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Делопроизводство\Табель учета рабочего времени\"/>
    </mc:Choice>
  </mc:AlternateContent>
  <bookViews>
    <workbookView xWindow="0" yWindow="0" windowWidth="18960" windowHeight="5685" tabRatio="614" activeTab="3"/>
  </bookViews>
  <sheets>
    <sheet name="Настройки" sheetId="1" r:id="rId1"/>
    <sheet name="Август 2022" sheetId="11" r:id="rId2"/>
    <sheet name="Сентябрь 2022" sheetId="13" r:id="rId3"/>
    <sheet name="Октябрь 2022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J8" i="12" l="1"/>
  <c r="AJ7" i="12"/>
  <c r="AJ6" i="12"/>
  <c r="AK7" i="12" l="1"/>
  <c r="AL7" i="12"/>
  <c r="AM7" i="12"/>
  <c r="AP7" i="12"/>
  <c r="AQ7" i="12"/>
  <c r="AR7" i="12"/>
  <c r="AS7" i="12"/>
  <c r="AT7" i="12"/>
  <c r="AU7" i="12"/>
  <c r="AK8" i="12"/>
  <c r="AL8" i="12"/>
  <c r="AM8" i="12"/>
  <c r="AP8" i="12"/>
  <c r="AQ8" i="12"/>
  <c r="AR8" i="12"/>
  <c r="AS8" i="12"/>
  <c r="AT8" i="12"/>
  <c r="AU8" i="12"/>
  <c r="AO8" i="12" l="1"/>
  <c r="AN8" i="12"/>
  <c r="AO7" i="12"/>
  <c r="AN7" i="12"/>
  <c r="AI7" i="13"/>
  <c r="AI8" i="13"/>
  <c r="AI6" i="13"/>
  <c r="AJ6" i="11"/>
  <c r="AJ7" i="13"/>
  <c r="AK7" i="13"/>
  <c r="AL7" i="13"/>
  <c r="AO7" i="13"/>
  <c r="AP7" i="13"/>
  <c r="AQ7" i="13"/>
  <c r="AR7" i="13"/>
  <c r="AS7" i="13"/>
  <c r="AT7" i="13"/>
  <c r="AJ8" i="13"/>
  <c r="AK8" i="13"/>
  <c r="AL8" i="13"/>
  <c r="AO8" i="13"/>
  <c r="AP8" i="13"/>
  <c r="AQ8" i="13"/>
  <c r="AR8" i="13"/>
  <c r="AS8" i="13"/>
  <c r="AT8" i="13"/>
  <c r="AM8" i="13" l="1"/>
  <c r="AM7" i="13"/>
  <c r="AN8" i="13"/>
  <c r="AN7" i="13"/>
  <c r="AJ7" i="11" l="1"/>
  <c r="AU7" i="11"/>
  <c r="AT7" i="11"/>
  <c r="AS7" i="11"/>
  <c r="AR7" i="11"/>
  <c r="AQ7" i="11"/>
  <c r="AP7" i="11" l="1"/>
  <c r="AM7" i="11"/>
  <c r="AL7" i="11"/>
  <c r="AK7" i="11"/>
  <c r="AT6" i="13" l="1"/>
  <c r="AS6" i="13"/>
  <c r="AR6" i="13"/>
  <c r="AQ6" i="13"/>
  <c r="AP6" i="13"/>
  <c r="AO6" i="13"/>
  <c r="AL6" i="13"/>
  <c r="AK6" i="13"/>
  <c r="AJ6" i="13"/>
  <c r="AB3" i="13"/>
  <c r="R3" i="13"/>
  <c r="F3" i="13"/>
  <c r="AB2" i="13"/>
  <c r="R2" i="13"/>
  <c r="F2" i="13"/>
  <c r="AB1" i="13"/>
  <c r="R1" i="13"/>
  <c r="F1" i="13"/>
  <c r="AU6" i="12"/>
  <c r="AT6" i="12"/>
  <c r="AS6" i="12"/>
  <c r="AR6" i="12"/>
  <c r="AQ6" i="12"/>
  <c r="AP6" i="12"/>
  <c r="AM6" i="12"/>
  <c r="AL6" i="12"/>
  <c r="AK6" i="12"/>
  <c r="AO6" i="12" s="1"/>
  <c r="AB3" i="12"/>
  <c r="R3" i="12"/>
  <c r="F3" i="12"/>
  <c r="AB2" i="12"/>
  <c r="R2" i="12"/>
  <c r="F2" i="12"/>
  <c r="AB1" i="12"/>
  <c r="R1" i="12"/>
  <c r="F1" i="12"/>
  <c r="AN6" i="12" l="1"/>
  <c r="AM6" i="11"/>
  <c r="AL6" i="11"/>
  <c r="AK6" i="11"/>
  <c r="AO6" i="11" l="1"/>
  <c r="AO7" i="11"/>
  <c r="AN7" i="11"/>
  <c r="AN6" i="11"/>
  <c r="AU6" i="11"/>
  <c r="AT6" i="11"/>
  <c r="AS6" i="11"/>
  <c r="AR6" i="11"/>
  <c r="AQ6" i="11"/>
  <c r="AP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N6" i="13"/>
  <c r="AM6" i="13"/>
</calcChain>
</file>

<file path=xl/sharedStrings.xml><?xml version="1.0" encoding="utf-8"?>
<sst xmlns="http://schemas.openxmlformats.org/spreadsheetml/2006/main" count="413" uniqueCount="77">
  <si>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</si>
  <si>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</si>
  <si>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</si>
  <si>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</si>
  <si>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</si>
  <si>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</si>
  <si>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</si>
  <si>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</si>
  <si>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</si>
  <si>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</si>
  <si>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</si>
  <si>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</si>
  <si>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</si>
  <si>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</si>
  <si>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</si>
  <si>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</si>
  <si>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</si>
  <si>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</si>
  <si>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</si>
  <si>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</si>
  <si>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</si>
  <si>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</si>
  <si>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</si>
  <si>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</si>
  <si>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</si>
  <si>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</si>
  <si>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</si>
  <si>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</si>
  <si>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</si>
  <si>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</si>
  <si>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</si>
  <si>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</si>
  <si>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</si>
  <si>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</si>
  <si>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</si>
  <si>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</si>
  <si>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</si>
  <si>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</si>
  <si>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</si>
  <si>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</si>
  <si>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</si>
  <si>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</si>
  <si>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</si>
  <si>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</si>
  <si>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</si>
  <si>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</si>
  <si>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</si>
  <si>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</si>
  <si>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</si>
  <si>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</si>
  <si>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</si>
  <si>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</si>
  <si>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</si>
  <si>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</si>
  <si>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</si>
  <si>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</si>
  <si>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</si>
  <si>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</si>
  <si>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</si>
  <si>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</si>
  <si>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</si>
  <si>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</si>
  <si>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</si>
  <si>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</si>
  <si>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</si>
  <si>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</si>
  <si>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</si>
  <si>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вт</t>
  </si>
  <si>
    <t>ср</t>
  </si>
  <si>
    <t>чт</t>
  </si>
  <si>
    <t>пт</t>
  </si>
  <si>
    <t>сб</t>
  </si>
  <si>
    <t>вс</t>
  </si>
  <si>
    <t>в</t>
  </si>
  <si>
    <t>Сазонов Денис</t>
  </si>
  <si>
    <t>Репнякова Дарья</t>
  </si>
  <si>
    <t>Дизайнер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</si>
</sst>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15" borderId="0" applyNumberFormat="0" applyBorder="0" applyAlignment="0" applyProtection="0"/>
  </cellStyleXfs>
  <cellXfs count="8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0" borderId="0" xfId="0" applyFont="1"/>
    <xf numFmtId="0" fontId="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3" fillId="4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0" fillId="0" borderId="0" xfId="0" applyFill="1"/>
    <xf numFmtId="0" fontId="3" fillId="6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10" borderId="2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13" borderId="2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14" borderId="25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2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15" borderId="2" xfId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13" borderId="23" xfId="0" applyFont="1" applyFill="1" applyBorder="1" applyAlignment="1">
      <alignment horizontal="center" vertical="center" wrapText="1"/>
    </xf>
    <xf numFmtId="0" fontId="3" fillId="13" borderId="24" xfId="0" applyFont="1" applyFill="1" applyBorder="1" applyAlignment="1">
      <alignment horizontal="center" vertical="center" wrapText="1"/>
    </xf>
    <xf numFmtId="1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3" fillId="11" borderId="23" xfId="0" applyFont="1" applyFill="1" applyBorder="1" applyAlignment="1">
      <alignment horizontal="center" vertical="center" wrapText="1"/>
    </xf>
    <xf numFmtId="0" fontId="3" fillId="11" borderId="24" xfId="0" applyFont="1" applyFill="1" applyBorder="1" applyAlignment="1">
      <alignment horizontal="center" vertical="center" wrapText="1"/>
    </xf>
    <xf numFmtId="0" fontId="3" fillId="12" borderId="23" xfId="0" applyFont="1" applyFill="1" applyBorder="1" applyAlignment="1">
      <alignment horizontal="center" vertical="center" wrapText="1"/>
    </xf>
    <xf numFmtId="0" fontId="3" fillId="12" borderId="24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14" borderId="23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 wrapText="1"/>
    </xf>
    <xf numFmtId="0" fontId="3" fillId="8" borderId="23" xfId="0" applyFont="1" applyFill="1" applyBorder="1" applyAlignment="1">
      <alignment horizontal="center" vertical="center" wrapText="1"/>
    </xf>
    <xf numFmtId="0" fontId="3" fillId="8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10" borderId="23" xfId="0" applyFont="1" applyFill="1" applyBorder="1" applyAlignment="1">
      <alignment horizontal="center" vertical="center" wrapText="1"/>
    </xf>
    <xf numFmtId="0" fontId="3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319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5" t="s">
        <v>15</v>
      </c>
      <c r="F1" s="56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7" t="s">
        <v>27</v>
      </c>
      <c r="F4" s="58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J6" sqref="AJ6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5" width="4.7109375" style="30" customWidth="1"/>
    <col min="36" max="36" width="10.7109375" style="30" customWidth="1"/>
    <col min="37" max="45" width="9.85546875" style="30" customWidth="1"/>
    <col min="46" max="46" width="12.85546875" style="30" customWidth="1"/>
    <col min="47" max="47" width="17.7109375" style="30" customWidth="1"/>
    <col min="48" max="48" width="9.85546875" style="30" customWidth="1"/>
    <col min="49" max="16384" width="8.85546875" style="30"/>
  </cols>
  <sheetData>
    <row r="1" spans="1:48" x14ac:dyDescent="0.25">
      <c r="A1" s="61">
        <v>44774</v>
      </c>
      <c r="B1" s="62"/>
      <c r="C1" s="62"/>
      <c r="D1" s="63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62"/>
      <c r="B2" s="62"/>
      <c r="C2" s="62"/>
      <c r="D2" s="63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4"/>
      <c r="B3" s="64"/>
      <c r="C3" s="64"/>
      <c r="D3" s="65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66" t="s">
        <v>18</v>
      </c>
      <c r="B4" s="68" t="s">
        <v>39</v>
      </c>
      <c r="C4" s="68" t="s">
        <v>40</v>
      </c>
      <c r="D4" s="70" t="s">
        <v>41</v>
      </c>
      <c r="E4" s="49" t="s">
        <v>43</v>
      </c>
      <c r="F4" s="29" t="s">
        <v>44</v>
      </c>
      <c r="G4" s="29" t="s">
        <v>45</v>
      </c>
      <c r="H4" s="29" t="s">
        <v>46</v>
      </c>
      <c r="I4" s="29" t="s">
        <v>47</v>
      </c>
      <c r="J4" s="47" t="s">
        <v>48</v>
      </c>
      <c r="K4" s="47" t="s">
        <v>42</v>
      </c>
      <c r="L4" s="29" t="s">
        <v>43</v>
      </c>
      <c r="M4" s="29" t="s">
        <v>44</v>
      </c>
      <c r="N4" s="29" t="s">
        <v>45</v>
      </c>
      <c r="O4" s="29" t="s">
        <v>46</v>
      </c>
      <c r="P4" s="29" t="s">
        <v>47</v>
      </c>
      <c r="Q4" s="47" t="s">
        <v>48</v>
      </c>
      <c r="R4" s="47" t="s">
        <v>42</v>
      </c>
      <c r="S4" s="29" t="s">
        <v>43</v>
      </c>
      <c r="T4" s="29" t="s">
        <v>44</v>
      </c>
      <c r="U4" s="29" t="s">
        <v>45</v>
      </c>
      <c r="V4" s="29" t="s">
        <v>46</v>
      </c>
      <c r="W4" s="29" t="s">
        <v>47</v>
      </c>
      <c r="X4" s="47" t="s">
        <v>48</v>
      </c>
      <c r="Y4" s="47" t="s">
        <v>42</v>
      </c>
      <c r="Z4" s="29" t="s">
        <v>43</v>
      </c>
      <c r="AA4" s="29" t="s">
        <v>44</v>
      </c>
      <c r="AB4" s="29" t="s">
        <v>45</v>
      </c>
      <c r="AC4" s="29" t="s">
        <v>46</v>
      </c>
      <c r="AD4" s="29" t="s">
        <v>47</v>
      </c>
      <c r="AE4" s="47" t="s">
        <v>48</v>
      </c>
      <c r="AF4" s="47" t="s">
        <v>42</v>
      </c>
      <c r="AG4" s="48" t="s">
        <v>43</v>
      </c>
      <c r="AH4" s="29" t="s">
        <v>44</v>
      </c>
      <c r="AI4" s="29" t="s">
        <v>45</v>
      </c>
      <c r="AJ4" s="72" t="s">
        <v>57</v>
      </c>
      <c r="AK4" s="72" t="s">
        <v>58</v>
      </c>
      <c r="AL4" s="74" t="s">
        <v>59</v>
      </c>
      <c r="AM4" s="76" t="s">
        <v>60</v>
      </c>
      <c r="AN4" s="72" t="s">
        <v>61</v>
      </c>
      <c r="AO4" s="72" t="s">
        <v>62</v>
      </c>
      <c r="AP4" s="59" t="s">
        <v>63</v>
      </c>
      <c r="AQ4" s="78" t="s">
        <v>64</v>
      </c>
      <c r="AR4" s="80" t="s">
        <v>65</v>
      </c>
      <c r="AS4" s="82" t="s">
        <v>49</v>
      </c>
      <c r="AT4" s="84" t="s">
        <v>50</v>
      </c>
      <c r="AU4" s="86" t="s">
        <v>51</v>
      </c>
    </row>
    <row r="5" spans="1:48" x14ac:dyDescent="0.25">
      <c r="A5" s="67"/>
      <c r="B5" s="69"/>
      <c r="C5" s="69"/>
      <c r="D5" s="71"/>
      <c r="E5" s="51">
        <v>1</v>
      </c>
      <c r="F5" s="51">
        <v>2</v>
      </c>
      <c r="G5" s="46">
        <v>3</v>
      </c>
      <c r="H5" s="46">
        <v>4</v>
      </c>
      <c r="I5" s="46">
        <v>5</v>
      </c>
      <c r="J5" s="45">
        <v>6</v>
      </c>
      <c r="K5" s="45">
        <v>7</v>
      </c>
      <c r="L5" s="46">
        <v>8</v>
      </c>
      <c r="M5" s="46">
        <v>9</v>
      </c>
      <c r="N5" s="46">
        <v>10</v>
      </c>
      <c r="O5" s="46">
        <v>11</v>
      </c>
      <c r="P5" s="46">
        <v>12</v>
      </c>
      <c r="Q5" s="45">
        <v>13</v>
      </c>
      <c r="R5" s="45">
        <v>14</v>
      </c>
      <c r="S5" s="46">
        <v>15</v>
      </c>
      <c r="T5" s="46">
        <v>16</v>
      </c>
      <c r="U5" s="46">
        <v>17</v>
      </c>
      <c r="V5" s="46">
        <v>18</v>
      </c>
      <c r="W5" s="46">
        <v>19</v>
      </c>
      <c r="X5" s="45">
        <v>20</v>
      </c>
      <c r="Y5" s="45">
        <v>21</v>
      </c>
      <c r="Z5" s="46">
        <v>22</v>
      </c>
      <c r="AA5" s="46">
        <v>23</v>
      </c>
      <c r="AB5" s="46">
        <v>24</v>
      </c>
      <c r="AC5" s="46">
        <v>25</v>
      </c>
      <c r="AD5" s="46">
        <v>26</v>
      </c>
      <c r="AE5" s="45">
        <v>27</v>
      </c>
      <c r="AF5" s="45">
        <v>28</v>
      </c>
      <c r="AG5" s="46">
        <v>29</v>
      </c>
      <c r="AH5" s="46">
        <v>30</v>
      </c>
      <c r="AI5" s="46">
        <v>31</v>
      </c>
      <c r="AJ5" s="73"/>
      <c r="AK5" s="73"/>
      <c r="AL5" s="75"/>
      <c r="AM5" s="77"/>
      <c r="AN5" s="73"/>
      <c r="AO5" s="73"/>
      <c r="AP5" s="60"/>
      <c r="AQ5" s="79"/>
      <c r="AR5" s="81"/>
      <c r="AS5" s="83"/>
      <c r="AT5" s="85"/>
      <c r="AU5" s="87"/>
    </row>
    <row r="6" spans="1:48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73</v>
      </c>
      <c r="F6" s="29" t="s">
        <v>73</v>
      </c>
      <c r="G6" s="29" t="s">
        <v>73</v>
      </c>
      <c r="H6" s="29" t="s">
        <v>73</v>
      </c>
      <c r="I6" s="29" t="s">
        <v>23</v>
      </c>
      <c r="J6" s="29"/>
      <c r="K6" s="29"/>
      <c r="L6" s="29" t="s">
        <v>73</v>
      </c>
      <c r="M6" s="29" t="s">
        <v>73</v>
      </c>
      <c r="N6" s="29" t="s">
        <v>73</v>
      </c>
      <c r="O6" s="29" t="s">
        <v>73</v>
      </c>
      <c r="P6" s="29" t="s">
        <v>73</v>
      </c>
      <c r="Q6" s="29"/>
      <c r="R6" s="29"/>
      <c r="S6" s="29" t="s">
        <v>73</v>
      </c>
      <c r="T6" s="29" t="s">
        <v>73</v>
      </c>
      <c r="U6" s="29" t="s">
        <v>73</v>
      </c>
      <c r="V6" s="29" t="s">
        <v>73</v>
      </c>
      <c r="W6" s="29" t="s">
        <v>73</v>
      </c>
      <c r="X6" s="29"/>
      <c r="Y6" s="29"/>
      <c r="Z6" s="29" t="s">
        <v>73</v>
      </c>
      <c r="AA6" s="29" t="s">
        <v>73</v>
      </c>
      <c r="AB6" s="29" t="s">
        <v>73</v>
      </c>
      <c r="AC6" s="29" t="s">
        <v>73</v>
      </c>
      <c r="AD6" s="29" t="s">
        <v>73</v>
      </c>
      <c r="AE6" s="29"/>
      <c r="AF6" s="29"/>
      <c r="AG6" s="29" t="s">
        <v>73</v>
      </c>
      <c r="AH6" s="29" t="s">
        <v>73</v>
      </c>
      <c r="AI6" s="29" t="s">
        <v>73</v>
      </c>
      <c r="AJ6" s="37">
        <f>COUNTIF(E6:AI6,"=в")</f>
        <v>22</v>
      </c>
      <c r="AK6" s="37">
        <f>SUM(E6:AI6)</f>
        <v>0</v>
      </c>
      <c r="AL6" s="38">
        <f>COUNTIF(E6:AI6,"=оп")</f>
        <v>0</v>
      </c>
      <c r="AM6" s="39">
        <f>COUNTIF(E6:AI6,"=б")</f>
        <v>0</v>
      </c>
      <c r="AN6" s="37">
        <f>IF(D6="",0,IF(AK6-AJ6*D6&lt;0,0,AK6-AJ6*D6))</f>
        <v>0</v>
      </c>
      <c r="AO6" s="37">
        <f>IF(D6="",0,IF(AJ6*D6-AK6&lt;0,0,AJ6*D6-AK6))</f>
        <v>176</v>
      </c>
      <c r="AP6" s="40">
        <f>COUNTIF(E6:AI6,"=ог")</f>
        <v>1</v>
      </c>
      <c r="AQ6" s="41">
        <f>COUNTIF(E6:AI6,"=пр")</f>
        <v>0</v>
      </c>
      <c r="AR6" s="42">
        <f>COUNTIF(E6:AI6,"=пг")</f>
        <v>0</v>
      </c>
      <c r="AS6" s="43">
        <f>COUNTIF(E6:AI6,"=обс")</f>
        <v>0</v>
      </c>
      <c r="AT6" s="44">
        <f>COUNTIF(E6:AI6,"=у")</f>
        <v>0</v>
      </c>
      <c r="AU6" s="35">
        <f>COUNTIF(E6:AI6,"=к")</f>
        <v>0</v>
      </c>
    </row>
    <row r="7" spans="1:48" x14ac:dyDescent="0.25">
      <c r="A7" s="32">
        <v>2</v>
      </c>
      <c r="B7" s="33" t="s">
        <v>74</v>
      </c>
      <c r="C7" s="33" t="s">
        <v>53</v>
      </c>
      <c r="D7" s="34">
        <v>8</v>
      </c>
      <c r="E7" s="29" t="s">
        <v>73</v>
      </c>
      <c r="F7" s="29" t="s">
        <v>73</v>
      </c>
      <c r="G7" s="29" t="s">
        <v>73</v>
      </c>
      <c r="H7" s="29" t="s">
        <v>73</v>
      </c>
      <c r="I7" s="29" t="s">
        <v>73</v>
      </c>
      <c r="J7" s="29"/>
      <c r="K7" s="29"/>
      <c r="L7" s="29" t="s">
        <v>73</v>
      </c>
      <c r="M7" s="29" t="s">
        <v>73</v>
      </c>
      <c r="N7" s="29" t="s">
        <v>73</v>
      </c>
      <c r="O7" s="29" t="s">
        <v>73</v>
      </c>
      <c r="P7" s="29" t="s">
        <v>73</v>
      </c>
      <c r="Q7" s="29"/>
      <c r="R7" s="29"/>
      <c r="S7" s="29" t="s">
        <v>73</v>
      </c>
      <c r="T7" s="29" t="s">
        <v>73</v>
      </c>
      <c r="U7" s="29" t="s">
        <v>73</v>
      </c>
      <c r="V7" s="29" t="s">
        <v>73</v>
      </c>
      <c r="W7" s="29" t="s">
        <v>73</v>
      </c>
      <c r="X7" s="29"/>
      <c r="Y7" s="29"/>
      <c r="Z7" s="29" t="s">
        <v>73</v>
      </c>
      <c r="AA7" s="16" t="s">
        <v>23</v>
      </c>
      <c r="AB7" s="29" t="s">
        <v>73</v>
      </c>
      <c r="AC7" s="29" t="s">
        <v>73</v>
      </c>
      <c r="AD7" s="29" t="s">
        <v>73</v>
      </c>
      <c r="AE7" s="29"/>
      <c r="AF7" s="29"/>
      <c r="AG7" s="29" t="s">
        <v>73</v>
      </c>
      <c r="AH7" s="29" t="s">
        <v>73</v>
      </c>
      <c r="AI7" s="29" t="s">
        <v>73</v>
      </c>
      <c r="AJ7" s="37">
        <f>COUNTIF(E7:AI7,"=в")</f>
        <v>22</v>
      </c>
      <c r="AK7" s="37">
        <f>SUM(E7:AI7)</f>
        <v>0</v>
      </c>
      <c r="AL7" s="38">
        <f>COUNTIF(E7:AI7,"=оп")</f>
        <v>0</v>
      </c>
      <c r="AM7" s="39">
        <f>COUNTIF(E7:AI7,"=б")</f>
        <v>0</v>
      </c>
      <c r="AN7" s="37">
        <f>IF(D7="",0,IF(AK6-AJ6*D6&lt;0,0,AK6-AJ6*D6))</f>
        <v>0</v>
      </c>
      <c r="AO7" s="37">
        <f>IF(D7="",0,IF(AJ6*D7-AK6&lt;0,0,AJ6*D7-AK6))</f>
        <v>176</v>
      </c>
      <c r="AP7" s="40">
        <f>COUNTIF(E7:AI7,"=ог")</f>
        <v>1</v>
      </c>
      <c r="AQ7" s="41">
        <f>COUNTIF(E7:AI7,"=пр")</f>
        <v>0</v>
      </c>
      <c r="AR7" s="42">
        <f>COUNTIF(E7:AI7,"=пг")</f>
        <v>0</v>
      </c>
      <c r="AS7" s="43">
        <f>COUNTIF(E7:AI7,"=обс")</f>
        <v>0</v>
      </c>
      <c r="AT7" s="44">
        <f>COUNTIF(E7:AI7,"=у")</f>
        <v>0</v>
      </c>
      <c r="AU7" s="35">
        <f>COUNTIF(E7:AI7,"=к")</f>
        <v>0</v>
      </c>
    </row>
    <row r="9" spans="1:48" x14ac:dyDescent="0.25">
      <c r="AI9" s="36"/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AA8:AB8 AI8 E6:G6 T6:U6 U7 AA6:AB6 AB7">
    <cfRule type="containsText" dxfId="318" priority="608" operator="containsText" text="к">
      <formula>NOT(ISERROR(SEARCH("к",E6)))</formula>
    </cfRule>
    <cfRule type="containsText" dxfId="317" priority="609" operator="containsText" text="у">
      <formula>NOT(ISERROR(SEARCH("у",E6)))</formula>
    </cfRule>
    <cfRule type="containsText" dxfId="316" priority="610" operator="containsText" text="обс">
      <formula>NOT(ISERROR(SEARCH("обс",E6)))</formula>
    </cfRule>
    <cfRule type="containsText" dxfId="315" priority="611" operator="containsText" text="пг">
      <formula>NOT(ISERROR(SEARCH("пг",E6)))</formula>
    </cfRule>
    <cfRule type="containsText" dxfId="314" priority="612" operator="containsText" text="пр">
      <formula>NOT(ISERROR(SEARCH("пр",E6)))</formula>
    </cfRule>
    <cfRule type="containsText" dxfId="313" priority="613" operator="containsText" text="ог">
      <formula>NOT(ISERROR(SEARCH("ог",E6)))</formula>
    </cfRule>
    <cfRule type="cellIs" dxfId="312" priority="614" operator="between">
      <formula>0.1</formula>
      <formula>24</formula>
    </cfRule>
    <cfRule type="containsText" dxfId="311" priority="615" operator="containsText" text="оп">
      <formula>NOT(ISERROR(SEARCH("оп",E6)))</formula>
    </cfRule>
    <cfRule type="containsText" dxfId="310" priority="616" operator="containsText" text="б">
      <formula>NOT(ISERROR(SEARCH("б",E6)))</formula>
    </cfRule>
  </conditionalFormatting>
  <conditionalFormatting sqref="AC6:AH6 H6 R6 J6:P6 L7:P7 V6:Z6 W7 Z7">
    <cfRule type="containsText" dxfId="309" priority="597" operator="containsText" text="к">
      <formula>NOT(ISERROR(SEARCH("к",H6)))</formula>
    </cfRule>
    <cfRule type="containsText" dxfId="308" priority="598" operator="containsText" text="у">
      <formula>NOT(ISERROR(SEARCH("у",H6)))</formula>
    </cfRule>
    <cfRule type="containsText" dxfId="307" priority="599" operator="containsText" text="обс">
      <formula>NOT(ISERROR(SEARCH("обс",H6)))</formula>
    </cfRule>
    <cfRule type="containsText" dxfId="306" priority="600" operator="containsText" text="пг">
      <formula>NOT(ISERROR(SEARCH("пг",H6)))</formula>
    </cfRule>
    <cfRule type="containsText" dxfId="305" priority="601" operator="containsText" text="пр">
      <formula>NOT(ISERROR(SEARCH("пр",H6)))</formula>
    </cfRule>
    <cfRule type="containsText" dxfId="304" priority="602" operator="containsText" text="ог">
      <formula>NOT(ISERROR(SEARCH("ог",H6)))</formula>
    </cfRule>
    <cfRule type="cellIs" dxfId="303" priority="603" operator="between">
      <formula>0.1</formula>
      <formula>24</formula>
    </cfRule>
    <cfRule type="containsText" dxfId="302" priority="604" operator="containsText" text="оп">
      <formula>NOT(ISERROR(SEARCH("оп",H6)))</formula>
    </cfRule>
    <cfRule type="containsText" dxfId="301" priority="605" operator="containsText" text="б">
      <formula>NOT(ISERROR(SEARCH("б",H6)))</formula>
    </cfRule>
  </conditionalFormatting>
  <conditionalFormatting sqref="E8:F8 AC8:AE8 H8:S8 U8:X8">
    <cfRule type="containsText" dxfId="300" priority="531" operator="containsText" text="к">
      <formula>NOT(ISERROR(SEARCH("к",E8)))</formula>
    </cfRule>
    <cfRule type="containsText" dxfId="299" priority="532" operator="containsText" text="у">
      <formula>NOT(ISERROR(SEARCH("у",E8)))</formula>
    </cfRule>
    <cfRule type="containsText" dxfId="298" priority="533" operator="containsText" text="обс">
      <formula>NOT(ISERROR(SEARCH("обс",E8)))</formula>
    </cfRule>
    <cfRule type="containsText" dxfId="297" priority="534" operator="containsText" text="пг">
      <formula>NOT(ISERROR(SEARCH("пг",E8)))</formula>
    </cfRule>
    <cfRule type="containsText" dxfId="296" priority="535" operator="containsText" text="пр">
      <formula>NOT(ISERROR(SEARCH("пр",E8)))</formula>
    </cfRule>
    <cfRule type="containsText" dxfId="295" priority="536" operator="containsText" text="ог">
      <formula>NOT(ISERROR(SEARCH("ог",E8)))</formula>
    </cfRule>
    <cfRule type="cellIs" dxfId="294" priority="537" operator="between">
      <formula>0.1</formula>
      <formula>24</formula>
    </cfRule>
    <cfRule type="containsText" dxfId="293" priority="538" operator="containsText" text="оп">
      <formula>NOT(ISERROR(SEARCH("оп",E8)))</formula>
    </cfRule>
    <cfRule type="containsText" dxfId="292" priority="539" operator="containsText" text="б">
      <formula>NOT(ISERROR(SEARCH("б",E8)))</formula>
    </cfRule>
  </conditionalFormatting>
  <conditionalFormatting sqref="S6:S7">
    <cfRule type="containsText" dxfId="291" priority="476" operator="containsText" text="к">
      <formula>NOT(ISERROR(SEARCH("к",S6)))</formula>
    </cfRule>
    <cfRule type="containsText" dxfId="290" priority="477" operator="containsText" text="у">
      <formula>NOT(ISERROR(SEARCH("у",S6)))</formula>
    </cfRule>
    <cfRule type="containsText" dxfId="289" priority="478" operator="containsText" text="обс">
      <formula>NOT(ISERROR(SEARCH("обс",S6)))</formula>
    </cfRule>
    <cfRule type="containsText" dxfId="288" priority="479" operator="containsText" text="пг">
      <formula>NOT(ISERROR(SEARCH("пг",S6)))</formula>
    </cfRule>
    <cfRule type="containsText" dxfId="287" priority="480" operator="containsText" text="пр">
      <formula>NOT(ISERROR(SEARCH("пр",S6)))</formula>
    </cfRule>
    <cfRule type="containsText" dxfId="286" priority="481" operator="containsText" text="ог">
      <formula>NOT(ISERROR(SEARCH("ог",S6)))</formula>
    </cfRule>
    <cfRule type="cellIs" dxfId="285" priority="482" operator="between">
      <formula>0.1</formula>
      <formula>24</formula>
    </cfRule>
    <cfRule type="containsText" dxfId="284" priority="483" operator="containsText" text="оп">
      <formula>NOT(ISERROR(SEARCH("оп",S6)))</formula>
    </cfRule>
    <cfRule type="containsText" dxfId="283" priority="484" operator="containsText" text="б">
      <formula>NOT(ISERROR(SEARCH("б",S6)))</formula>
    </cfRule>
  </conditionalFormatting>
  <conditionalFormatting sqref="Z8">
    <cfRule type="containsText" dxfId="282" priority="432" operator="containsText" text="к">
      <formula>NOT(ISERROR(SEARCH("к",Z8)))</formula>
    </cfRule>
    <cfRule type="containsText" dxfId="281" priority="433" operator="containsText" text="у">
      <formula>NOT(ISERROR(SEARCH("у",Z8)))</formula>
    </cfRule>
    <cfRule type="containsText" dxfId="280" priority="434" operator="containsText" text="обс">
      <formula>NOT(ISERROR(SEARCH("обс",Z8)))</formula>
    </cfRule>
    <cfRule type="containsText" dxfId="279" priority="435" operator="containsText" text="пг">
      <formula>NOT(ISERROR(SEARCH("пг",Z8)))</formula>
    </cfRule>
    <cfRule type="containsText" dxfId="278" priority="436" operator="containsText" text="пр">
      <formula>NOT(ISERROR(SEARCH("пр",Z8)))</formula>
    </cfRule>
    <cfRule type="containsText" dxfId="277" priority="437" operator="containsText" text="ог">
      <formula>NOT(ISERROR(SEARCH("ог",Z8)))</formula>
    </cfRule>
    <cfRule type="cellIs" dxfId="276" priority="438" operator="between">
      <formula>0.1</formula>
      <formula>24</formula>
    </cfRule>
    <cfRule type="containsText" dxfId="275" priority="439" operator="containsText" text="оп">
      <formula>NOT(ISERROR(SEARCH("оп",Z8)))</formula>
    </cfRule>
    <cfRule type="containsText" dxfId="274" priority="440" operator="containsText" text="б">
      <formula>NOT(ISERROR(SEARCH("б",Z8)))</formula>
    </cfRule>
  </conditionalFormatting>
  <conditionalFormatting sqref="AI6">
    <cfRule type="containsText" dxfId="273" priority="366" operator="containsText" text="к">
      <formula>NOT(ISERROR(SEARCH("к",AI6)))</formula>
    </cfRule>
    <cfRule type="containsText" dxfId="272" priority="367" operator="containsText" text="у">
      <formula>NOT(ISERROR(SEARCH("у",AI6)))</formula>
    </cfRule>
    <cfRule type="containsText" dxfId="271" priority="368" operator="containsText" text="обс">
      <formula>NOT(ISERROR(SEARCH("обс",AI6)))</formula>
    </cfRule>
    <cfRule type="containsText" dxfId="270" priority="369" operator="containsText" text="пг">
      <formula>NOT(ISERROR(SEARCH("пг",AI6)))</formula>
    </cfRule>
    <cfRule type="containsText" dxfId="269" priority="370" operator="containsText" text="пр">
      <formula>NOT(ISERROR(SEARCH("пр",AI6)))</formula>
    </cfRule>
    <cfRule type="containsText" dxfId="268" priority="371" operator="containsText" text="ог">
      <formula>NOT(ISERROR(SEARCH("ог",AI6)))</formula>
    </cfRule>
    <cfRule type="cellIs" dxfId="267" priority="372" operator="between">
      <formula>0.1</formula>
      <formula>24</formula>
    </cfRule>
    <cfRule type="containsText" dxfId="266" priority="373" operator="containsText" text="оп">
      <formula>NOT(ISERROR(SEARCH("оп",AI6)))</formula>
    </cfRule>
    <cfRule type="containsText" dxfId="265" priority="374" operator="containsText" text="б">
      <formula>NOT(ISERROR(SEARCH("б",AI6)))</formula>
    </cfRule>
  </conditionalFormatting>
  <conditionalFormatting sqref="G8">
    <cfRule type="containsText" dxfId="264" priority="300" operator="containsText" text="к">
      <formula>NOT(ISERROR(SEARCH("к",G8)))</formula>
    </cfRule>
    <cfRule type="containsText" dxfId="263" priority="301" operator="containsText" text="у">
      <formula>NOT(ISERROR(SEARCH("у",G8)))</formula>
    </cfRule>
    <cfRule type="containsText" dxfId="262" priority="302" operator="containsText" text="обс">
      <formula>NOT(ISERROR(SEARCH("обс",G8)))</formula>
    </cfRule>
    <cfRule type="containsText" dxfId="261" priority="303" operator="containsText" text="пг">
      <formula>NOT(ISERROR(SEARCH("пг",G8)))</formula>
    </cfRule>
    <cfRule type="containsText" dxfId="260" priority="304" operator="containsText" text="пр">
      <formula>NOT(ISERROR(SEARCH("пр",G8)))</formula>
    </cfRule>
    <cfRule type="containsText" dxfId="259" priority="305" operator="containsText" text="ог">
      <formula>NOT(ISERROR(SEARCH("ог",G8)))</formula>
    </cfRule>
    <cfRule type="cellIs" dxfId="258" priority="306" operator="between">
      <formula>0.1</formula>
      <formula>24</formula>
    </cfRule>
    <cfRule type="containsText" dxfId="257" priority="307" operator="containsText" text="оп">
      <formula>NOT(ISERROR(SEARCH("оп",G8)))</formula>
    </cfRule>
    <cfRule type="containsText" dxfId="256" priority="308" operator="containsText" text="б">
      <formula>NOT(ISERROR(SEARCH("б",G8)))</formula>
    </cfRule>
  </conditionalFormatting>
  <conditionalFormatting sqref="I6">
    <cfRule type="containsText" dxfId="255" priority="278" operator="containsText" text="к">
      <formula>NOT(ISERROR(SEARCH("к",I6)))</formula>
    </cfRule>
    <cfRule type="containsText" dxfId="254" priority="279" operator="containsText" text="у">
      <formula>NOT(ISERROR(SEARCH("у",I6)))</formula>
    </cfRule>
    <cfRule type="containsText" dxfId="253" priority="280" operator="containsText" text="обс">
      <formula>NOT(ISERROR(SEARCH("обс",I6)))</formula>
    </cfRule>
    <cfRule type="containsText" dxfId="252" priority="281" operator="containsText" text="пг">
      <formula>NOT(ISERROR(SEARCH("пг",I6)))</formula>
    </cfRule>
    <cfRule type="containsText" dxfId="251" priority="282" operator="containsText" text="пр">
      <formula>NOT(ISERROR(SEARCH("пр",I6)))</formula>
    </cfRule>
    <cfRule type="containsText" dxfId="250" priority="283" operator="containsText" text="ог">
      <formula>NOT(ISERROR(SEARCH("ог",I6)))</formula>
    </cfRule>
    <cfRule type="cellIs" dxfId="249" priority="284" operator="between">
      <formula>0.1</formula>
      <formula>24</formula>
    </cfRule>
    <cfRule type="containsText" dxfId="248" priority="285" operator="containsText" text="оп">
      <formula>NOT(ISERROR(SEARCH("оп",I6)))</formula>
    </cfRule>
    <cfRule type="containsText" dxfId="247" priority="286" operator="containsText" text="б">
      <formula>NOT(ISERROR(SEARCH("б",I6)))</formula>
    </cfRule>
  </conditionalFormatting>
  <conditionalFormatting sqref="Q6">
    <cfRule type="containsText" dxfId="246" priority="223" operator="containsText" text="к">
      <formula>NOT(ISERROR(SEARCH("к",Q6)))</formula>
    </cfRule>
    <cfRule type="containsText" dxfId="245" priority="224" operator="containsText" text="у">
      <formula>NOT(ISERROR(SEARCH("у",Q6)))</formula>
    </cfRule>
    <cfRule type="containsText" dxfId="244" priority="225" operator="containsText" text="обс">
      <formula>NOT(ISERROR(SEARCH("обс",Q6)))</formula>
    </cfRule>
    <cfRule type="containsText" dxfId="243" priority="226" operator="containsText" text="пг">
      <formula>NOT(ISERROR(SEARCH("пг",Q6)))</formula>
    </cfRule>
    <cfRule type="containsText" dxfId="242" priority="227" operator="containsText" text="пр">
      <formula>NOT(ISERROR(SEARCH("пр",Q6)))</formula>
    </cfRule>
    <cfRule type="containsText" dxfId="241" priority="228" operator="containsText" text="ог">
      <formula>NOT(ISERROR(SEARCH("ог",Q6)))</formula>
    </cfRule>
    <cfRule type="cellIs" dxfId="240" priority="229" operator="between">
      <formula>0.1</formula>
      <formula>24</formula>
    </cfRule>
    <cfRule type="containsText" dxfId="239" priority="230" operator="containsText" text="оп">
      <formula>NOT(ISERROR(SEARCH("оп",Q6)))</formula>
    </cfRule>
    <cfRule type="containsText" dxfId="238" priority="231" operator="containsText" text="б">
      <formula>NOT(ISERROR(SEARCH("б",Q6)))</formula>
    </cfRule>
  </conditionalFormatting>
  <conditionalFormatting sqref="T8">
    <cfRule type="containsText" dxfId="237" priority="179" operator="containsText" text="к">
      <formula>NOT(ISERROR(SEARCH("к",T8)))</formula>
    </cfRule>
    <cfRule type="containsText" dxfId="236" priority="180" operator="containsText" text="у">
      <formula>NOT(ISERROR(SEARCH("у",T8)))</formula>
    </cfRule>
    <cfRule type="containsText" dxfId="235" priority="181" operator="containsText" text="обс">
      <formula>NOT(ISERROR(SEARCH("обс",T8)))</formula>
    </cfRule>
    <cfRule type="containsText" dxfId="234" priority="182" operator="containsText" text="пг">
      <formula>NOT(ISERROR(SEARCH("пг",T8)))</formula>
    </cfRule>
    <cfRule type="containsText" dxfId="233" priority="183" operator="containsText" text="пр">
      <formula>NOT(ISERROR(SEARCH("пр",T8)))</formula>
    </cfRule>
    <cfRule type="containsText" dxfId="232" priority="184" operator="containsText" text="ог">
      <formula>NOT(ISERROR(SEARCH("ог",T8)))</formula>
    </cfRule>
    <cfRule type="cellIs" dxfId="231" priority="185" operator="between">
      <formula>0.1</formula>
      <formula>24</formula>
    </cfRule>
    <cfRule type="containsText" dxfId="230" priority="186" operator="containsText" text="оп">
      <formula>NOT(ISERROR(SEARCH("оп",T8)))</formula>
    </cfRule>
    <cfRule type="containsText" dxfId="229" priority="187" operator="containsText" text="б">
      <formula>NOT(ISERROR(SEARCH("б",T8)))</formula>
    </cfRule>
  </conditionalFormatting>
  <conditionalFormatting sqref="Y8">
    <cfRule type="containsText" dxfId="228" priority="146" operator="containsText" text="к">
      <formula>NOT(ISERROR(SEARCH("к",Y8)))</formula>
    </cfRule>
    <cfRule type="containsText" dxfId="227" priority="147" operator="containsText" text="у">
      <formula>NOT(ISERROR(SEARCH("у",Y8)))</formula>
    </cfRule>
    <cfRule type="containsText" dxfId="226" priority="148" operator="containsText" text="обс">
      <formula>NOT(ISERROR(SEARCH("обс",Y8)))</formula>
    </cfRule>
    <cfRule type="containsText" dxfId="225" priority="149" operator="containsText" text="пг">
      <formula>NOT(ISERROR(SEARCH("пг",Y8)))</formula>
    </cfRule>
    <cfRule type="containsText" dxfId="224" priority="150" operator="containsText" text="пр">
      <formula>NOT(ISERROR(SEARCH("пр",Y8)))</formula>
    </cfRule>
    <cfRule type="containsText" dxfId="223" priority="151" operator="containsText" text="ог">
      <formula>NOT(ISERROR(SEARCH("ог",Y8)))</formula>
    </cfRule>
    <cfRule type="cellIs" dxfId="222" priority="152" operator="between">
      <formula>0.1</formula>
      <formula>24</formula>
    </cfRule>
    <cfRule type="containsText" dxfId="221" priority="153" operator="containsText" text="оп">
      <formula>NOT(ISERROR(SEARCH("оп",Y8)))</formula>
    </cfRule>
    <cfRule type="containsText" dxfId="220" priority="154" operator="containsText" text="б">
      <formula>NOT(ISERROR(SEARCH("б",Y8)))</formula>
    </cfRule>
  </conditionalFormatting>
  <conditionalFormatting sqref="AF8:AH8 AI9">
    <cfRule type="containsText" dxfId="219" priority="135" operator="containsText" text="к">
      <formula>NOT(ISERROR(SEARCH("к",AF8)))</formula>
    </cfRule>
    <cfRule type="containsText" dxfId="218" priority="136" operator="containsText" text="у">
      <formula>NOT(ISERROR(SEARCH("у",AF8)))</formula>
    </cfRule>
    <cfRule type="containsText" dxfId="217" priority="137" operator="containsText" text="обс">
      <formula>NOT(ISERROR(SEARCH("обс",AF8)))</formula>
    </cfRule>
    <cfRule type="containsText" dxfId="216" priority="138" operator="containsText" text="пг">
      <formula>NOT(ISERROR(SEARCH("пг",AF8)))</formula>
    </cfRule>
    <cfRule type="containsText" dxfId="215" priority="139" operator="containsText" text="пр">
      <formula>NOT(ISERROR(SEARCH("пр",AF8)))</formula>
    </cfRule>
    <cfRule type="containsText" dxfId="214" priority="140" operator="containsText" text="ог">
      <formula>NOT(ISERROR(SEARCH("ог",AF8)))</formula>
    </cfRule>
    <cfRule type="cellIs" dxfId="213" priority="141" operator="between">
      <formula>0.1</formula>
      <formula>24</formula>
    </cfRule>
    <cfRule type="containsText" dxfId="212" priority="142" operator="containsText" text="оп">
      <formula>NOT(ISERROR(SEARCH("оп",AF8)))</formula>
    </cfRule>
    <cfRule type="containsText" dxfId="211" priority="143" operator="containsText" text="б">
      <formula>NOT(ISERROR(SEARCH("б",AF8)))</formula>
    </cfRule>
  </conditionalFormatting>
  <conditionalFormatting sqref="T7 E7:I7">
    <cfRule type="containsText" dxfId="210" priority="69" operator="containsText" text="к">
      <formula>NOT(ISERROR(SEARCH("к",E7)))</formula>
    </cfRule>
    <cfRule type="containsText" dxfId="209" priority="70" operator="containsText" text="у">
      <formula>NOT(ISERROR(SEARCH("у",E7)))</formula>
    </cfRule>
    <cfRule type="containsText" dxfId="208" priority="71" operator="containsText" text="обс">
      <formula>NOT(ISERROR(SEARCH("обс",E7)))</formula>
    </cfRule>
    <cfRule type="containsText" dxfId="207" priority="72" operator="containsText" text="пг">
      <formula>NOT(ISERROR(SEARCH("пг",E7)))</formula>
    </cfRule>
    <cfRule type="containsText" dxfId="206" priority="73" operator="containsText" text="пр">
      <formula>NOT(ISERROR(SEARCH("пр",E7)))</formula>
    </cfRule>
    <cfRule type="containsText" dxfId="205" priority="74" operator="containsText" text="ог">
      <formula>NOT(ISERROR(SEARCH("ог",E7)))</formula>
    </cfRule>
    <cfRule type="cellIs" dxfId="204" priority="75" operator="between">
      <formula>0.1</formula>
      <formula>24</formula>
    </cfRule>
    <cfRule type="containsText" dxfId="203" priority="76" operator="containsText" text="оп">
      <formula>NOT(ISERROR(SEARCH("оп",E7)))</formula>
    </cfRule>
    <cfRule type="containsText" dxfId="202" priority="77" operator="containsText" text="б">
      <formula>NOT(ISERROR(SEARCH("б",E7)))</formula>
    </cfRule>
  </conditionalFormatting>
  <conditionalFormatting sqref="V7 AC7:AH7 J7:K7 R7 X7:Y7">
    <cfRule type="containsText" dxfId="201" priority="58" operator="containsText" text="к">
      <formula>NOT(ISERROR(SEARCH("к",J7)))</formula>
    </cfRule>
    <cfRule type="containsText" dxfId="200" priority="59" operator="containsText" text="у">
      <formula>NOT(ISERROR(SEARCH("у",J7)))</formula>
    </cfRule>
    <cfRule type="containsText" dxfId="199" priority="60" operator="containsText" text="обс">
      <formula>NOT(ISERROR(SEARCH("обс",J7)))</formula>
    </cfRule>
    <cfRule type="containsText" dxfId="198" priority="61" operator="containsText" text="пг">
      <formula>NOT(ISERROR(SEARCH("пг",J7)))</formula>
    </cfRule>
    <cfRule type="containsText" dxfId="197" priority="62" operator="containsText" text="пр">
      <formula>NOT(ISERROR(SEARCH("пр",J7)))</formula>
    </cfRule>
    <cfRule type="containsText" dxfId="196" priority="63" operator="containsText" text="ог">
      <formula>NOT(ISERROR(SEARCH("ог",J7)))</formula>
    </cfRule>
    <cfRule type="cellIs" dxfId="195" priority="64" operator="between">
      <formula>0.1</formula>
      <formula>24</formula>
    </cfRule>
    <cfRule type="containsText" dxfId="194" priority="65" operator="containsText" text="оп">
      <formula>NOT(ISERROR(SEARCH("оп",J7)))</formula>
    </cfRule>
    <cfRule type="containsText" dxfId="193" priority="66" operator="containsText" text="б">
      <formula>NOT(ISERROR(SEARCH("б",J7)))</formula>
    </cfRule>
  </conditionalFormatting>
  <conditionalFormatting sqref="AI7">
    <cfRule type="containsText" dxfId="192" priority="36" operator="containsText" text="к">
      <formula>NOT(ISERROR(SEARCH("к",AI7)))</formula>
    </cfRule>
    <cfRule type="containsText" dxfId="191" priority="37" operator="containsText" text="у">
      <formula>NOT(ISERROR(SEARCH("у",AI7)))</formula>
    </cfRule>
    <cfRule type="containsText" dxfId="190" priority="38" operator="containsText" text="обс">
      <formula>NOT(ISERROR(SEARCH("обс",AI7)))</formula>
    </cfRule>
    <cfRule type="containsText" dxfId="189" priority="39" operator="containsText" text="пг">
      <formula>NOT(ISERROR(SEARCH("пг",AI7)))</formula>
    </cfRule>
    <cfRule type="containsText" dxfId="188" priority="40" operator="containsText" text="пр">
      <formula>NOT(ISERROR(SEARCH("пр",AI7)))</formula>
    </cfRule>
    <cfRule type="containsText" dxfId="187" priority="41" operator="containsText" text="ог">
      <formula>NOT(ISERROR(SEARCH("ог",AI7)))</formula>
    </cfRule>
    <cfRule type="cellIs" dxfId="186" priority="42" operator="between">
      <formula>0.1</formula>
      <formula>24</formula>
    </cfRule>
    <cfRule type="containsText" dxfId="185" priority="43" operator="containsText" text="оп">
      <formula>NOT(ISERROR(SEARCH("оп",AI7)))</formula>
    </cfRule>
    <cfRule type="containsText" dxfId="184" priority="44" operator="containsText" text="б">
      <formula>NOT(ISERROR(SEARCH("б",AI7)))</formula>
    </cfRule>
  </conditionalFormatting>
  <conditionalFormatting sqref="Q7">
    <cfRule type="containsText" dxfId="183" priority="3" operator="containsText" text="к">
      <formula>NOT(ISERROR(SEARCH("к",Q7)))</formula>
    </cfRule>
    <cfRule type="containsText" dxfId="182" priority="4" operator="containsText" text="у">
      <formula>NOT(ISERROR(SEARCH("у",Q7)))</formula>
    </cfRule>
    <cfRule type="containsText" dxfId="181" priority="5" operator="containsText" text="обс">
      <formula>NOT(ISERROR(SEARCH("обс",Q7)))</formula>
    </cfRule>
    <cfRule type="containsText" dxfId="180" priority="6" operator="containsText" text="пг">
      <formula>NOT(ISERROR(SEARCH("пг",Q7)))</formula>
    </cfRule>
    <cfRule type="containsText" dxfId="179" priority="7" operator="containsText" text="пр">
      <formula>NOT(ISERROR(SEARCH("пр",Q7)))</formula>
    </cfRule>
    <cfRule type="containsText" dxfId="178" priority="8" operator="containsText" text="ог">
      <formula>NOT(ISERROR(SEARCH("ог",Q7)))</formula>
    </cfRule>
    <cfRule type="cellIs" dxfId="177" priority="9" operator="between">
      <formula>0.1</formula>
      <formula>24</formula>
    </cfRule>
    <cfRule type="containsText" dxfId="176" priority="10" operator="containsText" text="оп">
      <formula>NOT(ISERROR(SEARCH("оп",Q7)))</formula>
    </cfRule>
    <cfRule type="containsText" dxfId="175" priority="11" operator="containsText" text="б">
      <formula>NOT(ISERROR(SEARCH("б",Q7)))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07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AA8:AB8 AI8 E6:G6 T6:U6 U7 AA6:AB6 AB7</xm:sqref>
        </x14:conditionalFormatting>
        <x14:conditionalFormatting xmlns:xm="http://schemas.microsoft.com/office/excel/2006/main">
          <x14:cfRule type="containsText" priority="606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AA8:AB8 AI8 E6:G6 T6:U6 U7 AA6:AB6 AB7</xm:sqref>
        </x14:conditionalFormatting>
        <x14:conditionalFormatting xmlns:xm="http://schemas.microsoft.com/office/excel/2006/main">
          <x14:cfRule type="containsText" priority="596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AC6:AH6 H6 R6 J6:P6 L7:P7 V6:Z6 W7 Z7</xm:sqref>
        </x14:conditionalFormatting>
        <x14:conditionalFormatting xmlns:xm="http://schemas.microsoft.com/office/excel/2006/main">
          <x14:cfRule type="containsText" priority="595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AC6:AH6 H6 R6 J6:P6 L7:P7 V6:Z6 W7 Z7</xm:sqref>
        </x14:conditionalFormatting>
        <x14:conditionalFormatting xmlns:xm="http://schemas.microsoft.com/office/excel/2006/main">
          <x14:cfRule type="containsText" priority="530" operator="containsText" id="{0A795DEB-AAEC-4594-97DF-715B2FDA33D5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E8:F8 AC8:AE8 H8:S8 U8:X8</xm:sqref>
        </x14:conditionalFormatting>
        <x14:conditionalFormatting xmlns:xm="http://schemas.microsoft.com/office/excel/2006/main">
          <x14:cfRule type="containsText" priority="529" operator="containsText" id="{1E6409C8-70B1-436B-BFA7-C8640857E222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E8:F8 AC8:AE8 H8:S8 U8:X8</xm:sqref>
        </x14:conditionalFormatting>
        <x14:conditionalFormatting xmlns:xm="http://schemas.microsoft.com/office/excel/2006/main">
          <x14:cfRule type="containsText" priority="475" operator="containsText" id="{74504EB4-E0AE-4C2B-9616-41BFEB631A19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474" operator="containsText" id="{782518DE-D8C4-45E0-BC6D-16D45A8EEDD3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431" operator="containsText" id="{743B15B3-DCE7-445A-8432-0497ED4A5DD0}">
            <xm:f>NOT(ISERROR(SEARCH(в,Z8)))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Z8</xm:sqref>
        </x14:conditionalFormatting>
        <x14:conditionalFormatting xmlns:xm="http://schemas.microsoft.com/office/excel/2006/main">
          <x14:cfRule type="containsText" priority="430" operator="containsText" id="{09F6BC0B-DAFD-4AA6-AF95-5918CB5BE3DC}">
            <xm:f>NOT(ISERROR(SEARCH("в",Z8)))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Z8</xm:sqref>
        </x14:conditionalFormatting>
        <x14:conditionalFormatting xmlns:xm="http://schemas.microsoft.com/office/excel/2006/main">
          <x14:cfRule type="containsText" priority="365" operator="containsText" id="{5C3B4797-4546-458D-99AB-93632E073361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364" operator="containsText" id="{EA95B943-FA37-4AC0-9585-883530F6B721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299" operator="containsText" id="{21052A21-8B7A-404D-B22D-51F5D07974F0}">
            <xm:f>NOT(ISERROR(SEARCH(в,G8)))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98" operator="containsText" id="{296CCE31-5479-44E7-B948-23719E285D3B}">
            <xm:f>NOT(ISERROR(SEARCH("в",G8)))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77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76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22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21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178" operator="containsText" id="{8AE5F11A-D7F9-43B6-84A4-D81892D93E95}">
            <xm:f>NOT(ISERROR(SEARCH(в,T8)))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177" operator="containsText" id="{55883157-0F17-4EE5-886A-A88F55C2BF0F}">
            <xm:f>NOT(ISERROR(SEARCH("в",T8)))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145" operator="containsText" id="{0BCA738F-D655-4507-AA35-96461CAE0465}">
            <xm:f>NOT(ISERROR(SEARCH(в,Y8)))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Y8</xm:sqref>
        </x14:conditionalFormatting>
        <x14:conditionalFormatting xmlns:xm="http://schemas.microsoft.com/office/excel/2006/main">
          <x14:cfRule type="containsText" priority="144" operator="containsText" id="{89DC097C-56E5-4CC9-946B-DA6A057465A1}">
            <xm:f>NOT(ISERROR(SEARCH("в",Y8)))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Y8</xm:sqref>
        </x14:conditionalFormatting>
        <x14:conditionalFormatting xmlns:xm="http://schemas.microsoft.com/office/excel/2006/main">
          <x14:cfRule type="containsText" priority="134" operator="containsText" id="{94C81D0B-6BE3-4C02-B796-77FD3C0B3B06}">
            <xm:f>NOT(ISERROR(SEARCH(в,AF8)))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AF8:AH8 AI9</xm:sqref>
        </x14:conditionalFormatting>
        <x14:conditionalFormatting xmlns:xm="http://schemas.microsoft.com/office/excel/2006/main">
          <x14:cfRule type="containsText" priority="133" operator="containsText" id="{E79C7A7A-7F07-4C7C-A37B-589978D2EAD5}">
            <xm:f>NOT(ISERROR(SEARCH("в",AF8)))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AF8:AH8 AI9</xm:sqref>
        </x14:conditionalFormatting>
        <x14:conditionalFormatting xmlns:xm="http://schemas.microsoft.com/office/excel/2006/main">
          <x14:cfRule type="containsText" priority="68" operator="containsText" id="{9F497AB3-59E5-47C9-9295-346CC398FAC0}">
            <xm:f>NOT(ISERROR(SEARCH(в,E7)))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T7 E7:I7</xm:sqref>
        </x14:conditionalFormatting>
        <x14:conditionalFormatting xmlns:xm="http://schemas.microsoft.com/office/excel/2006/main">
          <x14:cfRule type="containsText" priority="67" operator="containsText" id="{CFFB27E4-E852-4B50-8CFA-2CB837CA253F}">
            <xm:f>NOT(ISERROR(SEARCH("в",E7)))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T7 E7:I7</xm:sqref>
        </x14:conditionalFormatting>
        <x14:conditionalFormatting xmlns:xm="http://schemas.microsoft.com/office/excel/2006/main">
          <x14:cfRule type="containsText" priority="57" operator="containsText" id="{28EE708E-6BBC-40AA-9525-970001517235}">
            <xm:f>NOT(ISERROR(SEARCH(в,J7)))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V7 AC7:AH7 J7:K7 R7 X7:Y7</xm:sqref>
        </x14:conditionalFormatting>
        <x14:conditionalFormatting xmlns:xm="http://schemas.microsoft.com/office/excel/2006/main">
          <x14:cfRule type="containsText" priority="56" operator="containsText" id="{D8C1B39B-978C-438C-B338-0400D446E17B}">
            <xm:f>NOT(ISERROR(SEARCH("в",J7)))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V7 AC7:AH7 J7:K7 R7 X7:Y7</xm:sqref>
        </x14:conditionalFormatting>
        <x14:conditionalFormatting xmlns:xm="http://schemas.microsoft.com/office/excel/2006/main">
          <x14:cfRule type="containsText" priority="35" operator="containsText" id="{E3774F94-9577-4233-8C86-1C765E1620A0}">
            <xm:f>NOT(ISERROR(SEARCH(в,AI7)))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AI7</xm:sqref>
        </x14:conditionalFormatting>
        <x14:conditionalFormatting xmlns:xm="http://schemas.microsoft.com/office/excel/2006/main">
          <x14:cfRule type="containsText" priority="34" operator="containsText" id="{C363597A-F7A5-4D74-AE9E-1B8A9DD3BA16}">
            <xm:f>NOT(ISERROR(SEARCH("в",AI7)))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AI7</xm:sqref>
        </x14:conditionalFormatting>
        <x14:conditionalFormatting xmlns:xm="http://schemas.microsoft.com/office/excel/2006/main">
          <x14:cfRule type="containsText" priority="2" operator="containsText" id="{94325EE7-B7BA-40C9-97F3-7388D67767FA}">
            <xm:f>NOT(ISERROR(SEARCH(в,Q7)))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Q7</xm:sqref>
        </x14:conditionalFormatting>
        <x14:conditionalFormatting xmlns:xm="http://schemas.microsoft.com/office/excel/2006/main">
          <x14:cfRule type="containsText" priority="1" operator="containsText" id="{40096C5A-7B4D-4BE7-94DE-CF53EEF1EA4D}">
            <xm:f>NOT(ISERROR(SEARCH("в",Q7)))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"/>
  <sheetViews>
    <sheetView zoomScale="70" zoomScaleNormal="70" workbookViewId="0">
      <selection activeCell="AH9" sqref="AH9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  <col min="33" max="34" width="9.140625" style="30"/>
  </cols>
  <sheetData>
    <row r="1" spans="1:49" x14ac:dyDescent="0.25">
      <c r="A1" s="61">
        <v>44805</v>
      </c>
      <c r="B1" s="62"/>
      <c r="C1" s="62"/>
      <c r="D1" s="63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</row>
    <row r="2" spans="1:49" x14ac:dyDescent="0.25">
      <c r="A2" s="62"/>
      <c r="B2" s="62"/>
      <c r="C2" s="62"/>
      <c r="D2" s="63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</row>
    <row r="3" spans="1:49" x14ac:dyDescent="0.25">
      <c r="A3" s="64"/>
      <c r="B3" s="64"/>
      <c r="C3" s="64"/>
      <c r="D3" s="65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</row>
    <row r="4" spans="1:49" x14ac:dyDescent="0.25">
      <c r="A4" s="66" t="s">
        <v>18</v>
      </c>
      <c r="B4" s="68" t="s">
        <v>39</v>
      </c>
      <c r="C4" s="68" t="s">
        <v>40</v>
      </c>
      <c r="D4" s="70" t="s">
        <v>41</v>
      </c>
      <c r="E4" s="29" t="s">
        <v>46</v>
      </c>
      <c r="F4" s="29" t="s">
        <v>47</v>
      </c>
      <c r="G4" s="47" t="s">
        <v>48</v>
      </c>
      <c r="H4" s="47" t="s">
        <v>42</v>
      </c>
      <c r="I4" s="29" t="s">
        <v>43</v>
      </c>
      <c r="J4" s="29" t="s">
        <v>44</v>
      </c>
      <c r="K4" s="29" t="s">
        <v>45</v>
      </c>
      <c r="L4" s="29" t="s">
        <v>46</v>
      </c>
      <c r="M4" s="29" t="s">
        <v>47</v>
      </c>
      <c r="N4" s="47" t="s">
        <v>48</v>
      </c>
      <c r="O4" s="47" t="s">
        <v>42</v>
      </c>
      <c r="P4" s="29" t="s">
        <v>43</v>
      </c>
      <c r="Q4" s="29" t="s">
        <v>44</v>
      </c>
      <c r="R4" s="29" t="s">
        <v>45</v>
      </c>
      <c r="S4" s="29" t="s">
        <v>46</v>
      </c>
      <c r="T4" s="29" t="s">
        <v>47</v>
      </c>
      <c r="U4" s="47" t="s">
        <v>48</v>
      </c>
      <c r="V4" s="47" t="s">
        <v>42</v>
      </c>
      <c r="W4" s="29" t="s">
        <v>43</v>
      </c>
      <c r="X4" s="29" t="s">
        <v>44</v>
      </c>
      <c r="Y4" s="29" t="s">
        <v>45</v>
      </c>
      <c r="Z4" s="29" t="s">
        <v>46</v>
      </c>
      <c r="AA4" s="29" t="s">
        <v>47</v>
      </c>
      <c r="AB4" s="47" t="s">
        <v>48</v>
      </c>
      <c r="AC4" s="47" t="s">
        <v>42</v>
      </c>
      <c r="AD4" s="29" t="s">
        <v>43</v>
      </c>
      <c r="AE4" s="29" t="s">
        <v>67</v>
      </c>
      <c r="AF4" s="29" t="s">
        <v>68</v>
      </c>
      <c r="AG4" s="29" t="s">
        <v>69</v>
      </c>
      <c r="AH4" s="29" t="s">
        <v>47</v>
      </c>
      <c r="AI4" s="72" t="s">
        <v>57</v>
      </c>
      <c r="AJ4" s="72" t="s">
        <v>58</v>
      </c>
      <c r="AK4" s="74" t="s">
        <v>59</v>
      </c>
      <c r="AL4" s="76" t="s">
        <v>60</v>
      </c>
      <c r="AM4" s="72" t="s">
        <v>61</v>
      </c>
      <c r="AN4" s="72" t="s">
        <v>62</v>
      </c>
      <c r="AO4" s="59" t="s">
        <v>63</v>
      </c>
      <c r="AP4" s="78" t="s">
        <v>64</v>
      </c>
      <c r="AQ4" s="80" t="s">
        <v>65</v>
      </c>
      <c r="AR4" s="82" t="s">
        <v>49</v>
      </c>
      <c r="AS4" s="84" t="s">
        <v>50</v>
      </c>
      <c r="AT4" s="86" t="s">
        <v>51</v>
      </c>
    </row>
    <row r="5" spans="1:49" x14ac:dyDescent="0.25">
      <c r="A5" s="67"/>
      <c r="B5" s="69"/>
      <c r="C5" s="69"/>
      <c r="D5" s="71"/>
      <c r="E5" s="46">
        <v>1</v>
      </c>
      <c r="F5" s="46">
        <v>2</v>
      </c>
      <c r="G5" s="45">
        <v>3</v>
      </c>
      <c r="H5" s="45">
        <v>4</v>
      </c>
      <c r="I5" s="46">
        <v>5</v>
      </c>
      <c r="J5" s="46">
        <v>6</v>
      </c>
      <c r="K5" s="46">
        <v>7</v>
      </c>
      <c r="L5" s="46">
        <v>8</v>
      </c>
      <c r="M5" s="46">
        <v>9</v>
      </c>
      <c r="N5" s="45">
        <v>10</v>
      </c>
      <c r="O5" s="45">
        <v>11</v>
      </c>
      <c r="P5" s="46">
        <v>12</v>
      </c>
      <c r="Q5" s="46">
        <v>13</v>
      </c>
      <c r="R5" s="46">
        <v>14</v>
      </c>
      <c r="S5" s="46">
        <v>15</v>
      </c>
      <c r="T5" s="46">
        <v>16</v>
      </c>
      <c r="U5" s="45">
        <v>17</v>
      </c>
      <c r="V5" s="45">
        <v>18</v>
      </c>
      <c r="W5" s="46">
        <v>19</v>
      </c>
      <c r="X5" s="46">
        <v>20</v>
      </c>
      <c r="Y5" s="46">
        <v>21</v>
      </c>
      <c r="Z5" s="46">
        <v>22</v>
      </c>
      <c r="AA5" s="46">
        <v>23</v>
      </c>
      <c r="AB5" s="45">
        <v>24</v>
      </c>
      <c r="AC5" s="45">
        <v>25</v>
      </c>
      <c r="AD5" s="46">
        <v>26</v>
      </c>
      <c r="AE5" s="46">
        <v>27</v>
      </c>
      <c r="AF5" s="46">
        <v>28</v>
      </c>
      <c r="AG5" s="46">
        <v>29</v>
      </c>
      <c r="AH5" s="46">
        <v>30</v>
      </c>
      <c r="AI5" s="73"/>
      <c r="AJ5" s="73"/>
      <c r="AK5" s="75"/>
      <c r="AL5" s="77"/>
      <c r="AM5" s="73"/>
      <c r="AN5" s="73"/>
      <c r="AO5" s="60"/>
      <c r="AP5" s="79"/>
      <c r="AQ5" s="81"/>
      <c r="AR5" s="83"/>
      <c r="AS5" s="85"/>
      <c r="AT5" s="87"/>
    </row>
    <row r="6" spans="1:49" x14ac:dyDescent="0.25">
      <c r="A6" s="54">
        <v>1</v>
      </c>
      <c r="B6" s="54" t="s">
        <v>66</v>
      </c>
      <c r="C6" s="54" t="s">
        <v>53</v>
      </c>
      <c r="D6" s="54">
        <v>8</v>
      </c>
      <c r="E6" s="29" t="s">
        <v>73</v>
      </c>
      <c r="F6" s="29" t="s">
        <v>73</v>
      </c>
      <c r="G6" s="29"/>
      <c r="H6" s="29"/>
      <c r="I6" s="29" t="s">
        <v>73</v>
      </c>
      <c r="J6" s="29" t="s">
        <v>73</v>
      </c>
      <c r="K6" s="29" t="s">
        <v>73</v>
      </c>
      <c r="L6" s="29" t="s">
        <v>73</v>
      </c>
      <c r="M6" s="29" t="s">
        <v>73</v>
      </c>
      <c r="N6" s="29"/>
      <c r="O6" s="29"/>
      <c r="P6" s="29" t="s">
        <v>73</v>
      </c>
      <c r="Q6" s="29" t="s">
        <v>73</v>
      </c>
      <c r="R6" s="29" t="s">
        <v>73</v>
      </c>
      <c r="S6" s="29" t="s">
        <v>73</v>
      </c>
      <c r="T6" s="29" t="s">
        <v>73</v>
      </c>
      <c r="U6" s="29"/>
      <c r="V6" s="29"/>
      <c r="W6" s="29" t="s">
        <v>73</v>
      </c>
      <c r="X6" s="29" t="s">
        <v>73</v>
      </c>
      <c r="Y6" s="29" t="s">
        <v>73</v>
      </c>
      <c r="Z6" s="29" t="s">
        <v>73</v>
      </c>
      <c r="AA6" s="29" t="s">
        <v>73</v>
      </c>
      <c r="AB6" s="29"/>
      <c r="AC6" s="29"/>
      <c r="AD6" s="29" t="s">
        <v>73</v>
      </c>
      <c r="AE6" s="29" t="s">
        <v>73</v>
      </c>
      <c r="AF6" s="29" t="s">
        <v>73</v>
      </c>
      <c r="AG6" s="50" t="s">
        <v>73</v>
      </c>
      <c r="AH6" s="50" t="s">
        <v>73</v>
      </c>
      <c r="AI6" s="37">
        <f>COUNTIF(E6:AH6,"=в")</f>
        <v>22</v>
      </c>
      <c r="AJ6" s="37">
        <f>SUM(E6:AF6)</f>
        <v>0</v>
      </c>
      <c r="AK6" s="38">
        <f>COUNTIF(E6:AF6,"=оп")</f>
        <v>0</v>
      </c>
      <c r="AL6" s="39">
        <f>COUNTIF(E6:AF6,"=б")</f>
        <v>0</v>
      </c>
      <c r="AM6" s="37">
        <f>IF(D6="",0,IF(AJ6-AI6*D6&lt;0,0,AJ6-AI6*D6))</f>
        <v>0</v>
      </c>
      <c r="AN6" s="37">
        <f>IF(D6="",0,IF(AI6*D6-AJ6&lt;0,0,AI6*D6-AJ6))</f>
        <v>176</v>
      </c>
      <c r="AO6" s="40">
        <f>COUNTIF(E6:AF6,"=ог")</f>
        <v>0</v>
      </c>
      <c r="AP6" s="41">
        <f>COUNTIF(E6:AF6,"=пр")</f>
        <v>0</v>
      </c>
      <c r="AQ6" s="42">
        <f>COUNTIF(E6:AF6,"=пг")</f>
        <v>0</v>
      </c>
      <c r="AR6" s="43">
        <f>COUNTIF(E6:AF6,"=обс")</f>
        <v>0</v>
      </c>
      <c r="AS6" s="44">
        <f>COUNTIF(E6:AF6,"=у")</f>
        <v>0</v>
      </c>
      <c r="AT6" s="35">
        <f>COUNTIF(E6:AF6,"=к")</f>
        <v>0</v>
      </c>
    </row>
    <row r="7" spans="1:49" x14ac:dyDescent="0.25">
      <c r="A7" s="52">
        <v>2</v>
      </c>
      <c r="B7" s="46" t="s">
        <v>74</v>
      </c>
      <c r="C7" s="46" t="s">
        <v>53</v>
      </c>
      <c r="D7" s="53">
        <v>8</v>
      </c>
      <c r="E7" s="29" t="s">
        <v>73</v>
      </c>
      <c r="F7" s="29" t="s">
        <v>73</v>
      </c>
      <c r="G7" s="29"/>
      <c r="H7" s="29"/>
      <c r="I7" s="29" t="s">
        <v>73</v>
      </c>
      <c r="J7" s="29" t="s">
        <v>73</v>
      </c>
      <c r="K7" s="29" t="s">
        <v>73</v>
      </c>
      <c r="L7" s="29" t="s">
        <v>73</v>
      </c>
      <c r="M7" s="29" t="s">
        <v>73</v>
      </c>
      <c r="N7" s="29"/>
      <c r="O7" s="29"/>
      <c r="P7" s="29" t="s">
        <v>73</v>
      </c>
      <c r="Q7" s="29" t="s">
        <v>73</v>
      </c>
      <c r="R7" s="29" t="s">
        <v>73</v>
      </c>
      <c r="S7" s="29" t="s">
        <v>23</v>
      </c>
      <c r="T7" s="29" t="s">
        <v>23</v>
      </c>
      <c r="U7" s="29"/>
      <c r="V7" s="29"/>
      <c r="W7" s="29" t="s">
        <v>73</v>
      </c>
      <c r="X7" s="29" t="s">
        <v>73</v>
      </c>
      <c r="Y7" s="29" t="s">
        <v>73</v>
      </c>
      <c r="Z7" s="29" t="s">
        <v>73</v>
      </c>
      <c r="AA7" s="29" t="s">
        <v>73</v>
      </c>
      <c r="AB7" s="29"/>
      <c r="AC7" s="29"/>
      <c r="AD7" s="29" t="s">
        <v>73</v>
      </c>
      <c r="AE7" s="29" t="s">
        <v>73</v>
      </c>
      <c r="AF7" s="29" t="s">
        <v>73</v>
      </c>
      <c r="AG7" s="50" t="s">
        <v>73</v>
      </c>
      <c r="AH7" s="50" t="s">
        <v>73</v>
      </c>
      <c r="AI7" s="37">
        <f t="shared" ref="AI7:AI8" si="0">COUNTIF(E7:AH7,"=в")</f>
        <v>20</v>
      </c>
      <c r="AJ7" s="37">
        <f t="shared" ref="AJ7:AJ8" si="1">SUM(E7:AF7)</f>
        <v>0</v>
      </c>
      <c r="AK7" s="38">
        <f t="shared" ref="AK7:AK8" si="2">COUNTIF(E7:AF7,"=оп")</f>
        <v>0</v>
      </c>
      <c r="AL7" s="39">
        <f t="shared" ref="AL7:AL8" si="3">COUNTIF(E7:AF7,"=б")</f>
        <v>0</v>
      </c>
      <c r="AM7" s="37">
        <f t="shared" ref="AM7:AM8" si="4">IF(D7="",0,IF(AJ7-AI7*D7&lt;0,0,AJ7-AI7*D7))</f>
        <v>0</v>
      </c>
      <c r="AN7" s="37">
        <f t="shared" ref="AN7:AN8" si="5">IF(D7="",0,IF(AI7*D7-AJ7&lt;0,0,AI7*D7-AJ7))</f>
        <v>160</v>
      </c>
      <c r="AO7" s="40">
        <f t="shared" ref="AO7:AO8" si="6">COUNTIF(E7:AF7,"=ог")</f>
        <v>2</v>
      </c>
      <c r="AP7" s="41">
        <f t="shared" ref="AP7:AP8" si="7">COUNTIF(E7:AF7,"=пр")</f>
        <v>0</v>
      </c>
      <c r="AQ7" s="42">
        <f t="shared" ref="AQ7:AQ8" si="8">COUNTIF(E7:AF7,"=пг")</f>
        <v>0</v>
      </c>
      <c r="AR7" s="43">
        <f t="shared" ref="AR7:AR8" si="9">COUNTIF(E7:AF7,"=обс")</f>
        <v>0</v>
      </c>
      <c r="AS7" s="44">
        <f t="shared" ref="AS7:AS8" si="10">COUNTIF(E7:AF7,"=у")</f>
        <v>0</v>
      </c>
      <c r="AT7" s="35">
        <f t="shared" ref="AT7:AT8" si="11">COUNTIF(E7:AF7,"=к")</f>
        <v>0</v>
      </c>
    </row>
    <row r="8" spans="1:49" x14ac:dyDescent="0.25">
      <c r="A8" s="52">
        <v>3</v>
      </c>
      <c r="B8" s="46" t="s">
        <v>75</v>
      </c>
      <c r="C8" s="46" t="s">
        <v>76</v>
      </c>
      <c r="D8" s="53">
        <v>8</v>
      </c>
      <c r="E8" s="29" t="s">
        <v>73</v>
      </c>
      <c r="F8" s="29" t="s">
        <v>73</v>
      </c>
      <c r="G8" s="29"/>
      <c r="H8" s="29"/>
      <c r="I8" s="29" t="s">
        <v>73</v>
      </c>
      <c r="J8" s="29" t="s">
        <v>73</v>
      </c>
      <c r="K8" s="29" t="s">
        <v>73</v>
      </c>
      <c r="L8" s="29" t="s">
        <v>73</v>
      </c>
      <c r="M8" s="29" t="s">
        <v>23</v>
      </c>
      <c r="N8" s="29"/>
      <c r="O8" s="29" t="s">
        <v>73</v>
      </c>
      <c r="P8" s="29" t="s">
        <v>73</v>
      </c>
      <c r="Q8" s="29" t="s">
        <v>73</v>
      </c>
      <c r="R8" s="29" t="s">
        <v>23</v>
      </c>
      <c r="S8" s="29" t="s">
        <v>73</v>
      </c>
      <c r="T8" s="29" t="s">
        <v>73</v>
      </c>
      <c r="U8" s="29"/>
      <c r="V8" s="29" t="s">
        <v>73</v>
      </c>
      <c r="W8" s="29" t="s">
        <v>73</v>
      </c>
      <c r="X8" s="29" t="s">
        <v>73</v>
      </c>
      <c r="Y8" s="29" t="s">
        <v>73</v>
      </c>
      <c r="Z8" s="29" t="s">
        <v>73</v>
      </c>
      <c r="AA8" s="29" t="s">
        <v>73</v>
      </c>
      <c r="AB8" s="29"/>
      <c r="AC8" s="29"/>
      <c r="AD8" s="29" t="s">
        <v>73</v>
      </c>
      <c r="AE8" s="29" t="s">
        <v>73</v>
      </c>
      <c r="AF8" s="29" t="s">
        <v>73</v>
      </c>
      <c r="AG8" s="50" t="s">
        <v>73</v>
      </c>
      <c r="AH8" s="50" t="s">
        <v>73</v>
      </c>
      <c r="AI8" s="37">
        <f t="shared" si="0"/>
        <v>22</v>
      </c>
      <c r="AJ8" s="37">
        <f t="shared" si="1"/>
        <v>0</v>
      </c>
      <c r="AK8" s="38">
        <f t="shared" si="2"/>
        <v>0</v>
      </c>
      <c r="AL8" s="39">
        <f t="shared" si="3"/>
        <v>0</v>
      </c>
      <c r="AM8" s="37">
        <f t="shared" si="4"/>
        <v>0</v>
      </c>
      <c r="AN8" s="37">
        <f t="shared" si="5"/>
        <v>176</v>
      </c>
      <c r="AO8" s="40">
        <f t="shared" si="6"/>
        <v>2</v>
      </c>
      <c r="AP8" s="41">
        <f t="shared" si="7"/>
        <v>0</v>
      </c>
      <c r="AQ8" s="42">
        <f t="shared" si="8"/>
        <v>0</v>
      </c>
      <c r="AR8" s="43">
        <f t="shared" si="9"/>
        <v>0</v>
      </c>
      <c r="AS8" s="44">
        <f t="shared" si="10"/>
        <v>0</v>
      </c>
      <c r="AT8" s="35">
        <f t="shared" si="11"/>
        <v>0</v>
      </c>
    </row>
  </sheetData>
  <mergeCells count="17"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  <mergeCell ref="AP4:AP5"/>
    <mergeCell ref="AQ4:AQ5"/>
    <mergeCell ref="AR4:AR5"/>
    <mergeCell ref="AS4:AS5"/>
    <mergeCell ref="AT4:AT5"/>
  </mergeCells>
  <conditionalFormatting sqref="AA6:AA8 T6:T8 E6:F8">
    <cfRule type="containsText" dxfId="142" priority="69" operator="containsText" text="к">
      <formula>NOT(ISERROR(SEARCH("к",E6)))</formula>
    </cfRule>
    <cfRule type="containsText" dxfId="141" priority="70" operator="containsText" text="у">
      <formula>NOT(ISERROR(SEARCH("у",E6)))</formula>
    </cfRule>
    <cfRule type="containsText" dxfId="140" priority="71" operator="containsText" text="обс">
      <formula>NOT(ISERROR(SEARCH("обс",E6)))</formula>
    </cfRule>
    <cfRule type="containsText" dxfId="139" priority="72" operator="containsText" text="пг">
      <formula>NOT(ISERROR(SEARCH("пг",E6)))</formula>
    </cfRule>
    <cfRule type="containsText" dxfId="138" priority="73" operator="containsText" text="пр">
      <formula>NOT(ISERROR(SEARCH("пр",E6)))</formula>
    </cfRule>
    <cfRule type="containsText" dxfId="137" priority="74" operator="containsText" text="ог">
      <formula>NOT(ISERROR(SEARCH("ог",E6)))</formula>
    </cfRule>
    <cfRule type="cellIs" dxfId="136" priority="75" operator="between">
      <formula>0.1</formula>
      <formula>24</formula>
    </cfRule>
    <cfRule type="containsText" dxfId="135" priority="76" operator="containsText" text="оп">
      <formula>NOT(ISERROR(SEARCH("оп",E6)))</formula>
    </cfRule>
    <cfRule type="containsText" dxfId="134" priority="77" operator="containsText" text="б">
      <formula>NOT(ISERROR(SEARCH("б",E6)))</formula>
    </cfRule>
  </conditionalFormatting>
  <conditionalFormatting sqref="AB6:AH8 H6:H8 J6:P8 R8 U6:Z8">
    <cfRule type="containsText" dxfId="133" priority="58" operator="containsText" text="к">
      <formula>NOT(ISERROR(SEARCH("к",H6)))</formula>
    </cfRule>
    <cfRule type="containsText" dxfId="132" priority="59" operator="containsText" text="у">
      <formula>NOT(ISERROR(SEARCH("у",H6)))</formula>
    </cfRule>
    <cfRule type="containsText" dxfId="131" priority="60" operator="containsText" text="обс">
      <formula>NOT(ISERROR(SEARCH("обс",H6)))</formula>
    </cfRule>
    <cfRule type="containsText" dxfId="130" priority="61" operator="containsText" text="пг">
      <formula>NOT(ISERROR(SEARCH("пг",H6)))</formula>
    </cfRule>
    <cfRule type="containsText" dxfId="129" priority="62" operator="containsText" text="пр">
      <formula>NOT(ISERROR(SEARCH("пр",H6)))</formula>
    </cfRule>
    <cfRule type="containsText" dxfId="128" priority="63" operator="containsText" text="ог">
      <formula>NOT(ISERROR(SEARCH("ог",H6)))</formula>
    </cfRule>
    <cfRule type="cellIs" dxfId="127" priority="64" operator="between">
      <formula>0.1</formula>
      <formula>24</formula>
    </cfRule>
    <cfRule type="containsText" dxfId="126" priority="65" operator="containsText" text="оп">
      <formula>NOT(ISERROR(SEARCH("оп",H6)))</formula>
    </cfRule>
    <cfRule type="containsText" dxfId="125" priority="66" operator="containsText" text="б">
      <formula>NOT(ISERROR(SEARCH("б",H6)))</formula>
    </cfRule>
  </conditionalFormatting>
  <conditionalFormatting sqref="S6:S8">
    <cfRule type="containsText" dxfId="124" priority="47" operator="containsText" text="к">
      <formula>NOT(ISERROR(SEARCH("к",S6)))</formula>
    </cfRule>
    <cfRule type="containsText" dxfId="123" priority="48" operator="containsText" text="у">
      <formula>NOT(ISERROR(SEARCH("у",S6)))</formula>
    </cfRule>
    <cfRule type="containsText" dxfId="122" priority="49" operator="containsText" text="обс">
      <formula>NOT(ISERROR(SEARCH("обс",S6)))</formula>
    </cfRule>
    <cfRule type="containsText" dxfId="121" priority="50" operator="containsText" text="пг">
      <formula>NOT(ISERROR(SEARCH("пг",S6)))</formula>
    </cfRule>
    <cfRule type="containsText" dxfId="120" priority="51" operator="containsText" text="пр">
      <formula>NOT(ISERROR(SEARCH("пр",S6)))</formula>
    </cfRule>
    <cfRule type="containsText" dxfId="119" priority="52" operator="containsText" text="ог">
      <formula>NOT(ISERROR(SEARCH("ог",S6)))</formula>
    </cfRule>
    <cfRule type="cellIs" dxfId="118" priority="53" operator="between">
      <formula>0.1</formula>
      <formula>24</formula>
    </cfRule>
    <cfRule type="containsText" dxfId="117" priority="54" operator="containsText" text="оп">
      <formula>NOT(ISERROR(SEARCH("оп",S6)))</formula>
    </cfRule>
    <cfRule type="containsText" dxfId="116" priority="55" operator="containsText" text="б">
      <formula>NOT(ISERROR(SEARCH("б",S6)))</formula>
    </cfRule>
  </conditionalFormatting>
  <conditionalFormatting sqref="G6:G8">
    <cfRule type="containsText" dxfId="115" priority="25" operator="containsText" text="к">
      <formula>NOT(ISERROR(SEARCH("к",G6)))</formula>
    </cfRule>
    <cfRule type="containsText" dxfId="114" priority="26" operator="containsText" text="у">
      <formula>NOT(ISERROR(SEARCH("у",G6)))</formula>
    </cfRule>
    <cfRule type="containsText" dxfId="113" priority="27" operator="containsText" text="обс">
      <formula>NOT(ISERROR(SEARCH("обс",G6)))</formula>
    </cfRule>
    <cfRule type="containsText" dxfId="112" priority="28" operator="containsText" text="пг">
      <formula>NOT(ISERROR(SEARCH("пг",G6)))</formula>
    </cfRule>
    <cfRule type="containsText" dxfId="111" priority="29" operator="containsText" text="пр">
      <formula>NOT(ISERROR(SEARCH("пр",G6)))</formula>
    </cfRule>
    <cfRule type="containsText" dxfId="110" priority="30" operator="containsText" text="ог">
      <formula>NOT(ISERROR(SEARCH("ог",G6)))</formula>
    </cfRule>
    <cfRule type="cellIs" dxfId="109" priority="31" operator="between">
      <formula>0.1</formula>
      <formula>24</formula>
    </cfRule>
    <cfRule type="containsText" dxfId="108" priority="32" operator="containsText" text="оп">
      <formula>NOT(ISERROR(SEARCH("оп",G6)))</formula>
    </cfRule>
    <cfRule type="containsText" dxfId="107" priority="33" operator="containsText" text="б">
      <formula>NOT(ISERROR(SEARCH("б",G6)))</formula>
    </cfRule>
  </conditionalFormatting>
  <conditionalFormatting sqref="I6:I8">
    <cfRule type="containsText" dxfId="106" priority="14" operator="containsText" text="к">
      <formula>NOT(ISERROR(SEARCH("к",I6)))</formula>
    </cfRule>
    <cfRule type="containsText" dxfId="105" priority="15" operator="containsText" text="у">
      <formula>NOT(ISERROR(SEARCH("у",I6)))</formula>
    </cfRule>
    <cfRule type="containsText" dxfId="104" priority="16" operator="containsText" text="обс">
      <formula>NOT(ISERROR(SEARCH("обс",I6)))</formula>
    </cfRule>
    <cfRule type="containsText" dxfId="103" priority="17" operator="containsText" text="пг">
      <formula>NOT(ISERROR(SEARCH("пг",I6)))</formula>
    </cfRule>
    <cfRule type="containsText" dxfId="102" priority="18" operator="containsText" text="пр">
      <formula>NOT(ISERROR(SEARCH("пр",I6)))</formula>
    </cfRule>
    <cfRule type="containsText" dxfId="101" priority="19" operator="containsText" text="ог">
      <formula>NOT(ISERROR(SEARCH("ог",I6)))</formula>
    </cfRule>
    <cfRule type="cellIs" dxfId="100" priority="20" operator="between">
      <formula>0.1</formula>
      <formula>24</formula>
    </cfRule>
    <cfRule type="containsText" dxfId="99" priority="21" operator="containsText" text="оп">
      <formula>NOT(ISERROR(SEARCH("оп",I6)))</formula>
    </cfRule>
    <cfRule type="containsText" dxfId="98" priority="22" operator="containsText" text="б">
      <formula>NOT(ISERROR(SEARCH("б",I6)))</formula>
    </cfRule>
  </conditionalFormatting>
  <conditionalFormatting sqref="Q6:Q8 R6:R7">
    <cfRule type="containsText" dxfId="97" priority="3" operator="containsText" text="к">
      <formula>NOT(ISERROR(SEARCH("к",Q6)))</formula>
    </cfRule>
    <cfRule type="containsText" dxfId="96" priority="4" operator="containsText" text="у">
      <formula>NOT(ISERROR(SEARCH("у",Q6)))</formula>
    </cfRule>
    <cfRule type="containsText" dxfId="95" priority="5" operator="containsText" text="обс">
      <formula>NOT(ISERROR(SEARCH("обс",Q6)))</formula>
    </cfRule>
    <cfRule type="containsText" dxfId="94" priority="6" operator="containsText" text="пг">
      <formula>NOT(ISERROR(SEARCH("пг",Q6)))</formula>
    </cfRule>
    <cfRule type="containsText" dxfId="93" priority="7" operator="containsText" text="пр">
      <formula>NOT(ISERROR(SEARCH("пр",Q6)))</formula>
    </cfRule>
    <cfRule type="containsText" dxfId="92" priority="8" operator="containsText" text="ог">
      <formula>NOT(ISERROR(SEARCH("ог",Q6)))</formula>
    </cfRule>
    <cfRule type="cellIs" dxfId="91" priority="9" operator="between">
      <formula>0.1</formula>
      <formula>24</formula>
    </cfRule>
    <cfRule type="containsText" dxfId="90" priority="10" operator="containsText" text="оп">
      <formula>NOT(ISERROR(SEARCH("оп",Q6)))</formula>
    </cfRule>
    <cfRule type="containsText" dxfId="89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AB6:AH8 H6:H8 J6:P8 R8 U6:Z8</xm:sqref>
        </x14:conditionalFormatting>
        <x14:conditionalFormatting xmlns:xm="http://schemas.microsoft.com/office/excel/2006/main">
          <x14:cfRule type="containsText" priority="56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AB6:AH8 H6:H8 J6:P8 R8 U6:Z8</xm:sqref>
        </x14:conditionalFormatting>
        <x14:conditionalFormatting xmlns:xm="http://schemas.microsoft.com/office/excel/2006/main">
          <x14:cfRule type="containsText" priority="46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24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 R6:R7</xm:sqref>
        </x14:conditionalFormatting>
        <x14:conditionalFormatting xmlns:xm="http://schemas.microsoft.com/office/excel/2006/main">
          <x14:cfRule type="containsText" priority="1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 R6:R7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G1" zoomScale="70" zoomScaleNormal="70" workbookViewId="0">
      <selection activeCell="AI17" sqref="AI17"/>
    </sheetView>
  </sheetViews>
  <sheetFormatPr defaultRowHeight="15" x14ac:dyDescent="0.25"/>
  <cols>
    <col min="2" max="2" width="23.85546875" customWidth="1"/>
    <col min="3" max="3" width="29" customWidth="1"/>
  </cols>
  <sheetData>
    <row r="1" spans="1:47" x14ac:dyDescent="0.25">
      <c r="A1" s="61">
        <v>44835</v>
      </c>
      <c r="B1" s="62"/>
      <c r="C1" s="62"/>
      <c r="D1" s="63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2"/>
      <c r="B2" s="62"/>
      <c r="C2" s="62"/>
      <c r="D2" s="63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4"/>
      <c r="B3" s="64"/>
      <c r="C3" s="64"/>
      <c r="D3" s="65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66" t="s">
        <v>18</v>
      </c>
      <c r="B4" s="68" t="s">
        <v>39</v>
      </c>
      <c r="C4" s="68" t="s">
        <v>40</v>
      </c>
      <c r="D4" s="70" t="s">
        <v>41</v>
      </c>
      <c r="E4" s="47" t="s">
        <v>48</v>
      </c>
      <c r="F4" s="47" t="s">
        <v>42</v>
      </c>
      <c r="G4" s="29" t="s">
        <v>43</v>
      </c>
      <c r="H4" s="29" t="s">
        <v>44</v>
      </c>
      <c r="I4" s="29" t="s">
        <v>45</v>
      </c>
      <c r="J4" s="29" t="s">
        <v>46</v>
      </c>
      <c r="K4" s="29" t="s">
        <v>47</v>
      </c>
      <c r="L4" s="47" t="s">
        <v>48</v>
      </c>
      <c r="M4" s="47" t="s">
        <v>42</v>
      </c>
      <c r="N4" s="29" t="s">
        <v>43</v>
      </c>
      <c r="O4" s="29" t="s">
        <v>44</v>
      </c>
      <c r="P4" s="29" t="s">
        <v>45</v>
      </c>
      <c r="Q4" s="29" t="s">
        <v>46</v>
      </c>
      <c r="R4" s="29" t="s">
        <v>47</v>
      </c>
      <c r="S4" s="47" t="s">
        <v>48</v>
      </c>
      <c r="T4" s="47" t="s">
        <v>42</v>
      </c>
      <c r="U4" s="29" t="s">
        <v>43</v>
      </c>
      <c r="V4" s="29" t="s">
        <v>44</v>
      </c>
      <c r="W4" s="29" t="s">
        <v>45</v>
      </c>
      <c r="X4" s="29" t="s">
        <v>46</v>
      </c>
      <c r="Y4" s="29" t="s">
        <v>47</v>
      </c>
      <c r="Z4" s="47" t="s">
        <v>48</v>
      </c>
      <c r="AA4" s="47" t="s">
        <v>42</v>
      </c>
      <c r="AB4" s="29" t="s">
        <v>43</v>
      </c>
      <c r="AC4" s="29" t="s">
        <v>44</v>
      </c>
      <c r="AD4" s="29" t="s">
        <v>45</v>
      </c>
      <c r="AE4" s="29" t="s">
        <v>46</v>
      </c>
      <c r="AF4" s="29" t="s">
        <v>70</v>
      </c>
      <c r="AG4" s="47" t="s">
        <v>71</v>
      </c>
      <c r="AH4" s="47" t="s">
        <v>72</v>
      </c>
      <c r="AI4" s="29" t="s">
        <v>43</v>
      </c>
      <c r="AJ4" s="72" t="s">
        <v>57</v>
      </c>
      <c r="AK4" s="72" t="s">
        <v>58</v>
      </c>
      <c r="AL4" s="74" t="s">
        <v>59</v>
      </c>
      <c r="AM4" s="76" t="s">
        <v>60</v>
      </c>
      <c r="AN4" s="72" t="s">
        <v>61</v>
      </c>
      <c r="AO4" s="72" t="s">
        <v>62</v>
      </c>
      <c r="AP4" s="59" t="s">
        <v>63</v>
      </c>
      <c r="AQ4" s="78" t="s">
        <v>64</v>
      </c>
      <c r="AR4" s="80" t="s">
        <v>65</v>
      </c>
      <c r="AS4" s="82" t="s">
        <v>49</v>
      </c>
      <c r="AT4" s="84" t="s">
        <v>50</v>
      </c>
      <c r="AU4" s="86" t="s">
        <v>51</v>
      </c>
    </row>
    <row r="5" spans="1:47" x14ac:dyDescent="0.25">
      <c r="A5" s="67"/>
      <c r="B5" s="69"/>
      <c r="C5" s="69"/>
      <c r="D5" s="71"/>
      <c r="E5" s="47">
        <v>1</v>
      </c>
      <c r="F5" s="47">
        <v>2</v>
      </c>
      <c r="G5" s="46">
        <v>3</v>
      </c>
      <c r="H5" s="46">
        <v>4</v>
      </c>
      <c r="I5" s="46">
        <v>5</v>
      </c>
      <c r="J5" s="46">
        <v>6</v>
      </c>
      <c r="K5" s="46">
        <v>7</v>
      </c>
      <c r="L5" s="47">
        <v>8</v>
      </c>
      <c r="M5" s="47">
        <v>9</v>
      </c>
      <c r="N5" s="46">
        <v>10</v>
      </c>
      <c r="O5" s="46">
        <v>11</v>
      </c>
      <c r="P5" s="46">
        <v>12</v>
      </c>
      <c r="Q5" s="46">
        <v>13</v>
      </c>
      <c r="R5" s="46">
        <v>14</v>
      </c>
      <c r="S5" s="47">
        <v>15</v>
      </c>
      <c r="T5" s="47">
        <v>16</v>
      </c>
      <c r="U5" s="46">
        <v>17</v>
      </c>
      <c r="V5" s="46">
        <v>18</v>
      </c>
      <c r="W5" s="46">
        <v>19</v>
      </c>
      <c r="X5" s="46">
        <v>20</v>
      </c>
      <c r="Y5" s="46">
        <v>21</v>
      </c>
      <c r="Z5" s="47">
        <v>22</v>
      </c>
      <c r="AA5" s="47">
        <v>23</v>
      </c>
      <c r="AB5" s="46">
        <v>24</v>
      </c>
      <c r="AC5" s="46">
        <v>25</v>
      </c>
      <c r="AD5" s="46">
        <v>26</v>
      </c>
      <c r="AE5" s="46">
        <v>27</v>
      </c>
      <c r="AF5" s="46">
        <v>28</v>
      </c>
      <c r="AG5" s="47">
        <v>29</v>
      </c>
      <c r="AH5" s="47">
        <v>30</v>
      </c>
      <c r="AI5" s="46">
        <v>31</v>
      </c>
      <c r="AJ5" s="73"/>
      <c r="AK5" s="73"/>
      <c r="AL5" s="75"/>
      <c r="AM5" s="77"/>
      <c r="AN5" s="73"/>
      <c r="AO5" s="73"/>
      <c r="AP5" s="60"/>
      <c r="AQ5" s="79"/>
      <c r="AR5" s="81"/>
      <c r="AS5" s="83"/>
      <c r="AT5" s="85"/>
      <c r="AU5" s="87"/>
    </row>
    <row r="6" spans="1:47" x14ac:dyDescent="0.25">
      <c r="A6" s="32">
        <v>1</v>
      </c>
      <c r="B6" s="33" t="s">
        <v>66</v>
      </c>
      <c r="C6" s="33" t="s">
        <v>53</v>
      </c>
      <c r="D6" s="34">
        <v>8</v>
      </c>
      <c r="E6" s="29"/>
      <c r="F6" s="29"/>
      <c r="G6" s="29" t="s">
        <v>73</v>
      </c>
      <c r="H6" s="29" t="s">
        <v>23</v>
      </c>
      <c r="I6" s="29" t="s">
        <v>23</v>
      </c>
      <c r="J6" s="29" t="s">
        <v>73</v>
      </c>
      <c r="K6" s="29" t="s">
        <v>73</v>
      </c>
      <c r="L6" s="29"/>
      <c r="M6" s="29"/>
      <c r="N6" s="29" t="s">
        <v>73</v>
      </c>
      <c r="O6" s="29" t="s">
        <v>73</v>
      </c>
      <c r="P6" s="29" t="s">
        <v>73</v>
      </c>
      <c r="Q6" s="29" t="s">
        <v>73</v>
      </c>
      <c r="R6" s="29" t="s">
        <v>73</v>
      </c>
      <c r="S6" s="29" t="s">
        <v>73</v>
      </c>
      <c r="T6" s="29" t="s">
        <v>73</v>
      </c>
      <c r="U6" s="29" t="s">
        <v>73</v>
      </c>
      <c r="V6" s="29" t="s">
        <v>73</v>
      </c>
      <c r="W6" s="29" t="s">
        <v>73</v>
      </c>
      <c r="X6" s="29" t="s">
        <v>73</v>
      </c>
      <c r="Y6" s="29" t="s">
        <v>73</v>
      </c>
      <c r="Z6" s="29"/>
      <c r="AA6" s="29"/>
      <c r="AB6" s="29" t="s">
        <v>73</v>
      </c>
      <c r="AC6" s="29" t="s">
        <v>73</v>
      </c>
      <c r="AD6" s="29" t="s">
        <v>73</v>
      </c>
      <c r="AE6" s="29" t="s">
        <v>73</v>
      </c>
      <c r="AF6" s="29" t="s">
        <v>73</v>
      </c>
      <c r="AG6" s="29"/>
      <c r="AH6" s="29"/>
      <c r="AI6" s="29" t="s">
        <v>73</v>
      </c>
      <c r="AJ6" s="37">
        <f>COUNTIF(E6:AI6,"=в")</f>
        <v>21</v>
      </c>
      <c r="AK6" s="37">
        <f>SUM(E6:AI6)</f>
        <v>0</v>
      </c>
      <c r="AL6" s="38">
        <f>COUNTIF(E6:AI6,"=оп")</f>
        <v>0</v>
      </c>
      <c r="AM6" s="39">
        <f>COUNTIF(E6:AI6,"=б")</f>
        <v>0</v>
      </c>
      <c r="AN6" s="37">
        <f>IF(D6="",0,IF(AK6-AJ6*D6&lt;0,0,AK6-AJ6*D6))</f>
        <v>0</v>
      </c>
      <c r="AO6" s="37">
        <f>IF(D6="",0,IF(AJ6*D6-AK6&lt;0,0,AJ6*D6-AK6))</f>
        <v>168</v>
      </c>
      <c r="AP6" s="40">
        <f>COUNTIF(E6:AI6,"=ог")</f>
        <v>2</v>
      </c>
      <c r="AQ6" s="41">
        <f>COUNTIF(E6:AI6,"=пр")</f>
        <v>0</v>
      </c>
      <c r="AR6" s="42">
        <f>COUNTIF(E6:AI6,"=пг")</f>
        <v>0</v>
      </c>
      <c r="AS6" s="43">
        <f>COUNTIF(E6:AI6,"=обс")</f>
        <v>0</v>
      </c>
      <c r="AT6" s="44">
        <f>COUNTIF(E6:AI6,"=у")</f>
        <v>0</v>
      </c>
      <c r="AU6" s="35">
        <f>COUNTIF(E6:AI6,"=к")</f>
        <v>0</v>
      </c>
    </row>
    <row r="7" spans="1:47" x14ac:dyDescent="0.25">
      <c r="A7" s="52">
        <v>2</v>
      </c>
      <c r="B7" s="46" t="s">
        <v>74</v>
      </c>
      <c r="C7" s="46" t="s">
        <v>53</v>
      </c>
      <c r="D7" s="34">
        <v>8</v>
      </c>
      <c r="E7" s="29"/>
      <c r="F7" s="29"/>
      <c r="G7" s="29" t="s">
        <v>23</v>
      </c>
      <c r="H7" s="29" t="s">
        <v>73</v>
      </c>
      <c r="I7" s="29" t="s">
        <v>73</v>
      </c>
      <c r="J7" s="29" t="s">
        <v>73</v>
      </c>
      <c r="K7" s="29" t="s">
        <v>73</v>
      </c>
      <c r="L7" s="29"/>
      <c r="M7" s="29"/>
      <c r="N7" s="29" t="s">
        <v>73</v>
      </c>
      <c r="O7" s="29" t="s">
        <v>23</v>
      </c>
      <c r="P7" s="29" t="s">
        <v>73</v>
      </c>
      <c r="Q7" s="29" t="s">
        <v>73</v>
      </c>
      <c r="R7" s="29" t="s">
        <v>73</v>
      </c>
      <c r="S7" s="29"/>
      <c r="T7" s="29"/>
      <c r="U7" s="29" t="s">
        <v>73</v>
      </c>
      <c r="V7" s="29" t="s">
        <v>73</v>
      </c>
      <c r="W7" s="29" t="s">
        <v>73</v>
      </c>
      <c r="X7" s="29" t="s">
        <v>73</v>
      </c>
      <c r="Y7" s="29" t="s">
        <v>23</v>
      </c>
      <c r="Z7" s="29"/>
      <c r="AA7" s="29"/>
      <c r="AB7" s="29" t="s">
        <v>73</v>
      </c>
      <c r="AC7" s="29" t="s">
        <v>73</v>
      </c>
      <c r="AD7" s="29" t="s">
        <v>73</v>
      </c>
      <c r="AE7" s="29" t="s">
        <v>73</v>
      </c>
      <c r="AF7" s="29" t="s">
        <v>73</v>
      </c>
      <c r="AG7" s="29"/>
      <c r="AH7" s="29"/>
      <c r="AI7" s="29" t="s">
        <v>73</v>
      </c>
      <c r="AJ7" s="37">
        <f>COUNTIF(E7:AI7,"=в")</f>
        <v>18</v>
      </c>
      <c r="AK7" s="37">
        <f t="shared" ref="AK7:AK8" si="0">SUM(E7:AI7)</f>
        <v>0</v>
      </c>
      <c r="AL7" s="38">
        <f t="shared" ref="AL7:AL8" si="1">COUNTIF(E7:AI7,"=оп")</f>
        <v>0</v>
      </c>
      <c r="AM7" s="39">
        <f t="shared" ref="AM7:AM8" si="2">COUNTIF(E7:AI7,"=б")</f>
        <v>0</v>
      </c>
      <c r="AN7" s="37">
        <f t="shared" ref="AN7:AN8" si="3">IF(D7="",0,IF(AK7-AJ7*D7&lt;0,0,AK7-AJ7*D7))</f>
        <v>0</v>
      </c>
      <c r="AO7" s="37">
        <f t="shared" ref="AO7:AO8" si="4">IF(D7="",0,IF(AJ7*D7-AK7&lt;0,0,AJ7*D7-AK7))</f>
        <v>144</v>
      </c>
      <c r="AP7" s="40">
        <f t="shared" ref="AP7:AP8" si="5">COUNTIF(E7:AI7,"=ог")</f>
        <v>3</v>
      </c>
      <c r="AQ7" s="41">
        <f t="shared" ref="AQ7:AQ8" si="6">COUNTIF(E7:AI7,"=пр")</f>
        <v>0</v>
      </c>
      <c r="AR7" s="42">
        <f t="shared" ref="AR7:AR8" si="7">COUNTIF(E7:AI7,"=пг")</f>
        <v>0</v>
      </c>
      <c r="AS7" s="43">
        <f t="shared" ref="AS7:AS8" si="8">COUNTIF(E7:AI7,"=обс")</f>
        <v>0</v>
      </c>
      <c r="AT7" s="44">
        <f t="shared" ref="AT7:AT8" si="9">COUNTIF(E7:AI7,"=у")</f>
        <v>0</v>
      </c>
      <c r="AU7" s="35">
        <f t="shared" ref="AU7:AU8" si="10">COUNTIF(E7:AI7,"=к")</f>
        <v>0</v>
      </c>
    </row>
    <row r="8" spans="1:47" x14ac:dyDescent="0.25">
      <c r="A8" s="52">
        <v>3</v>
      </c>
      <c r="B8" s="46" t="s">
        <v>75</v>
      </c>
      <c r="C8" s="46" t="s">
        <v>76</v>
      </c>
      <c r="D8" s="34">
        <v>8</v>
      </c>
      <c r="E8" s="29"/>
      <c r="F8" s="29"/>
      <c r="G8" s="29" t="s">
        <v>73</v>
      </c>
      <c r="H8" s="29" t="s">
        <v>73</v>
      </c>
      <c r="I8" s="29" t="s">
        <v>73</v>
      </c>
      <c r="J8" s="29" t="s">
        <v>73</v>
      </c>
      <c r="K8" s="29" t="s">
        <v>73</v>
      </c>
      <c r="L8" s="29"/>
      <c r="M8" s="29" t="s">
        <v>73</v>
      </c>
      <c r="N8" s="29" t="s">
        <v>73</v>
      </c>
      <c r="O8" s="29" t="s">
        <v>73</v>
      </c>
      <c r="P8" s="29" t="s">
        <v>73</v>
      </c>
      <c r="Q8" s="29" t="s">
        <v>73</v>
      </c>
      <c r="R8" s="29" t="s">
        <v>23</v>
      </c>
      <c r="S8" s="29"/>
      <c r="T8" s="29"/>
      <c r="U8" s="29" t="s">
        <v>73</v>
      </c>
      <c r="V8" s="29" t="s">
        <v>73</v>
      </c>
      <c r="W8" s="29" t="s">
        <v>73</v>
      </c>
      <c r="X8" s="29" t="s">
        <v>73</v>
      </c>
      <c r="Y8" s="29" t="s">
        <v>73</v>
      </c>
      <c r="Z8" s="29"/>
      <c r="AA8" s="29"/>
      <c r="AB8" s="29" t="s">
        <v>73</v>
      </c>
      <c r="AC8" s="29" t="s">
        <v>73</v>
      </c>
      <c r="AD8" s="29" t="s">
        <v>73</v>
      </c>
      <c r="AE8" s="29" t="s">
        <v>73</v>
      </c>
      <c r="AF8" s="29" t="s">
        <v>73</v>
      </c>
      <c r="AG8" s="29"/>
      <c r="AH8" s="29"/>
      <c r="AI8" s="29" t="s">
        <v>73</v>
      </c>
      <c r="AJ8" s="37">
        <f>COUNTIF(E8:AI8,"=в")</f>
        <v>21</v>
      </c>
      <c r="AK8" s="37">
        <f t="shared" si="0"/>
        <v>0</v>
      </c>
      <c r="AL8" s="38">
        <f t="shared" si="1"/>
        <v>0</v>
      </c>
      <c r="AM8" s="39">
        <f t="shared" si="2"/>
        <v>0</v>
      </c>
      <c r="AN8" s="37">
        <f t="shared" si="3"/>
        <v>0</v>
      </c>
      <c r="AO8" s="37">
        <f t="shared" si="4"/>
        <v>168</v>
      </c>
      <c r="AP8" s="40">
        <f t="shared" si="5"/>
        <v>1</v>
      </c>
      <c r="AQ8" s="41">
        <f t="shared" si="6"/>
        <v>0</v>
      </c>
      <c r="AR8" s="42">
        <f t="shared" si="7"/>
        <v>0</v>
      </c>
      <c r="AS8" s="43">
        <f t="shared" si="8"/>
        <v>0</v>
      </c>
      <c r="AT8" s="44">
        <f t="shared" si="9"/>
        <v>0</v>
      </c>
      <c r="AU8" s="35">
        <f t="shared" si="10"/>
        <v>0</v>
      </c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AA6:AA8 T6:T8 E6:F8">
    <cfRule type="containsText" dxfId="76" priority="69" operator="containsText" text="к">
      <formula>NOT(ISERROR(SEARCH("к",E6)))</formula>
    </cfRule>
    <cfRule type="containsText" dxfId="75" priority="70" operator="containsText" text="у">
      <formula>NOT(ISERROR(SEARCH("у",E6)))</formula>
    </cfRule>
    <cfRule type="containsText" dxfId="74" priority="71" operator="containsText" text="обс">
      <formula>NOT(ISERROR(SEARCH("обс",E6)))</formula>
    </cfRule>
    <cfRule type="containsText" dxfId="73" priority="72" operator="containsText" text="пг">
      <formula>NOT(ISERROR(SEARCH("пг",E6)))</formula>
    </cfRule>
    <cfRule type="containsText" dxfId="72" priority="73" operator="containsText" text="пр">
      <formula>NOT(ISERROR(SEARCH("пр",E6)))</formula>
    </cfRule>
    <cfRule type="containsText" dxfId="71" priority="74" operator="containsText" text="ог">
      <formula>NOT(ISERROR(SEARCH("ог",E6)))</formula>
    </cfRule>
    <cfRule type="cellIs" dxfId="70" priority="75" operator="between">
      <formula>0.1</formula>
      <formula>24</formula>
    </cfRule>
    <cfRule type="containsText" dxfId="69" priority="76" operator="containsText" text="оп">
      <formula>NOT(ISERROR(SEARCH("оп",E6)))</formula>
    </cfRule>
    <cfRule type="containsText" dxfId="68" priority="77" operator="containsText" text="б">
      <formula>NOT(ISERROR(SEARCH("б",E6)))</formula>
    </cfRule>
  </conditionalFormatting>
  <conditionalFormatting sqref="U6:Z8 H6:H8 J6:P8 R6:R8 AB6:AH8">
    <cfRule type="containsText" dxfId="67" priority="58" operator="containsText" text="к">
      <formula>NOT(ISERROR(SEARCH("к",H6)))</formula>
    </cfRule>
    <cfRule type="containsText" dxfId="66" priority="59" operator="containsText" text="у">
      <formula>NOT(ISERROR(SEARCH("у",H6)))</formula>
    </cfRule>
    <cfRule type="containsText" dxfId="65" priority="60" operator="containsText" text="обс">
      <formula>NOT(ISERROR(SEARCH("обс",H6)))</formula>
    </cfRule>
    <cfRule type="containsText" dxfId="64" priority="61" operator="containsText" text="пг">
      <formula>NOT(ISERROR(SEARCH("пг",H6)))</formula>
    </cfRule>
    <cfRule type="containsText" dxfId="63" priority="62" operator="containsText" text="пр">
      <formula>NOT(ISERROR(SEARCH("пр",H6)))</formula>
    </cfRule>
    <cfRule type="containsText" dxfId="62" priority="63" operator="containsText" text="ог">
      <formula>NOT(ISERROR(SEARCH("ог",H6)))</formula>
    </cfRule>
    <cfRule type="cellIs" dxfId="61" priority="64" operator="between">
      <formula>0.1</formula>
      <formula>24</formula>
    </cfRule>
    <cfRule type="containsText" dxfId="60" priority="65" operator="containsText" text="оп">
      <formula>NOT(ISERROR(SEARCH("оп",H6)))</formula>
    </cfRule>
    <cfRule type="containsText" dxfId="59" priority="66" operator="containsText" text="б">
      <formula>NOT(ISERROR(SEARCH("б",H6)))</formula>
    </cfRule>
  </conditionalFormatting>
  <conditionalFormatting sqref="S6:S8">
    <cfRule type="containsText" dxfId="58" priority="47" operator="containsText" text="к">
      <formula>NOT(ISERROR(SEARCH("к",S6)))</formula>
    </cfRule>
    <cfRule type="containsText" dxfId="57" priority="48" operator="containsText" text="у">
      <formula>NOT(ISERROR(SEARCH("у",S6)))</formula>
    </cfRule>
    <cfRule type="containsText" dxfId="56" priority="49" operator="containsText" text="обс">
      <formula>NOT(ISERROR(SEARCH("обс",S6)))</formula>
    </cfRule>
    <cfRule type="containsText" dxfId="55" priority="50" operator="containsText" text="пг">
      <formula>NOT(ISERROR(SEARCH("пг",S6)))</formula>
    </cfRule>
    <cfRule type="containsText" dxfId="54" priority="51" operator="containsText" text="пр">
      <formula>NOT(ISERROR(SEARCH("пр",S6)))</formula>
    </cfRule>
    <cfRule type="containsText" dxfId="53" priority="52" operator="containsText" text="ог">
      <formula>NOT(ISERROR(SEARCH("ог",S6)))</formula>
    </cfRule>
    <cfRule type="cellIs" dxfId="52" priority="53" operator="between">
      <formula>0.1</formula>
      <formula>24</formula>
    </cfRule>
    <cfRule type="containsText" dxfId="51" priority="54" operator="containsText" text="оп">
      <formula>NOT(ISERROR(SEARCH("оп",S6)))</formula>
    </cfRule>
    <cfRule type="containsText" dxfId="50" priority="55" operator="containsText" text="б">
      <formula>NOT(ISERROR(SEARCH("б",S6)))</formula>
    </cfRule>
  </conditionalFormatting>
  <conditionalFormatting sqref="AI6:AI8">
    <cfRule type="containsText" dxfId="49" priority="36" operator="containsText" text="к">
      <formula>NOT(ISERROR(SEARCH("к",AI6)))</formula>
    </cfRule>
    <cfRule type="containsText" dxfId="48" priority="37" operator="containsText" text="у">
      <formula>NOT(ISERROR(SEARCH("у",AI6)))</formula>
    </cfRule>
    <cfRule type="containsText" dxfId="47" priority="38" operator="containsText" text="обс">
      <formula>NOT(ISERROR(SEARCH("обс",AI6)))</formula>
    </cfRule>
    <cfRule type="containsText" dxfId="46" priority="39" operator="containsText" text="пг">
      <formula>NOT(ISERROR(SEARCH("пг",AI6)))</formula>
    </cfRule>
    <cfRule type="containsText" dxfId="45" priority="40" operator="containsText" text="пр">
      <formula>NOT(ISERROR(SEARCH("пр",AI6)))</formula>
    </cfRule>
    <cfRule type="containsText" dxfId="44" priority="41" operator="containsText" text="ог">
      <formula>NOT(ISERROR(SEARCH("ог",AI6)))</formula>
    </cfRule>
    <cfRule type="cellIs" dxfId="43" priority="42" operator="between">
      <formula>0.1</formula>
      <formula>24</formula>
    </cfRule>
    <cfRule type="containsText" dxfId="42" priority="43" operator="containsText" text="оп">
      <formula>NOT(ISERROR(SEARCH("оп",AI6)))</formula>
    </cfRule>
    <cfRule type="containsText" dxfId="41" priority="44" operator="containsText" text="б">
      <formula>NOT(ISERROR(SEARCH("б",AI6)))</formula>
    </cfRule>
  </conditionalFormatting>
  <conditionalFormatting sqref="G6:G8">
    <cfRule type="containsText" dxfId="40" priority="25" operator="containsText" text="к">
      <formula>NOT(ISERROR(SEARCH("к",G6)))</formula>
    </cfRule>
    <cfRule type="containsText" dxfId="39" priority="26" operator="containsText" text="у">
      <formula>NOT(ISERROR(SEARCH("у",G6)))</formula>
    </cfRule>
    <cfRule type="containsText" dxfId="38" priority="27" operator="containsText" text="обс">
      <formula>NOT(ISERROR(SEARCH("обс",G6)))</formula>
    </cfRule>
    <cfRule type="containsText" dxfId="37" priority="28" operator="containsText" text="пг">
      <formula>NOT(ISERROR(SEARCH("пг",G6)))</formula>
    </cfRule>
    <cfRule type="containsText" dxfId="36" priority="29" operator="containsText" text="пр">
      <formula>NOT(ISERROR(SEARCH("пр",G6)))</formula>
    </cfRule>
    <cfRule type="containsText" dxfId="35" priority="30" operator="containsText" text="ог">
      <formula>NOT(ISERROR(SEARCH("ог",G6)))</formula>
    </cfRule>
    <cfRule type="cellIs" dxfId="34" priority="31" operator="between">
      <formula>0.1</formula>
      <formula>24</formula>
    </cfRule>
    <cfRule type="containsText" dxfId="33" priority="32" operator="containsText" text="оп">
      <formula>NOT(ISERROR(SEARCH("оп",G6)))</formula>
    </cfRule>
    <cfRule type="containsText" dxfId="32" priority="33" operator="containsText" text="б">
      <formula>NOT(ISERROR(SEARCH("б",G6)))</formula>
    </cfRule>
  </conditionalFormatting>
  <conditionalFormatting sqref="I6:I8">
    <cfRule type="containsText" dxfId="31" priority="14" operator="containsText" text="к">
      <formula>NOT(ISERROR(SEARCH("к",I6)))</formula>
    </cfRule>
    <cfRule type="containsText" dxfId="30" priority="15" operator="containsText" text="у">
      <formula>NOT(ISERROR(SEARCH("у",I6)))</formula>
    </cfRule>
    <cfRule type="containsText" dxfId="29" priority="16" operator="containsText" text="обс">
      <formula>NOT(ISERROR(SEARCH("обс",I6)))</formula>
    </cfRule>
    <cfRule type="containsText" dxfId="28" priority="17" operator="containsText" text="пг">
      <formula>NOT(ISERROR(SEARCH("пг",I6)))</formula>
    </cfRule>
    <cfRule type="containsText" dxfId="27" priority="18" operator="containsText" text="пр">
      <formula>NOT(ISERROR(SEARCH("пр",I6)))</formula>
    </cfRule>
    <cfRule type="containsText" dxfId="26" priority="19" operator="containsText" text="ог">
      <formula>NOT(ISERROR(SEARCH("ог",I6)))</formula>
    </cfRule>
    <cfRule type="cellIs" dxfId="25" priority="20" operator="between">
      <formula>0.1</formula>
      <formula>24</formula>
    </cfRule>
    <cfRule type="containsText" dxfId="24" priority="21" operator="containsText" text="оп">
      <formula>NOT(ISERROR(SEARCH("оп",I6)))</formula>
    </cfRule>
    <cfRule type="containsText" dxfId="23" priority="22" operator="containsText" text="б">
      <formula>NOT(ISERROR(SEARCH("б",I6)))</formula>
    </cfRule>
  </conditionalFormatting>
  <conditionalFormatting sqref="Q6:Q8">
    <cfRule type="containsText" dxfId="22" priority="3" operator="containsText" text="к">
      <formula>NOT(ISERROR(SEARCH("к",Q6)))</formula>
    </cfRule>
    <cfRule type="containsText" dxfId="21" priority="4" operator="containsText" text="у">
      <formula>NOT(ISERROR(SEARCH("у",Q6)))</formula>
    </cfRule>
    <cfRule type="containsText" dxfId="20" priority="5" operator="containsText" text="обс">
      <formula>NOT(ISERROR(SEARCH("обс",Q6)))</formula>
    </cfRule>
    <cfRule type="containsText" dxfId="19" priority="6" operator="containsText" text="пг">
      <formula>NOT(ISERROR(SEARCH("пг",Q6)))</formula>
    </cfRule>
    <cfRule type="containsText" dxfId="18" priority="7" operator="containsText" text="пр">
      <formula>NOT(ISERROR(SEARCH("пр",Q6)))</formula>
    </cfRule>
    <cfRule type="containsText" dxfId="17" priority="8" operator="containsText" text="ог">
      <formula>NOT(ISERROR(SEARCH("ог",Q6)))</formula>
    </cfRule>
    <cfRule type="cellIs" dxfId="16" priority="9" operator="between">
      <formula>0.1</formula>
      <formula>24</formula>
    </cfRule>
    <cfRule type="containsText" dxfId="15" priority="10" operator="containsText" text="оп">
      <formula>NOT(ISERROR(SEARCH("оп",Q6)))</formula>
    </cfRule>
    <cfRule type="containsText" dxfId="14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U6:Z8 H6:H8 J6:P8 R6:R8 AB6:AH8</xm:sqref>
        </x14:conditionalFormatting>
        <x14:conditionalFormatting xmlns:xm="http://schemas.microsoft.com/office/excel/2006/main">
          <x14:cfRule type="containsText" priority="56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U6:Z8 H6:H8 J6:P8 R6:R8 AB6:AH8</xm:sqref>
        </x14:conditionalFormatting>
        <x14:conditionalFormatting xmlns:xm="http://schemas.microsoft.com/office/excel/2006/main">
          <x14:cfRule type="containsText" priority="46" operator="containsText" id="{9BD522A5-A6C9-4E2E-BFC1-59DC4EEC2DAA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770B7A88-9959-436D-A1B7-E920C470F39D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35" operator="containsText" id="{1B23E0EC-902C-4584-99AA-07083CC0D3BF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AI6:AI8</xm:sqref>
        </x14:conditionalFormatting>
        <x14:conditionalFormatting xmlns:xm="http://schemas.microsoft.com/office/excel/2006/main">
          <x14:cfRule type="containsText" priority="34" operator="containsText" id="{6CD1894E-9AC5-42D9-B341-4F8B936CEE03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AI6:AI8</xm:sqref>
        </x14:conditionalFormatting>
        <x14:conditionalFormatting xmlns:xm="http://schemas.microsoft.com/office/excel/2006/main">
          <x14:cfRule type="containsText" priority="24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2B08DB15-EFA1-4056-A22A-41A00DAF31D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5B7F8A69-80D2-4F89-913D-FA7581B99368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  <x14:conditionalFormatting xmlns:xm="http://schemas.microsoft.com/office/excel/2006/main">
          <x14:cfRule type="containsText" priority="1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Август 2022</vt:lpstr>
      <vt:lpstr>Сентябрь 2022</vt:lpstr>
      <vt:lpstr>Октябрь 2022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A.I.Petrovtsy</cp:lastModifiedBy>
  <dcterms:created xsi:type="dcterms:W3CDTF">2006-09-16T00:00:00Z</dcterms:created>
  <dcterms:modified xsi:type="dcterms:W3CDTF">2022-10-31T15:56:57Z</dcterms:modified>
</cp:coreProperties>
</file>