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X:\Делопроизводство\Табель учета рабочего времени\"/>
    </mc:Choice>
  </mc:AlternateContent>
  <bookViews>
    <workbookView xWindow="0" yWindow="0" windowWidth="28800" windowHeight="12300" tabRatio="614" activeTab="3"/>
  </bookViews>
  <sheets>
    <sheet name="Настройки" sheetId="1" r:id="rId1"/>
    <sheet name="Май 2022" sheetId="11" r:id="rId2"/>
    <sheet name="Июнь 2022" sheetId="13" r:id="rId3"/>
    <sheet name="Июль 2022" sheetId="12" r:id="rId4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 localSheetId="1">#REF!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K7" i="12" l="1"/>
  <c r="AL7" i="12"/>
  <c r="AJ6" i="13" l="1"/>
  <c r="AT6" i="13" l="1"/>
  <c r="AS6" i="13"/>
  <c r="AR6" i="13"/>
  <c r="AQ6" i="13"/>
  <c r="AP6" i="13"/>
  <c r="AO6" i="13"/>
  <c r="AL6" i="13"/>
  <c r="AK6" i="13"/>
  <c r="AN6" i="13"/>
  <c r="AB3" i="13"/>
  <c r="R3" i="13"/>
  <c r="F3" i="13"/>
  <c r="AB2" i="13"/>
  <c r="R2" i="13"/>
  <c r="F2" i="13"/>
  <c r="AB1" i="13"/>
  <c r="R1" i="13"/>
  <c r="F1" i="13"/>
  <c r="AU6" i="12"/>
  <c r="AT6" i="12"/>
  <c r="AS6" i="12"/>
  <c r="AR6" i="12"/>
  <c r="AQ6" i="12"/>
  <c r="AP6" i="12"/>
  <c r="AM6" i="12"/>
  <c r="AL6" i="12"/>
  <c r="AK6" i="12"/>
  <c r="AO6" i="12" s="1"/>
  <c r="AB3" i="12"/>
  <c r="R3" i="12"/>
  <c r="F3" i="12"/>
  <c r="AB2" i="12"/>
  <c r="R2" i="12"/>
  <c r="F2" i="12"/>
  <c r="AB1" i="12"/>
  <c r="R1" i="12"/>
  <c r="F1" i="12"/>
  <c r="AN6" i="12" l="1"/>
  <c r="AM6" i="13"/>
  <c r="AM6" i="11"/>
  <c r="AL6" i="11"/>
  <c r="AK6" i="11"/>
  <c r="AO6" i="11" s="1"/>
  <c r="AN6" i="11" l="1"/>
  <c r="AU6" i="11"/>
  <c r="AT6" i="11"/>
  <c r="AS6" i="11"/>
  <c r="AR6" i="11"/>
  <c r="AQ6" i="11"/>
  <c r="AP6" i="11"/>
  <c r="AB3" i="11"/>
  <c r="R3" i="11"/>
  <c r="F3" i="11"/>
  <c r="AB2" i="11"/>
  <c r="R2" i="11"/>
  <c r="F2" i="11"/>
  <c r="AB1" i="11"/>
  <c r="R1" i="11"/>
  <c r="F1" i="11"/>
  <c r="AI4" i="1" l="1"/>
  <c r="AI3" i="1"/>
  <c r="Y4" i="1"/>
  <c r="M4" i="1"/>
  <c r="Y3" i="1"/>
  <c r="Y2" i="1"/>
  <c r="M3" i="1"/>
  <c r="M2" i="1"/>
  <c r="AI2" i="1"/>
</calcChain>
</file>

<file path=xl/sharedStrings.xml><?xml version="1.0" encoding="utf-8"?>
<sst xmlns="http://schemas.openxmlformats.org/spreadsheetml/2006/main" count="314" uniqueCount="75">
  <si>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</si>
  <si>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</si>
  <si>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</si>
  <si>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</si>
  <si>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</si>
  <si>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</si>
  <si>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</si>
  <si>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</si>
  <si>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</si>
  <si>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</si>
  <si>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</si>
  <si>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</si>
  <si>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</si>
  <si>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</si>
  <si>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</si>
  <si>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</si>
  <si>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</si>
  <si>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</si>
  <si>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</si>
  <si>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</si>
  <si>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</si>
  <si>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</si>
  <si>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</si>
  <si>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</si>
  <si>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</si>
  <si>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</si>
  <si>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</si>
  <si>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</si>
  <si>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</si>
  <si>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</si>
  <si>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</si>
  <si>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</si>
  <si>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</si>
  <si>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</si>
  <si>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</si>
  <si>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</si>
  <si>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</si>
  <si>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</si>
  <si>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</si>
  <si>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</si>
  <si>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</si>
  <si>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</si>
  <si>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</si>
  <si>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</si>
  <si>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</si>
  <si>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</si>
  <si>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</si>
  <si>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</si>
  <si>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</si>
  <si>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отп. без содержан</t>
  </si>
  <si>
    <t>учебного отпуска</t>
  </si>
  <si>
    <t>дней командировки</t>
  </si>
  <si>
    <t>Антон Кульченко</t>
  </si>
  <si>
    <t>Визуализатор</t>
  </si>
  <si>
    <t>Ариадна Анастасиади</t>
  </si>
  <si>
    <t>Владимир Никитенко</t>
  </si>
  <si>
    <t>Помощник архитектора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</si>
  <si>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</si>
  <si>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</si>
  <si>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</si>
  <si>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</si>
  <si>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</si>
  <si>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</si>
  <si>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</si>
  <si>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</si>
  <si>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</si>
  <si>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Киселев Эдуард</t>
  </si>
  <si>
    <t>вт</t>
  </si>
  <si>
    <t>ср</t>
  </si>
  <si>
    <t>чт</t>
  </si>
  <si>
    <t>пт</t>
  </si>
  <si>
    <t>сб</t>
  </si>
  <si>
    <t>вс</t>
  </si>
  <si>
    <t>Сазонов Денис</t>
  </si>
  <si>
    <t>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</si>
</sst>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79998168889431442"/>
        <bgColor indexed="65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</borders>
  <cellStyleXfs count="2">
    <xf numFmtId="0" fontId="0" fillId="0" borderId="0"/>
    <xf numFmtId="0" fontId="1" fillId="15" borderId="0" applyNumberFormat="0" applyBorder="0" applyAlignment="0" applyProtection="0"/>
  </cellStyleXfs>
  <cellXfs count="84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0" borderId="0" xfId="0" applyFont="1"/>
    <xf numFmtId="0" fontId="2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0" xfId="0" applyFill="1"/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vertical="center"/>
    </xf>
    <xf numFmtId="0" fontId="2" fillId="1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14" borderId="25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1" fillId="15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15" borderId="2" xfId="1" applyFont="1" applyBorder="1" applyAlignment="1">
      <alignment horizontal="center" vertical="center"/>
    </xf>
    <xf numFmtId="0" fontId="0" fillId="0" borderId="2" xfId="0" applyBorder="1"/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5" borderId="23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14" borderId="23" xfId="0" applyFont="1" applyFill="1" applyBorder="1" applyAlignment="1">
      <alignment horizontal="center" vertical="center" wrapText="1"/>
    </xf>
    <xf numFmtId="0" fontId="2" fillId="14" borderId="24" xfId="0" applyFont="1" applyFill="1" applyBorder="1" applyAlignment="1">
      <alignment horizontal="center" vertical="center" wrapText="1"/>
    </xf>
    <xf numFmtId="0" fontId="2" fillId="8" borderId="23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10" borderId="23" xfId="0" applyFont="1" applyFill="1" applyBorder="1" applyAlignment="1">
      <alignment horizontal="center" vertical="center" wrapText="1"/>
    </xf>
    <xf numFmtId="0" fontId="2" fillId="10" borderId="24" xfId="0" applyFont="1" applyFill="1" applyBorder="1" applyAlignment="1">
      <alignment horizontal="center" vertical="center" wrapText="1"/>
    </xf>
    <xf numFmtId="0" fontId="2" fillId="13" borderId="23" xfId="0" applyFont="1" applyFill="1" applyBorder="1" applyAlignment="1">
      <alignment horizontal="center" vertical="center" wrapText="1"/>
    </xf>
    <xf numFmtId="0" fontId="2" fillId="13" borderId="24" xfId="0" applyFont="1" applyFill="1" applyBorder="1" applyAlignment="1">
      <alignment horizontal="center" vertical="center" wrapText="1"/>
    </xf>
    <xf numFmtId="1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2" fillId="11" borderId="23" xfId="0" applyFont="1" applyFill="1" applyBorder="1" applyAlignment="1">
      <alignment horizontal="center" vertical="center" wrapText="1"/>
    </xf>
    <xf numFmtId="0" fontId="2" fillId="11" borderId="24" xfId="0" applyFont="1" applyFill="1" applyBorder="1" applyAlignment="1">
      <alignment horizontal="center" vertical="center" wrapText="1"/>
    </xf>
    <xf numFmtId="0" fontId="2" fillId="12" borderId="23" xfId="0" applyFont="1" applyFill="1" applyBorder="1" applyAlignment="1">
      <alignment horizontal="center" vertical="center" wrapText="1"/>
    </xf>
    <xf numFmtId="0" fontId="2" fillId="12" borderId="24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</cellXfs>
  <cellStyles count="2">
    <cellStyle name="20% — акцент3" xfId="1" builtinId="38"/>
    <cellStyle name="Обычный" xfId="0" builtinId="0"/>
  </cellStyles>
  <dxfs count="396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99FF99"/>
      <color rgb="FFFFFFCC"/>
      <color rgb="FF33CCCC"/>
      <color rgb="FF9966FF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C10" sqref="C10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51" t="s">
        <v>15</v>
      </c>
      <c r="F1" s="52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2021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54</v>
      </c>
      <c r="C3" s="24" t="s">
        <v>56</v>
      </c>
      <c r="D3" s="7">
        <v>8</v>
      </c>
      <c r="E3" s="8" t="s">
        <v>17</v>
      </c>
      <c r="F3" s="2" t="s">
        <v>6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55</v>
      </c>
      <c r="C4" s="24" t="s">
        <v>56</v>
      </c>
      <c r="D4" s="7">
        <v>8</v>
      </c>
      <c r="E4" s="53" t="s">
        <v>27</v>
      </c>
      <c r="F4" s="54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52</v>
      </c>
      <c r="C5" s="24" t="s">
        <v>53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/>
      <c r="B6" s="24"/>
      <c r="C6" s="24"/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zoomScale="70" zoomScaleNormal="7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I7" sqref="AI7"/>
    </sheetView>
  </sheetViews>
  <sheetFormatPr defaultColWidth="8.85546875" defaultRowHeight="15" x14ac:dyDescent="0.25"/>
  <cols>
    <col min="1" max="1" width="8.85546875" style="30"/>
    <col min="2" max="3" width="36.7109375" style="30" customWidth="1"/>
    <col min="4" max="4" width="8.85546875" style="30"/>
    <col min="5" max="36" width="4.7109375" style="30" customWidth="1"/>
    <col min="37" max="48" width="9.85546875" style="30" customWidth="1"/>
    <col min="49" max="16384" width="8.85546875" style="30"/>
  </cols>
  <sheetData>
    <row r="1" spans="1:48" x14ac:dyDescent="0.25">
      <c r="A1" s="67">
        <v>44682</v>
      </c>
      <c r="B1" s="68"/>
      <c r="C1" s="68"/>
      <c r="D1" s="69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</row>
    <row r="2" spans="1:48" x14ac:dyDescent="0.25">
      <c r="A2" s="68"/>
      <c r="B2" s="68"/>
      <c r="C2" s="68"/>
      <c r="D2" s="69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</row>
    <row r="3" spans="1:48" x14ac:dyDescent="0.25">
      <c r="A3" s="70"/>
      <c r="B3" s="70"/>
      <c r="C3" s="70"/>
      <c r="D3" s="71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</row>
    <row r="4" spans="1:48" ht="15" customHeight="1" x14ac:dyDescent="0.25">
      <c r="A4" s="72" t="s">
        <v>18</v>
      </c>
      <c r="B4" s="74" t="s">
        <v>39</v>
      </c>
      <c r="C4" s="74" t="s">
        <v>40</v>
      </c>
      <c r="D4" s="76" t="s">
        <v>41</v>
      </c>
      <c r="E4" s="47" t="s">
        <v>42</v>
      </c>
      <c r="F4" s="50" t="s">
        <v>43</v>
      </c>
      <c r="G4" s="29" t="s">
        <v>44</v>
      </c>
      <c r="H4" s="29" t="s">
        <v>45</v>
      </c>
      <c r="I4" s="29" t="s">
        <v>46</v>
      </c>
      <c r="J4" s="29" t="s">
        <v>47</v>
      </c>
      <c r="K4" s="45" t="s">
        <v>48</v>
      </c>
      <c r="L4" s="47" t="s">
        <v>42</v>
      </c>
      <c r="M4" s="48" t="s">
        <v>43</v>
      </c>
      <c r="N4" s="29" t="s">
        <v>44</v>
      </c>
      <c r="O4" s="29" t="s">
        <v>45</v>
      </c>
      <c r="P4" s="29" t="s">
        <v>46</v>
      </c>
      <c r="Q4" s="29" t="s">
        <v>47</v>
      </c>
      <c r="R4" s="47" t="s">
        <v>48</v>
      </c>
      <c r="S4" s="47" t="s">
        <v>42</v>
      </c>
      <c r="T4" s="29" t="s">
        <v>43</v>
      </c>
      <c r="U4" s="29" t="s">
        <v>44</v>
      </c>
      <c r="V4" s="29" t="s">
        <v>45</v>
      </c>
      <c r="W4" s="29" t="s">
        <v>46</v>
      </c>
      <c r="X4" s="29" t="s">
        <v>47</v>
      </c>
      <c r="Y4" s="47" t="s">
        <v>48</v>
      </c>
      <c r="Z4" s="47" t="s">
        <v>42</v>
      </c>
      <c r="AA4" s="29" t="s">
        <v>43</v>
      </c>
      <c r="AB4" s="29" t="s">
        <v>44</v>
      </c>
      <c r="AC4" s="29" t="s">
        <v>45</v>
      </c>
      <c r="AD4" s="29" t="s">
        <v>46</v>
      </c>
      <c r="AE4" s="29" t="s">
        <v>47</v>
      </c>
      <c r="AF4" s="47" t="s">
        <v>48</v>
      </c>
      <c r="AG4" s="47" t="s">
        <v>42</v>
      </c>
      <c r="AH4" s="49" t="s">
        <v>43</v>
      </c>
      <c r="AI4" s="29" t="s">
        <v>44</v>
      </c>
      <c r="AJ4" s="78" t="s">
        <v>57</v>
      </c>
      <c r="AK4" s="78" t="s">
        <v>58</v>
      </c>
      <c r="AL4" s="80" t="s">
        <v>59</v>
      </c>
      <c r="AM4" s="82" t="s">
        <v>60</v>
      </c>
      <c r="AN4" s="78" t="s">
        <v>61</v>
      </c>
      <c r="AO4" s="78" t="s">
        <v>62</v>
      </c>
      <c r="AP4" s="65" t="s">
        <v>63</v>
      </c>
      <c r="AQ4" s="55" t="s">
        <v>64</v>
      </c>
      <c r="AR4" s="57" t="s">
        <v>65</v>
      </c>
      <c r="AS4" s="59" t="s">
        <v>49</v>
      </c>
      <c r="AT4" s="61" t="s">
        <v>50</v>
      </c>
      <c r="AU4" s="63" t="s">
        <v>51</v>
      </c>
    </row>
    <row r="5" spans="1:48" x14ac:dyDescent="0.25">
      <c r="A5" s="73"/>
      <c r="B5" s="75"/>
      <c r="C5" s="75"/>
      <c r="D5" s="77"/>
      <c r="E5" s="45">
        <v>1</v>
      </c>
      <c r="F5" s="2">
        <v>2</v>
      </c>
      <c r="G5" s="46">
        <v>3</v>
      </c>
      <c r="H5" s="46">
        <v>4</v>
      </c>
      <c r="I5" s="46">
        <v>5</v>
      </c>
      <c r="J5" s="46">
        <v>6</v>
      </c>
      <c r="K5" s="45">
        <v>7</v>
      </c>
      <c r="L5" s="45">
        <v>8</v>
      </c>
      <c r="M5" s="48">
        <v>9</v>
      </c>
      <c r="N5" s="46">
        <v>10</v>
      </c>
      <c r="O5" s="46">
        <v>11</v>
      </c>
      <c r="P5" s="46">
        <v>12</v>
      </c>
      <c r="Q5" s="46">
        <v>13</v>
      </c>
      <c r="R5" s="45">
        <v>14</v>
      </c>
      <c r="S5" s="45">
        <v>15</v>
      </c>
      <c r="T5" s="30">
        <v>16</v>
      </c>
      <c r="U5" s="46">
        <v>17</v>
      </c>
      <c r="V5" s="46">
        <v>18</v>
      </c>
      <c r="W5" s="46">
        <v>19</v>
      </c>
      <c r="X5" s="46">
        <v>20</v>
      </c>
      <c r="Y5" s="45">
        <v>21</v>
      </c>
      <c r="Z5" s="45">
        <v>22</v>
      </c>
      <c r="AA5" s="46">
        <v>23</v>
      </c>
      <c r="AB5" s="46">
        <v>24</v>
      </c>
      <c r="AC5" s="46">
        <v>25</v>
      </c>
      <c r="AD5" s="46">
        <v>26</v>
      </c>
      <c r="AE5" s="46">
        <v>27</v>
      </c>
      <c r="AF5" s="45">
        <v>28</v>
      </c>
      <c r="AG5" s="45">
        <v>29</v>
      </c>
      <c r="AH5" s="46">
        <v>30</v>
      </c>
      <c r="AI5" s="46">
        <v>31</v>
      </c>
      <c r="AJ5" s="79"/>
      <c r="AK5" s="79"/>
      <c r="AL5" s="81"/>
      <c r="AM5" s="83"/>
      <c r="AN5" s="79"/>
      <c r="AO5" s="79"/>
      <c r="AP5" s="66"/>
      <c r="AQ5" s="56"/>
      <c r="AR5" s="58"/>
      <c r="AS5" s="60"/>
      <c r="AT5" s="62"/>
      <c r="AU5" s="64"/>
    </row>
    <row r="6" spans="1:48" x14ac:dyDescent="0.25">
      <c r="A6" s="32">
        <v>1</v>
      </c>
      <c r="B6" s="33" t="s">
        <v>66</v>
      </c>
      <c r="C6" s="33" t="s">
        <v>53</v>
      </c>
      <c r="D6" s="34">
        <v>8</v>
      </c>
      <c r="E6" s="29" t="s">
        <v>20</v>
      </c>
      <c r="F6" s="29" t="s">
        <v>20</v>
      </c>
      <c r="G6" s="29" t="s">
        <v>20</v>
      </c>
      <c r="H6" s="29" t="s">
        <v>74</v>
      </c>
      <c r="I6" s="29" t="s">
        <v>74</v>
      </c>
      <c r="J6" s="29" t="s">
        <v>74</v>
      </c>
      <c r="K6" s="29" t="s">
        <v>20</v>
      </c>
      <c r="L6" s="29" t="s">
        <v>20</v>
      </c>
      <c r="M6" s="29" t="s">
        <v>20</v>
      </c>
      <c r="N6" s="29" t="s">
        <v>20</v>
      </c>
      <c r="O6" s="29" t="s">
        <v>74</v>
      </c>
      <c r="P6" s="29" t="s">
        <v>74</v>
      </c>
      <c r="Q6" s="29" t="s">
        <v>74</v>
      </c>
      <c r="R6" s="29"/>
      <c r="S6" s="29"/>
      <c r="T6" s="29" t="s">
        <v>74</v>
      </c>
      <c r="U6" s="29" t="s">
        <v>74</v>
      </c>
      <c r="V6" s="29" t="s">
        <v>74</v>
      </c>
      <c r="W6" s="29" t="s">
        <v>74</v>
      </c>
      <c r="X6" s="29" t="s">
        <v>74</v>
      </c>
      <c r="Y6" s="29"/>
      <c r="Z6" s="29"/>
      <c r="AA6" s="29" t="s">
        <v>74</v>
      </c>
      <c r="AB6" s="29" t="s">
        <v>74</v>
      </c>
      <c r="AC6" s="29" t="s">
        <v>74</v>
      </c>
      <c r="AD6" s="29" t="s">
        <v>74</v>
      </c>
      <c r="AE6" s="29" t="s">
        <v>74</v>
      </c>
      <c r="AF6" s="29"/>
      <c r="AG6" s="29"/>
      <c r="AH6" s="29" t="s">
        <v>74</v>
      </c>
      <c r="AI6" s="29" t="s">
        <v>74</v>
      </c>
      <c r="AJ6" s="37"/>
      <c r="AK6" s="37">
        <f>SUM(E6:AI6)</f>
        <v>0</v>
      </c>
      <c r="AL6" s="38">
        <f>COUNTIF(E6:AI6,"=оп")</f>
        <v>0</v>
      </c>
      <c r="AM6" s="39">
        <f>COUNTIF(E6:AI6,"=б")</f>
        <v>0</v>
      </c>
      <c r="AN6" s="37">
        <f>IF(D6="",0,IF(AK6-AJ6*D6&lt;0,0,AK6-AJ6*D6))</f>
        <v>0</v>
      </c>
      <c r="AO6" s="37">
        <f>IF(D6="",0,IF(AJ6*D6-AK6&lt;0,0,AJ6*D6-AK6))</f>
        <v>0</v>
      </c>
      <c r="AP6" s="40">
        <f>COUNTIF(E6:AI6,"=ог")</f>
        <v>0</v>
      </c>
      <c r="AQ6" s="41">
        <f>COUNTIF(E6:AI6,"=пр")</f>
        <v>7</v>
      </c>
      <c r="AR6" s="42">
        <f>COUNTIF(E6:AI6,"=пг")</f>
        <v>0</v>
      </c>
      <c r="AS6" s="43">
        <f>COUNTIF(E6:AI6,"=обс")</f>
        <v>0</v>
      </c>
      <c r="AT6" s="44">
        <f>COUNTIF(E6:AI6,"=у")</f>
        <v>0</v>
      </c>
      <c r="AU6" s="35">
        <f>COUNTIF(E6:AI6,"=к")</f>
        <v>0</v>
      </c>
    </row>
    <row r="9" spans="1:48" x14ac:dyDescent="0.25">
      <c r="AI9" s="36"/>
    </row>
  </sheetData>
  <mergeCells count="17"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  <mergeCell ref="AQ4:AQ5"/>
    <mergeCell ref="AR4:AR5"/>
    <mergeCell ref="AS4:AS5"/>
    <mergeCell ref="AT4:AT5"/>
    <mergeCell ref="AU4:AU5"/>
  </mergeCells>
  <conditionalFormatting sqref="AA7:AB8 T7 AI7:AI8 E6:F6">
    <cfRule type="containsText" dxfId="395" priority="586" operator="containsText" text="к">
      <formula>NOT(ISERROR(SEARCH("к",E6)))</formula>
    </cfRule>
    <cfRule type="containsText" dxfId="394" priority="587" operator="containsText" text="у">
      <formula>NOT(ISERROR(SEARCH("у",E6)))</formula>
    </cfRule>
    <cfRule type="containsText" dxfId="393" priority="588" operator="containsText" text="обс">
      <formula>NOT(ISERROR(SEARCH("обс",E6)))</formula>
    </cfRule>
    <cfRule type="containsText" dxfId="392" priority="589" operator="containsText" text="пг">
      <formula>NOT(ISERROR(SEARCH("пг",E6)))</formula>
    </cfRule>
    <cfRule type="containsText" dxfId="391" priority="590" operator="containsText" text="пр">
      <formula>NOT(ISERROR(SEARCH("пр",E6)))</formula>
    </cfRule>
    <cfRule type="containsText" dxfId="390" priority="591" operator="containsText" text="ог">
      <formula>NOT(ISERROR(SEARCH("ог",E6)))</formula>
    </cfRule>
    <cfRule type="cellIs" dxfId="389" priority="592" operator="between">
      <formula>0.1</formula>
      <formula>24</formula>
    </cfRule>
    <cfRule type="containsText" dxfId="388" priority="593" operator="containsText" text="оп">
      <formula>NOT(ISERROR(SEARCH("оп",E6)))</formula>
    </cfRule>
    <cfRule type="containsText" dxfId="387" priority="594" operator="containsText" text="б">
      <formula>NOT(ISERROR(SEARCH("б",E6)))</formula>
    </cfRule>
  </conditionalFormatting>
  <conditionalFormatting sqref="Y6:Z6 AF6:AG6 H6 K6:N6 R6">
    <cfRule type="containsText" dxfId="386" priority="575" operator="containsText" text="к">
      <formula>NOT(ISERROR(SEARCH("к",H6)))</formula>
    </cfRule>
    <cfRule type="containsText" dxfId="385" priority="576" operator="containsText" text="у">
      <formula>NOT(ISERROR(SEARCH("у",H6)))</formula>
    </cfRule>
    <cfRule type="containsText" dxfId="384" priority="577" operator="containsText" text="обс">
      <formula>NOT(ISERROR(SEARCH("обс",H6)))</formula>
    </cfRule>
    <cfRule type="containsText" dxfId="383" priority="578" operator="containsText" text="пг">
      <formula>NOT(ISERROR(SEARCH("пг",H6)))</formula>
    </cfRule>
    <cfRule type="containsText" dxfId="382" priority="579" operator="containsText" text="пр">
      <formula>NOT(ISERROR(SEARCH("пр",H6)))</formula>
    </cfRule>
    <cfRule type="containsText" dxfId="381" priority="580" operator="containsText" text="ог">
      <formula>NOT(ISERROR(SEARCH("ог",H6)))</formula>
    </cfRule>
    <cfRule type="cellIs" dxfId="380" priority="581" operator="between">
      <formula>0.1</formula>
      <formula>24</formula>
    </cfRule>
    <cfRule type="containsText" dxfId="379" priority="582" operator="containsText" text="оп">
      <formula>NOT(ISERROR(SEARCH("оп",H6)))</formula>
    </cfRule>
    <cfRule type="containsText" dxfId="378" priority="583" operator="containsText" text="б">
      <formula>NOT(ISERROR(SEARCH("б",H6)))</formula>
    </cfRule>
  </conditionalFormatting>
  <conditionalFormatting sqref="AC7:AE7 E7:M7 P7:S7 U7:X7">
    <cfRule type="containsText" dxfId="377" priority="553" operator="containsText" text="к">
      <formula>NOT(ISERROR(SEARCH("к",E7)))</formula>
    </cfRule>
    <cfRule type="containsText" dxfId="376" priority="554" operator="containsText" text="у">
      <formula>NOT(ISERROR(SEARCH("у",E7)))</formula>
    </cfRule>
    <cfRule type="containsText" dxfId="375" priority="555" operator="containsText" text="обс">
      <formula>NOT(ISERROR(SEARCH("обс",E7)))</formula>
    </cfRule>
    <cfRule type="containsText" dxfId="374" priority="556" operator="containsText" text="пг">
      <formula>NOT(ISERROR(SEARCH("пг",E7)))</formula>
    </cfRule>
    <cfRule type="containsText" dxfId="373" priority="557" operator="containsText" text="пр">
      <formula>NOT(ISERROR(SEARCH("пр",E7)))</formula>
    </cfRule>
    <cfRule type="containsText" dxfId="372" priority="558" operator="containsText" text="ог">
      <formula>NOT(ISERROR(SEARCH("ог",E7)))</formula>
    </cfRule>
    <cfRule type="cellIs" dxfId="371" priority="559" operator="between">
      <formula>0.1</formula>
      <formula>24</formula>
    </cfRule>
    <cfRule type="containsText" dxfId="370" priority="560" operator="containsText" text="оп">
      <formula>NOT(ISERROR(SEARCH("оп",E7)))</formula>
    </cfRule>
    <cfRule type="containsText" dxfId="369" priority="561" operator="containsText" text="б">
      <formula>NOT(ISERROR(SEARCH("б",E7)))</formula>
    </cfRule>
  </conditionalFormatting>
  <conditionalFormatting sqref="E8:F8 AC8:AE8 H8:S8 U8:X8">
    <cfRule type="containsText" dxfId="368" priority="509" operator="containsText" text="к">
      <formula>NOT(ISERROR(SEARCH("к",E8)))</formula>
    </cfRule>
    <cfRule type="containsText" dxfId="367" priority="510" operator="containsText" text="у">
      <formula>NOT(ISERROR(SEARCH("у",E8)))</formula>
    </cfRule>
    <cfRule type="containsText" dxfId="366" priority="511" operator="containsText" text="обс">
      <formula>NOT(ISERROR(SEARCH("обс",E8)))</formula>
    </cfRule>
    <cfRule type="containsText" dxfId="365" priority="512" operator="containsText" text="пг">
      <formula>NOT(ISERROR(SEARCH("пг",E8)))</formula>
    </cfRule>
    <cfRule type="containsText" dxfId="364" priority="513" operator="containsText" text="пр">
      <formula>NOT(ISERROR(SEARCH("пр",E8)))</formula>
    </cfRule>
    <cfRule type="containsText" dxfId="363" priority="514" operator="containsText" text="ог">
      <formula>NOT(ISERROR(SEARCH("ог",E8)))</formula>
    </cfRule>
    <cfRule type="cellIs" dxfId="362" priority="515" operator="between">
      <formula>0.1</formula>
      <formula>24</formula>
    </cfRule>
    <cfRule type="containsText" dxfId="361" priority="516" operator="containsText" text="оп">
      <formula>NOT(ISERROR(SEARCH("оп",E8)))</formula>
    </cfRule>
    <cfRule type="containsText" dxfId="360" priority="517" operator="containsText" text="б">
      <formula>NOT(ISERROR(SEARCH("б",E8)))</formula>
    </cfRule>
  </conditionalFormatting>
  <conditionalFormatting sqref="N7">
    <cfRule type="containsText" dxfId="359" priority="498" operator="containsText" text="к">
      <formula>NOT(ISERROR(SEARCH("к",N7)))</formula>
    </cfRule>
    <cfRule type="containsText" dxfId="358" priority="499" operator="containsText" text="у">
      <formula>NOT(ISERROR(SEARCH("у",N7)))</formula>
    </cfRule>
    <cfRule type="containsText" dxfId="357" priority="500" operator="containsText" text="обс">
      <formula>NOT(ISERROR(SEARCH("обс",N7)))</formula>
    </cfRule>
    <cfRule type="containsText" dxfId="356" priority="501" operator="containsText" text="пг">
      <formula>NOT(ISERROR(SEARCH("пг",N7)))</formula>
    </cfRule>
    <cfRule type="containsText" dxfId="355" priority="502" operator="containsText" text="пр">
      <formula>NOT(ISERROR(SEARCH("пр",N7)))</formula>
    </cfRule>
    <cfRule type="containsText" dxfId="354" priority="503" operator="containsText" text="ог">
      <formula>NOT(ISERROR(SEARCH("ог",N7)))</formula>
    </cfRule>
    <cfRule type="cellIs" dxfId="353" priority="504" operator="between">
      <formula>0.1</formula>
      <formula>24</formula>
    </cfRule>
    <cfRule type="containsText" dxfId="352" priority="505" operator="containsText" text="оп">
      <formula>NOT(ISERROR(SEARCH("оп",N7)))</formula>
    </cfRule>
    <cfRule type="containsText" dxfId="351" priority="506" operator="containsText" text="б">
      <formula>NOT(ISERROR(SEARCH("б",N7)))</formula>
    </cfRule>
  </conditionalFormatting>
  <conditionalFormatting sqref="S6">
    <cfRule type="containsText" dxfId="350" priority="454" operator="containsText" text="к">
      <formula>NOT(ISERROR(SEARCH("к",S6)))</formula>
    </cfRule>
    <cfRule type="containsText" dxfId="349" priority="455" operator="containsText" text="у">
      <formula>NOT(ISERROR(SEARCH("у",S6)))</formula>
    </cfRule>
    <cfRule type="containsText" dxfId="348" priority="456" operator="containsText" text="обс">
      <formula>NOT(ISERROR(SEARCH("обс",S6)))</formula>
    </cfRule>
    <cfRule type="containsText" dxfId="347" priority="457" operator="containsText" text="пг">
      <formula>NOT(ISERROR(SEARCH("пг",S6)))</formula>
    </cfRule>
    <cfRule type="containsText" dxfId="346" priority="458" operator="containsText" text="пр">
      <formula>NOT(ISERROR(SEARCH("пр",S6)))</formula>
    </cfRule>
    <cfRule type="containsText" dxfId="345" priority="459" operator="containsText" text="ог">
      <formula>NOT(ISERROR(SEARCH("ог",S6)))</formula>
    </cfRule>
    <cfRule type="cellIs" dxfId="344" priority="460" operator="between">
      <formula>0.1</formula>
      <formula>24</formula>
    </cfRule>
    <cfRule type="containsText" dxfId="343" priority="461" operator="containsText" text="оп">
      <formula>NOT(ISERROR(SEARCH("оп",S6)))</formula>
    </cfRule>
    <cfRule type="containsText" dxfId="342" priority="462" operator="containsText" text="б">
      <formula>NOT(ISERROR(SEARCH("б",S6)))</formula>
    </cfRule>
  </conditionalFormatting>
  <conditionalFormatting sqref="Z7:Z8">
    <cfRule type="containsText" dxfId="341" priority="410" operator="containsText" text="к">
      <formula>NOT(ISERROR(SEARCH("к",Z7)))</formula>
    </cfRule>
    <cfRule type="containsText" dxfId="340" priority="411" operator="containsText" text="у">
      <formula>NOT(ISERROR(SEARCH("у",Z7)))</formula>
    </cfRule>
    <cfRule type="containsText" dxfId="339" priority="412" operator="containsText" text="обс">
      <formula>NOT(ISERROR(SEARCH("обс",Z7)))</formula>
    </cfRule>
    <cfRule type="containsText" dxfId="338" priority="413" operator="containsText" text="пг">
      <formula>NOT(ISERROR(SEARCH("пг",Z7)))</formula>
    </cfRule>
    <cfRule type="containsText" dxfId="337" priority="414" operator="containsText" text="пр">
      <formula>NOT(ISERROR(SEARCH("пр",Z7)))</formula>
    </cfRule>
    <cfRule type="containsText" dxfId="336" priority="415" operator="containsText" text="ог">
      <formula>NOT(ISERROR(SEARCH("ог",Z7)))</formula>
    </cfRule>
    <cfRule type="cellIs" dxfId="335" priority="416" operator="between">
      <formula>0.1</formula>
      <formula>24</formula>
    </cfRule>
    <cfRule type="containsText" dxfId="334" priority="417" operator="containsText" text="оп">
      <formula>NOT(ISERROR(SEARCH("оп",Z7)))</formula>
    </cfRule>
    <cfRule type="containsText" dxfId="333" priority="418" operator="containsText" text="б">
      <formula>NOT(ISERROR(SEARCH("б",Z7)))</formula>
    </cfRule>
  </conditionalFormatting>
  <conditionalFormatting sqref="G6">
    <cfRule type="containsText" dxfId="332" priority="300" operator="containsText" text="к">
      <formula>NOT(ISERROR(SEARCH("к",G6)))</formula>
    </cfRule>
    <cfRule type="containsText" dxfId="331" priority="301" operator="containsText" text="у">
      <formula>NOT(ISERROR(SEARCH("у",G6)))</formula>
    </cfRule>
    <cfRule type="containsText" dxfId="330" priority="302" operator="containsText" text="обс">
      <formula>NOT(ISERROR(SEARCH("обс",G6)))</formula>
    </cfRule>
    <cfRule type="containsText" dxfId="329" priority="303" operator="containsText" text="пг">
      <formula>NOT(ISERROR(SEARCH("пг",G6)))</formula>
    </cfRule>
    <cfRule type="containsText" dxfId="328" priority="304" operator="containsText" text="пр">
      <formula>NOT(ISERROR(SEARCH("пр",G6)))</formula>
    </cfRule>
    <cfRule type="containsText" dxfId="327" priority="305" operator="containsText" text="ог">
      <formula>NOT(ISERROR(SEARCH("ог",G6)))</formula>
    </cfRule>
    <cfRule type="cellIs" dxfId="326" priority="306" operator="between">
      <formula>0.1</formula>
      <formula>24</formula>
    </cfRule>
    <cfRule type="containsText" dxfId="325" priority="307" operator="containsText" text="оп">
      <formula>NOT(ISERROR(SEARCH("оп",G6)))</formula>
    </cfRule>
    <cfRule type="containsText" dxfId="324" priority="308" operator="containsText" text="б">
      <formula>NOT(ISERROR(SEARCH("б",G6)))</formula>
    </cfRule>
  </conditionalFormatting>
  <conditionalFormatting sqref="G8">
    <cfRule type="containsText" dxfId="323" priority="278" operator="containsText" text="к">
      <formula>NOT(ISERROR(SEARCH("к",G8)))</formula>
    </cfRule>
    <cfRule type="containsText" dxfId="322" priority="279" operator="containsText" text="у">
      <formula>NOT(ISERROR(SEARCH("у",G8)))</formula>
    </cfRule>
    <cfRule type="containsText" dxfId="321" priority="280" operator="containsText" text="обс">
      <formula>NOT(ISERROR(SEARCH("обс",G8)))</formula>
    </cfRule>
    <cfRule type="containsText" dxfId="320" priority="281" operator="containsText" text="пг">
      <formula>NOT(ISERROR(SEARCH("пг",G8)))</formula>
    </cfRule>
    <cfRule type="containsText" dxfId="319" priority="282" operator="containsText" text="пр">
      <formula>NOT(ISERROR(SEARCH("пр",G8)))</formula>
    </cfRule>
    <cfRule type="containsText" dxfId="318" priority="283" operator="containsText" text="ог">
      <formula>NOT(ISERROR(SEARCH("ог",G8)))</formula>
    </cfRule>
    <cfRule type="cellIs" dxfId="317" priority="284" operator="between">
      <formula>0.1</formula>
      <formula>24</formula>
    </cfRule>
    <cfRule type="containsText" dxfId="316" priority="285" operator="containsText" text="оп">
      <formula>NOT(ISERROR(SEARCH("оп",G8)))</formula>
    </cfRule>
    <cfRule type="containsText" dxfId="315" priority="286" operator="containsText" text="б">
      <formula>NOT(ISERROR(SEARCH("б",G8)))</formula>
    </cfRule>
  </conditionalFormatting>
  <conditionalFormatting sqref="O7">
    <cfRule type="containsText" dxfId="314" priority="223" operator="containsText" text="к">
      <formula>NOT(ISERROR(SEARCH("к",O7)))</formula>
    </cfRule>
    <cfRule type="containsText" dxfId="313" priority="224" operator="containsText" text="у">
      <formula>NOT(ISERROR(SEARCH("у",O7)))</formula>
    </cfRule>
    <cfRule type="containsText" dxfId="312" priority="225" operator="containsText" text="обс">
      <formula>NOT(ISERROR(SEARCH("обс",O7)))</formula>
    </cfRule>
    <cfRule type="containsText" dxfId="311" priority="226" operator="containsText" text="пг">
      <formula>NOT(ISERROR(SEARCH("пг",O7)))</formula>
    </cfRule>
    <cfRule type="containsText" dxfId="310" priority="227" operator="containsText" text="пр">
      <formula>NOT(ISERROR(SEARCH("пр",O7)))</formula>
    </cfRule>
    <cfRule type="containsText" dxfId="309" priority="228" operator="containsText" text="ог">
      <formula>NOT(ISERROR(SEARCH("ог",O7)))</formula>
    </cfRule>
    <cfRule type="cellIs" dxfId="308" priority="229" operator="between">
      <formula>0.1</formula>
      <formula>24</formula>
    </cfRule>
    <cfRule type="containsText" dxfId="307" priority="230" operator="containsText" text="оп">
      <formula>NOT(ISERROR(SEARCH("оп",O7)))</formula>
    </cfRule>
    <cfRule type="containsText" dxfId="306" priority="231" operator="containsText" text="б">
      <formula>NOT(ISERROR(SEARCH("б",O7)))</formula>
    </cfRule>
  </conditionalFormatting>
  <conditionalFormatting sqref="T8">
    <cfRule type="containsText" dxfId="305" priority="157" operator="containsText" text="к">
      <formula>NOT(ISERROR(SEARCH("к",T8)))</formula>
    </cfRule>
    <cfRule type="containsText" dxfId="304" priority="158" operator="containsText" text="у">
      <formula>NOT(ISERROR(SEARCH("у",T8)))</formula>
    </cfRule>
    <cfRule type="containsText" dxfId="303" priority="159" operator="containsText" text="обс">
      <formula>NOT(ISERROR(SEARCH("обс",T8)))</formula>
    </cfRule>
    <cfRule type="containsText" dxfId="302" priority="160" operator="containsText" text="пг">
      <formula>NOT(ISERROR(SEARCH("пг",T8)))</formula>
    </cfRule>
    <cfRule type="containsText" dxfId="301" priority="161" operator="containsText" text="пр">
      <formula>NOT(ISERROR(SEARCH("пр",T8)))</formula>
    </cfRule>
    <cfRule type="containsText" dxfId="300" priority="162" operator="containsText" text="ог">
      <formula>NOT(ISERROR(SEARCH("ог",T8)))</formula>
    </cfRule>
    <cfRule type="cellIs" dxfId="299" priority="163" operator="between">
      <formula>0.1</formula>
      <formula>24</formula>
    </cfRule>
    <cfRule type="containsText" dxfId="298" priority="164" operator="containsText" text="оп">
      <formula>NOT(ISERROR(SEARCH("оп",T8)))</formula>
    </cfRule>
    <cfRule type="containsText" dxfId="297" priority="165" operator="containsText" text="б">
      <formula>NOT(ISERROR(SEARCH("б",T8)))</formula>
    </cfRule>
  </conditionalFormatting>
  <conditionalFormatting sqref="Y7:Y8">
    <cfRule type="containsText" dxfId="296" priority="124" operator="containsText" text="к">
      <formula>NOT(ISERROR(SEARCH("к",Y7)))</formula>
    </cfRule>
    <cfRule type="containsText" dxfId="295" priority="125" operator="containsText" text="у">
      <formula>NOT(ISERROR(SEARCH("у",Y7)))</formula>
    </cfRule>
    <cfRule type="containsText" dxfId="294" priority="126" operator="containsText" text="обс">
      <formula>NOT(ISERROR(SEARCH("обс",Y7)))</formula>
    </cfRule>
    <cfRule type="containsText" dxfId="293" priority="127" operator="containsText" text="пг">
      <formula>NOT(ISERROR(SEARCH("пг",Y7)))</formula>
    </cfRule>
    <cfRule type="containsText" dxfId="292" priority="128" operator="containsText" text="пр">
      <formula>NOT(ISERROR(SEARCH("пр",Y7)))</formula>
    </cfRule>
    <cfRule type="containsText" dxfId="291" priority="129" operator="containsText" text="ог">
      <formula>NOT(ISERROR(SEARCH("ог",Y7)))</formula>
    </cfRule>
    <cfRule type="cellIs" dxfId="290" priority="130" operator="between">
      <formula>0.1</formula>
      <formula>24</formula>
    </cfRule>
    <cfRule type="containsText" dxfId="289" priority="131" operator="containsText" text="оп">
      <formula>NOT(ISERROR(SEARCH("оп",Y7)))</formula>
    </cfRule>
    <cfRule type="containsText" dxfId="288" priority="132" operator="containsText" text="б">
      <formula>NOT(ISERROR(SEARCH("б",Y7)))</formula>
    </cfRule>
  </conditionalFormatting>
  <conditionalFormatting sqref="AF8:AH8 AI9">
    <cfRule type="containsText" dxfId="287" priority="113" operator="containsText" text="к">
      <formula>NOT(ISERROR(SEARCH("к",AF8)))</formula>
    </cfRule>
    <cfRule type="containsText" dxfId="286" priority="114" operator="containsText" text="у">
      <formula>NOT(ISERROR(SEARCH("у",AF8)))</formula>
    </cfRule>
    <cfRule type="containsText" dxfId="285" priority="115" operator="containsText" text="обс">
      <formula>NOT(ISERROR(SEARCH("обс",AF8)))</formula>
    </cfRule>
    <cfRule type="containsText" dxfId="284" priority="116" operator="containsText" text="пг">
      <formula>NOT(ISERROR(SEARCH("пг",AF8)))</formula>
    </cfRule>
    <cfRule type="containsText" dxfId="283" priority="117" operator="containsText" text="пр">
      <formula>NOT(ISERROR(SEARCH("пр",AF8)))</formula>
    </cfRule>
    <cfRule type="containsText" dxfId="282" priority="118" operator="containsText" text="ог">
      <formula>NOT(ISERROR(SEARCH("ог",AF8)))</formula>
    </cfRule>
    <cfRule type="cellIs" dxfId="281" priority="119" operator="between">
      <formula>0.1</formula>
      <formula>24</formula>
    </cfRule>
    <cfRule type="containsText" dxfId="280" priority="120" operator="containsText" text="оп">
      <formula>NOT(ISERROR(SEARCH("оп",AF8)))</formula>
    </cfRule>
    <cfRule type="containsText" dxfId="279" priority="121" operator="containsText" text="б">
      <formula>NOT(ISERROR(SEARCH("б",AF8)))</formula>
    </cfRule>
  </conditionalFormatting>
  <conditionalFormatting sqref="AF7:AH7">
    <cfRule type="containsText" dxfId="278" priority="91" operator="containsText" text="к">
      <formula>NOT(ISERROR(SEARCH("к",AF7)))</formula>
    </cfRule>
    <cfRule type="containsText" dxfId="277" priority="92" operator="containsText" text="у">
      <formula>NOT(ISERROR(SEARCH("у",AF7)))</formula>
    </cfRule>
    <cfRule type="containsText" dxfId="276" priority="93" operator="containsText" text="обс">
      <formula>NOT(ISERROR(SEARCH("обс",AF7)))</formula>
    </cfRule>
    <cfRule type="containsText" dxfId="275" priority="94" operator="containsText" text="пг">
      <formula>NOT(ISERROR(SEARCH("пг",AF7)))</formula>
    </cfRule>
    <cfRule type="containsText" dxfId="274" priority="95" operator="containsText" text="пр">
      <formula>NOT(ISERROR(SEARCH("пр",AF7)))</formula>
    </cfRule>
    <cfRule type="containsText" dxfId="273" priority="96" operator="containsText" text="ог">
      <formula>NOT(ISERROR(SEARCH("ог",AF7)))</formula>
    </cfRule>
    <cfRule type="cellIs" dxfId="272" priority="97" operator="between">
      <formula>0.1</formula>
      <formula>24</formula>
    </cfRule>
    <cfRule type="containsText" dxfId="271" priority="98" operator="containsText" text="оп">
      <formula>NOT(ISERROR(SEARCH("оп",AF7)))</formula>
    </cfRule>
    <cfRule type="containsText" dxfId="270" priority="99" operator="containsText" text="б">
      <formula>NOT(ISERROR(SEARCH("б",AF7)))</formula>
    </cfRule>
  </conditionalFormatting>
  <conditionalFormatting sqref="I6:J6">
    <cfRule type="containsText" dxfId="269" priority="47" operator="containsText" text="к">
      <formula>NOT(ISERROR(SEARCH("к",I6)))</formula>
    </cfRule>
    <cfRule type="containsText" dxfId="268" priority="48" operator="containsText" text="у">
      <formula>NOT(ISERROR(SEARCH("у",I6)))</formula>
    </cfRule>
    <cfRule type="containsText" dxfId="267" priority="49" operator="containsText" text="обс">
      <formula>NOT(ISERROR(SEARCH("обс",I6)))</formula>
    </cfRule>
    <cfRule type="containsText" dxfId="266" priority="50" operator="containsText" text="пг">
      <formula>NOT(ISERROR(SEARCH("пг",I6)))</formula>
    </cfRule>
    <cfRule type="containsText" dxfId="265" priority="51" operator="containsText" text="пр">
      <formula>NOT(ISERROR(SEARCH("пр",I6)))</formula>
    </cfRule>
    <cfRule type="containsText" dxfId="264" priority="52" operator="containsText" text="ог">
      <formula>NOT(ISERROR(SEARCH("ог",I6)))</formula>
    </cfRule>
    <cfRule type="cellIs" dxfId="263" priority="53" operator="between">
      <formula>0.1</formula>
      <formula>24</formula>
    </cfRule>
    <cfRule type="containsText" dxfId="262" priority="54" operator="containsText" text="оп">
      <formula>NOT(ISERROR(SEARCH("оп",I6)))</formula>
    </cfRule>
    <cfRule type="containsText" dxfId="261" priority="55" operator="containsText" text="б">
      <formula>NOT(ISERROR(SEARCH("б",I6)))</formula>
    </cfRule>
  </conditionalFormatting>
  <conditionalFormatting sqref="O6:Q6">
    <cfRule type="containsText" dxfId="260" priority="36" operator="containsText" text="к">
      <formula>NOT(ISERROR(SEARCH("к",O6)))</formula>
    </cfRule>
    <cfRule type="containsText" dxfId="259" priority="37" operator="containsText" text="у">
      <formula>NOT(ISERROR(SEARCH("у",O6)))</formula>
    </cfRule>
    <cfRule type="containsText" dxfId="258" priority="38" operator="containsText" text="обс">
      <formula>NOT(ISERROR(SEARCH("обс",O6)))</formula>
    </cfRule>
    <cfRule type="containsText" dxfId="257" priority="39" operator="containsText" text="пг">
      <formula>NOT(ISERROR(SEARCH("пг",O6)))</formula>
    </cfRule>
    <cfRule type="containsText" dxfId="256" priority="40" operator="containsText" text="пр">
      <formula>NOT(ISERROR(SEARCH("пр",O6)))</formula>
    </cfRule>
    <cfRule type="containsText" dxfId="255" priority="41" operator="containsText" text="ог">
      <formula>NOT(ISERROR(SEARCH("ог",O6)))</formula>
    </cfRule>
    <cfRule type="cellIs" dxfId="254" priority="42" operator="between">
      <formula>0.1</formula>
      <formula>24</formula>
    </cfRule>
    <cfRule type="containsText" dxfId="253" priority="43" operator="containsText" text="оп">
      <formula>NOT(ISERROR(SEARCH("оп",O6)))</formula>
    </cfRule>
    <cfRule type="containsText" dxfId="252" priority="44" operator="containsText" text="б">
      <formula>NOT(ISERROR(SEARCH("б",O6)))</formula>
    </cfRule>
  </conditionalFormatting>
  <conditionalFormatting sqref="T6:X6">
    <cfRule type="containsText" dxfId="251" priority="25" operator="containsText" text="к">
      <formula>NOT(ISERROR(SEARCH("к",T6)))</formula>
    </cfRule>
    <cfRule type="containsText" dxfId="250" priority="26" operator="containsText" text="у">
      <formula>NOT(ISERROR(SEARCH("у",T6)))</formula>
    </cfRule>
    <cfRule type="containsText" dxfId="249" priority="27" operator="containsText" text="обс">
      <formula>NOT(ISERROR(SEARCH("обс",T6)))</formula>
    </cfRule>
    <cfRule type="containsText" dxfId="248" priority="28" operator="containsText" text="пг">
      <formula>NOT(ISERROR(SEARCH("пг",T6)))</formula>
    </cfRule>
    <cfRule type="containsText" dxfId="247" priority="29" operator="containsText" text="пр">
      <formula>NOT(ISERROR(SEARCH("пр",T6)))</formula>
    </cfRule>
    <cfRule type="containsText" dxfId="246" priority="30" operator="containsText" text="ог">
      <formula>NOT(ISERROR(SEARCH("ог",T6)))</formula>
    </cfRule>
    <cfRule type="cellIs" dxfId="245" priority="31" operator="between">
      <formula>0.1</formula>
      <formula>24</formula>
    </cfRule>
    <cfRule type="containsText" dxfId="244" priority="32" operator="containsText" text="оп">
      <formula>NOT(ISERROR(SEARCH("оп",T6)))</formula>
    </cfRule>
    <cfRule type="containsText" dxfId="243" priority="33" operator="containsText" text="б">
      <formula>NOT(ISERROR(SEARCH("б",T6)))</formula>
    </cfRule>
  </conditionalFormatting>
  <conditionalFormatting sqref="AA6:AE6">
    <cfRule type="containsText" dxfId="242" priority="14" operator="containsText" text="к">
      <formula>NOT(ISERROR(SEARCH("к",AA6)))</formula>
    </cfRule>
    <cfRule type="containsText" dxfId="241" priority="15" operator="containsText" text="у">
      <formula>NOT(ISERROR(SEARCH("у",AA6)))</formula>
    </cfRule>
    <cfRule type="containsText" dxfId="240" priority="16" operator="containsText" text="обс">
      <formula>NOT(ISERROR(SEARCH("обс",AA6)))</formula>
    </cfRule>
    <cfRule type="containsText" dxfId="239" priority="17" operator="containsText" text="пг">
      <formula>NOT(ISERROR(SEARCH("пг",AA6)))</formula>
    </cfRule>
    <cfRule type="containsText" dxfId="238" priority="18" operator="containsText" text="пр">
      <formula>NOT(ISERROR(SEARCH("пр",AA6)))</formula>
    </cfRule>
    <cfRule type="containsText" dxfId="237" priority="19" operator="containsText" text="ог">
      <formula>NOT(ISERROR(SEARCH("ог",AA6)))</formula>
    </cfRule>
    <cfRule type="cellIs" dxfId="236" priority="20" operator="between">
      <formula>0.1</formula>
      <formula>24</formula>
    </cfRule>
    <cfRule type="containsText" dxfId="235" priority="21" operator="containsText" text="оп">
      <formula>NOT(ISERROR(SEARCH("оп",AA6)))</formula>
    </cfRule>
    <cfRule type="containsText" dxfId="234" priority="22" operator="containsText" text="б">
      <formula>NOT(ISERROR(SEARCH("б",AA6)))</formula>
    </cfRule>
  </conditionalFormatting>
  <conditionalFormatting sqref="AH6:AI6">
    <cfRule type="containsText" dxfId="233" priority="3" operator="containsText" text="к">
      <formula>NOT(ISERROR(SEARCH("к",AH6)))</formula>
    </cfRule>
    <cfRule type="containsText" dxfId="232" priority="4" operator="containsText" text="у">
      <formula>NOT(ISERROR(SEARCH("у",AH6)))</formula>
    </cfRule>
    <cfRule type="containsText" dxfId="231" priority="5" operator="containsText" text="обс">
      <formula>NOT(ISERROR(SEARCH("обс",AH6)))</formula>
    </cfRule>
    <cfRule type="containsText" dxfId="230" priority="6" operator="containsText" text="пг">
      <formula>NOT(ISERROR(SEARCH("пг",AH6)))</formula>
    </cfRule>
    <cfRule type="containsText" dxfId="229" priority="7" operator="containsText" text="пр">
      <formula>NOT(ISERROR(SEARCH("пр",AH6)))</formula>
    </cfRule>
    <cfRule type="containsText" dxfId="228" priority="8" operator="containsText" text="ог">
      <formula>NOT(ISERROR(SEARCH("ог",AH6)))</formula>
    </cfRule>
    <cfRule type="cellIs" dxfId="227" priority="9" operator="between">
      <formula>0.1</formula>
      <formula>24</formula>
    </cfRule>
    <cfRule type="containsText" dxfId="226" priority="10" operator="containsText" text="оп">
      <formula>NOT(ISERROR(SEARCH("оп",AH6)))</formula>
    </cfRule>
    <cfRule type="containsText" dxfId="225" priority="11" operator="containsText" text="б">
      <formula>NOT(ISERROR(SEARCH("б",AH6)))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85" operator="containsText" id="{4C65FC3F-F2D0-4FF7-A624-441F6913F28A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AA7:AB8 T7 AI7:AI8 E6:F6</xm:sqref>
        </x14:conditionalFormatting>
        <x14:conditionalFormatting xmlns:xm="http://schemas.microsoft.com/office/excel/2006/main">
          <x14:cfRule type="containsText" priority="584" operator="containsText" id="{FF5F24A6-B2DD-4968-8BB4-89566459A1FF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AA7:AB8 T7 AI7:AI8 E6:F6</xm:sqref>
        </x14:conditionalFormatting>
        <x14:conditionalFormatting xmlns:xm="http://schemas.microsoft.com/office/excel/2006/main">
          <x14:cfRule type="containsText" priority="574" operator="containsText" id="{B3EF5FAE-35FE-483B-84AC-6C108713C82E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Y6:Z6 AF6:AG6 H6 K6:N6 R6</xm:sqref>
        </x14:conditionalFormatting>
        <x14:conditionalFormatting xmlns:xm="http://schemas.microsoft.com/office/excel/2006/main">
          <x14:cfRule type="containsText" priority="573" operator="containsText" id="{3B4F536C-DBBF-4D8A-BB94-B8D52387ED37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Y6:Z6 AF6:AG6 H6 K6:N6 R6</xm:sqref>
        </x14:conditionalFormatting>
        <x14:conditionalFormatting xmlns:xm="http://schemas.microsoft.com/office/excel/2006/main">
          <x14:cfRule type="containsText" priority="552" operator="containsText" id="{747EBBDA-4070-4CA0-AB27-635F6AEB8F8B}">
            <xm:f>NOT(ISERROR(SEARCH(в,E7)))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AC7:AE7 E7:M7 P7:S7 U7:X7</xm:sqref>
        </x14:conditionalFormatting>
        <x14:conditionalFormatting xmlns:xm="http://schemas.microsoft.com/office/excel/2006/main">
          <x14:cfRule type="containsText" priority="551" operator="containsText" id="{FF3E28F5-96F3-4FF6-9FF9-E05BC2681824}">
            <xm:f>NOT(ISERROR(SEARCH("в",E7)))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AC7:AE7 E7:M7 P7:S7 U7:X7</xm:sqref>
        </x14:conditionalFormatting>
        <x14:conditionalFormatting xmlns:xm="http://schemas.microsoft.com/office/excel/2006/main">
          <x14:cfRule type="containsText" priority="508" operator="containsText" id="{0A795DEB-AAEC-4594-97DF-715B2FDA33D5}">
            <xm:f>NOT(ISERROR(SEARCH(в,E8)))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E8:F8 AC8:AE8 H8:S8 U8:X8</xm:sqref>
        </x14:conditionalFormatting>
        <x14:conditionalFormatting xmlns:xm="http://schemas.microsoft.com/office/excel/2006/main">
          <x14:cfRule type="containsText" priority="507" operator="containsText" id="{1E6409C8-70B1-436B-BFA7-C8640857E222}">
            <xm:f>NOT(ISERROR(SEARCH("в",E8)))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E8:F8 AC8:AE8 H8:S8 U8:X8</xm:sqref>
        </x14:conditionalFormatting>
        <x14:conditionalFormatting xmlns:xm="http://schemas.microsoft.com/office/excel/2006/main">
          <x14:cfRule type="containsText" priority="497" operator="containsText" id="{8007C788-7C76-49E9-BE8D-E4A7275B4B64}">
            <xm:f>NOT(ISERROR(SEARCH(в,N7)))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containsText" priority="496" operator="containsText" id="{510A1B3B-D63E-426B-B055-3A74A94A8729}">
            <xm:f>NOT(ISERROR(SEARCH("в",N7)))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containsText" priority="453" operator="containsText" id="{74504EB4-E0AE-4C2B-9616-41BFEB631A19}">
            <xm:f>NOT(ISERROR(SEARCH(в,S6)))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452" operator="containsText" id="{782518DE-D8C4-45E0-BC6D-16D45A8EEDD3}">
            <xm:f>NOT(ISERROR(SEARCH("в",S6)))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409" operator="containsText" id="{743B15B3-DCE7-445A-8432-0497ED4A5DD0}">
            <xm:f>NOT(ISERROR(SEARCH(в,Z7)))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Z7:Z8</xm:sqref>
        </x14:conditionalFormatting>
        <x14:conditionalFormatting xmlns:xm="http://schemas.microsoft.com/office/excel/2006/main">
          <x14:cfRule type="containsText" priority="408" operator="containsText" id="{09F6BC0B-DAFD-4AA6-AF95-5918CB5BE3DC}">
            <xm:f>NOT(ISERROR(SEARCH("в",Z7)))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Z7:Z8</xm:sqref>
        </x14:conditionalFormatting>
        <x14:conditionalFormatting xmlns:xm="http://schemas.microsoft.com/office/excel/2006/main">
          <x14:cfRule type="containsText" priority="299" operator="containsText" id="{2355D3E6-DA1D-4C59-9337-354BFEAE34C6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ontainsText" priority="298" operator="containsText" id="{2AFA834E-6270-4185-B319-5431C6008E5D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ontainsText" priority="277" operator="containsText" id="{21052A21-8B7A-404D-B22D-51F5D07974F0}">
            <xm:f>NOT(ISERROR(SEARCH(в,G8)))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276" operator="containsText" id="{296CCE31-5479-44E7-B948-23719E285D3B}">
            <xm:f>NOT(ISERROR(SEARCH("в",G8)))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G8</xm:sqref>
        </x14:conditionalFormatting>
        <x14:conditionalFormatting xmlns:xm="http://schemas.microsoft.com/office/excel/2006/main">
          <x14:cfRule type="containsText" priority="222" operator="containsText" id="{B8AA436B-72FB-4082-A9A7-E67C73D9DC1E}">
            <xm:f>NOT(ISERROR(SEARCH(в,O7)))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O7</xm:sqref>
        </x14:conditionalFormatting>
        <x14:conditionalFormatting xmlns:xm="http://schemas.microsoft.com/office/excel/2006/main">
          <x14:cfRule type="containsText" priority="221" operator="containsText" id="{D3680AE1-6D4C-4AE6-B259-8B73FF3C9B0D}">
            <xm:f>NOT(ISERROR(SEARCH("в",O7)))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O7</xm:sqref>
        </x14:conditionalFormatting>
        <x14:conditionalFormatting xmlns:xm="http://schemas.microsoft.com/office/excel/2006/main">
          <x14:cfRule type="containsText" priority="156" operator="containsText" id="{8AE5F11A-D7F9-43B6-84A4-D81892D93E95}">
            <xm:f>NOT(ISERROR(SEARCH(в,T8)))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containsText" priority="155" operator="containsText" id="{55883157-0F17-4EE5-886A-A88F55C2BF0F}">
            <xm:f>NOT(ISERROR(SEARCH("в",T8)))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containsText" priority="123" operator="containsText" id="{0BCA738F-D655-4507-AA35-96461CAE0465}">
            <xm:f>NOT(ISERROR(SEARCH(в,Y7)))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Y7:Y8</xm:sqref>
        </x14:conditionalFormatting>
        <x14:conditionalFormatting xmlns:xm="http://schemas.microsoft.com/office/excel/2006/main">
          <x14:cfRule type="containsText" priority="122" operator="containsText" id="{89DC097C-56E5-4CC9-946B-DA6A057465A1}">
            <xm:f>NOT(ISERROR(SEARCH("в",Y7)))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Y7:Y8</xm:sqref>
        </x14:conditionalFormatting>
        <x14:conditionalFormatting xmlns:xm="http://schemas.microsoft.com/office/excel/2006/main">
          <x14:cfRule type="containsText" priority="112" operator="containsText" id="{94C81D0B-6BE3-4C02-B796-77FD3C0B3B06}">
            <xm:f>NOT(ISERROR(SEARCH(в,AF8)))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AF8:AH8 AI9</xm:sqref>
        </x14:conditionalFormatting>
        <x14:conditionalFormatting xmlns:xm="http://schemas.microsoft.com/office/excel/2006/main">
          <x14:cfRule type="containsText" priority="111" operator="containsText" id="{E79C7A7A-7F07-4C7C-A37B-589978D2EAD5}">
            <xm:f>NOT(ISERROR(SEARCH("в",AF8)))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AF8:AH8 AI9</xm:sqref>
        </x14:conditionalFormatting>
        <x14:conditionalFormatting xmlns:xm="http://schemas.microsoft.com/office/excel/2006/main">
          <x14:cfRule type="containsText" priority="90" operator="containsText" id="{F7835F93-FEF8-4188-BDA6-63CB1B6E27A2}">
            <xm:f>NOT(ISERROR(SEARCH(в,AF7)))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AF7:AH7</xm:sqref>
        </x14:conditionalFormatting>
        <x14:conditionalFormatting xmlns:xm="http://schemas.microsoft.com/office/excel/2006/main">
          <x14:cfRule type="containsText" priority="89" operator="containsText" id="{F1BBD49A-47DE-4BFE-BB2B-F2C053A0C35C}">
            <xm:f>NOT(ISERROR(SEARCH("в",AF7)))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AF7:AH7</xm:sqref>
        </x14:conditionalFormatting>
        <x14:conditionalFormatting xmlns:xm="http://schemas.microsoft.com/office/excel/2006/main">
          <x14:cfRule type="containsText" priority="46" operator="containsText" id="{9EE976EE-D801-4409-ADC8-076CD10D3159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I6:J6</xm:sqref>
        </x14:conditionalFormatting>
        <x14:conditionalFormatting xmlns:xm="http://schemas.microsoft.com/office/excel/2006/main">
          <x14:cfRule type="containsText" priority="45" operator="containsText" id="{0FA299CB-30CF-452A-A1FD-95ACA4875362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I6:J6</xm:sqref>
        </x14:conditionalFormatting>
        <x14:conditionalFormatting xmlns:xm="http://schemas.microsoft.com/office/excel/2006/main">
          <x14:cfRule type="containsText" priority="35" operator="containsText" id="{17B1590A-35C4-4426-AEC7-6363A2670F56}">
            <xm:f>NOT(ISERROR(SEARCH(в,O6)))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O6:Q6</xm:sqref>
        </x14:conditionalFormatting>
        <x14:conditionalFormatting xmlns:xm="http://schemas.microsoft.com/office/excel/2006/main">
          <x14:cfRule type="containsText" priority="34" operator="containsText" id="{788FA9C3-5920-4DF1-BD6B-D6B5EC0E761B}">
            <xm:f>NOT(ISERROR(SEARCH("в",O6)))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O6:Q6</xm:sqref>
        </x14:conditionalFormatting>
        <x14:conditionalFormatting xmlns:xm="http://schemas.microsoft.com/office/excel/2006/main">
          <x14:cfRule type="containsText" priority="24" operator="containsText" id="{2E7E7EFA-A947-4557-9A81-17B44FAE2BCD}">
            <xm:f>NOT(ISERROR(SEARCH(в,T6)))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T6:X6</xm:sqref>
        </x14:conditionalFormatting>
        <x14:conditionalFormatting xmlns:xm="http://schemas.microsoft.com/office/excel/2006/main">
          <x14:cfRule type="containsText" priority="23" operator="containsText" id="{CF972475-2D4B-4051-AC8D-1E275DD40B46}">
            <xm:f>NOT(ISERROR(SEARCH("в",T6)))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T6:X6</xm:sqref>
        </x14:conditionalFormatting>
        <x14:conditionalFormatting xmlns:xm="http://schemas.microsoft.com/office/excel/2006/main">
          <x14:cfRule type="containsText" priority="13" operator="containsText" id="{A05BA6B4-9EEB-4FA9-AB2E-8A7AFE9534EA}">
            <xm:f>NOT(ISERROR(SEARCH(в,AA6)))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AA6:AE6</xm:sqref>
        </x14:conditionalFormatting>
        <x14:conditionalFormatting xmlns:xm="http://schemas.microsoft.com/office/excel/2006/main">
          <x14:cfRule type="containsText" priority="12" operator="containsText" id="{CCAC6BE3-51E7-4E5D-986F-347697623153}">
            <xm:f>NOT(ISERROR(SEARCH("в",AA6)))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AA6:AE6</xm:sqref>
        </x14:conditionalFormatting>
        <x14:conditionalFormatting xmlns:xm="http://schemas.microsoft.com/office/excel/2006/main">
          <x14:cfRule type="containsText" priority="2" operator="containsText" id="{52826F82-9117-49BE-8A80-EDE8DAB82D9C}">
            <xm:f>NOT(ISERROR(SEARCH(в,AH6)))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AH6:AI6</xm:sqref>
        </x14:conditionalFormatting>
        <x14:conditionalFormatting xmlns:xm="http://schemas.microsoft.com/office/excel/2006/main">
          <x14:cfRule type="containsText" priority="1" operator="containsText" id="{008A2313-6C50-4C7B-B872-971858FCC9DC}">
            <xm:f>NOT(ISERROR(SEARCH("в",AH6)))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AH6:AI6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"/>
  <sheetViews>
    <sheetView zoomScale="70" zoomScaleNormal="70" workbookViewId="0">
      <selection activeCell="AH6" sqref="AH6"/>
    </sheetView>
  </sheetViews>
  <sheetFormatPr defaultRowHeight="15" x14ac:dyDescent="0.25"/>
  <cols>
    <col min="2" max="2" width="25" customWidth="1"/>
    <col min="3" max="3" width="33.42578125" customWidth="1"/>
    <col min="4" max="4" width="6" customWidth="1"/>
    <col min="33" max="34" width="9.140625" style="30"/>
  </cols>
  <sheetData>
    <row r="1" spans="1:49" x14ac:dyDescent="0.25">
      <c r="A1" s="67">
        <v>44713</v>
      </c>
      <c r="B1" s="68"/>
      <c r="C1" s="68"/>
      <c r="D1" s="69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</row>
    <row r="2" spans="1:49" x14ac:dyDescent="0.25">
      <c r="A2" s="68"/>
      <c r="B2" s="68"/>
      <c r="C2" s="68"/>
      <c r="D2" s="69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</row>
    <row r="3" spans="1:49" x14ac:dyDescent="0.25">
      <c r="A3" s="70"/>
      <c r="B3" s="70"/>
      <c r="C3" s="70"/>
      <c r="D3" s="71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</row>
    <row r="4" spans="1:49" x14ac:dyDescent="0.25">
      <c r="A4" s="72" t="s">
        <v>18</v>
      </c>
      <c r="B4" s="74" t="s">
        <v>39</v>
      </c>
      <c r="C4" s="74" t="s">
        <v>40</v>
      </c>
      <c r="D4" s="76" t="s">
        <v>41</v>
      </c>
      <c r="E4" s="29" t="s">
        <v>45</v>
      </c>
      <c r="F4" s="29" t="s">
        <v>46</v>
      </c>
      <c r="G4" s="29" t="s">
        <v>47</v>
      </c>
      <c r="H4" s="47" t="s">
        <v>48</v>
      </c>
      <c r="I4" s="47" t="s">
        <v>42</v>
      </c>
      <c r="J4" s="29" t="s">
        <v>43</v>
      </c>
      <c r="K4" s="29" t="s">
        <v>44</v>
      </c>
      <c r="L4" s="29" t="s">
        <v>45</v>
      </c>
      <c r="M4" s="29" t="s">
        <v>46</v>
      </c>
      <c r="N4" s="29" t="s">
        <v>47</v>
      </c>
      <c r="O4" s="47" t="s">
        <v>48</v>
      </c>
      <c r="P4" s="47" t="s">
        <v>42</v>
      </c>
      <c r="Q4" s="29" t="s">
        <v>43</v>
      </c>
      <c r="R4" s="29" t="s">
        <v>44</v>
      </c>
      <c r="S4" s="29" t="s">
        <v>45</v>
      </c>
      <c r="T4" s="29" t="s">
        <v>46</v>
      </c>
      <c r="U4" s="29" t="s">
        <v>47</v>
      </c>
      <c r="V4" s="47" t="s">
        <v>48</v>
      </c>
      <c r="W4" s="47" t="s">
        <v>42</v>
      </c>
      <c r="X4" s="29" t="s">
        <v>43</v>
      </c>
      <c r="Y4" s="29" t="s">
        <v>44</v>
      </c>
      <c r="Z4" s="29" t="s">
        <v>45</v>
      </c>
      <c r="AA4" s="29" t="s">
        <v>46</v>
      </c>
      <c r="AB4" s="29" t="s">
        <v>47</v>
      </c>
      <c r="AC4" s="47" t="s">
        <v>48</v>
      </c>
      <c r="AD4" s="47" t="s">
        <v>42</v>
      </c>
      <c r="AE4" s="29" t="s">
        <v>43</v>
      </c>
      <c r="AF4" s="29" t="s">
        <v>67</v>
      </c>
      <c r="AG4" s="29" t="s">
        <v>68</v>
      </c>
      <c r="AH4" s="29" t="s">
        <v>69</v>
      </c>
      <c r="AI4" s="78" t="s">
        <v>57</v>
      </c>
      <c r="AJ4" s="78" t="s">
        <v>58</v>
      </c>
      <c r="AK4" s="80" t="s">
        <v>59</v>
      </c>
      <c r="AL4" s="82" t="s">
        <v>60</v>
      </c>
      <c r="AM4" s="78" t="s">
        <v>61</v>
      </c>
      <c r="AN4" s="78" t="s">
        <v>62</v>
      </c>
      <c r="AO4" s="65" t="s">
        <v>63</v>
      </c>
      <c r="AP4" s="55" t="s">
        <v>64</v>
      </c>
      <c r="AQ4" s="57" t="s">
        <v>65</v>
      </c>
      <c r="AR4" s="59" t="s">
        <v>49</v>
      </c>
      <c r="AS4" s="61" t="s">
        <v>50</v>
      </c>
      <c r="AT4" s="63" t="s">
        <v>51</v>
      </c>
    </row>
    <row r="5" spans="1:49" x14ac:dyDescent="0.25">
      <c r="A5" s="73"/>
      <c r="B5" s="75"/>
      <c r="C5" s="75"/>
      <c r="D5" s="77"/>
      <c r="E5" s="46">
        <v>1</v>
      </c>
      <c r="F5" s="46">
        <v>2</v>
      </c>
      <c r="G5" s="46">
        <v>3</v>
      </c>
      <c r="H5" s="45">
        <v>4</v>
      </c>
      <c r="I5" s="45">
        <v>5</v>
      </c>
      <c r="J5" s="46">
        <v>6</v>
      </c>
      <c r="K5" s="46">
        <v>7</v>
      </c>
      <c r="L5" s="46">
        <v>8</v>
      </c>
      <c r="M5" s="46">
        <v>9</v>
      </c>
      <c r="N5" s="46">
        <v>10</v>
      </c>
      <c r="O5" s="45">
        <v>11</v>
      </c>
      <c r="P5" s="45">
        <v>12</v>
      </c>
      <c r="Q5" s="46">
        <v>13</v>
      </c>
      <c r="R5" s="46">
        <v>14</v>
      </c>
      <c r="S5" s="46">
        <v>15</v>
      </c>
      <c r="T5" s="46">
        <v>16</v>
      </c>
      <c r="U5" s="46">
        <v>17</v>
      </c>
      <c r="V5" s="45">
        <v>18</v>
      </c>
      <c r="W5" s="45">
        <v>19</v>
      </c>
      <c r="X5" s="46">
        <v>20</v>
      </c>
      <c r="Y5" s="46">
        <v>21</v>
      </c>
      <c r="Z5" s="46">
        <v>22</v>
      </c>
      <c r="AA5" s="46">
        <v>23</v>
      </c>
      <c r="AB5" s="46">
        <v>24</v>
      </c>
      <c r="AC5" s="45">
        <v>25</v>
      </c>
      <c r="AD5" s="45">
        <v>26</v>
      </c>
      <c r="AE5" s="46">
        <v>27</v>
      </c>
      <c r="AF5" s="46">
        <v>28</v>
      </c>
      <c r="AG5" s="46">
        <v>29</v>
      </c>
      <c r="AH5" s="46">
        <v>30</v>
      </c>
      <c r="AI5" s="79"/>
      <c r="AJ5" s="79"/>
      <c r="AK5" s="81"/>
      <c r="AL5" s="83"/>
      <c r="AM5" s="79"/>
      <c r="AN5" s="79"/>
      <c r="AO5" s="66"/>
      <c r="AP5" s="56"/>
      <c r="AQ5" s="58"/>
      <c r="AR5" s="60"/>
      <c r="AS5" s="62"/>
      <c r="AT5" s="64"/>
    </row>
    <row r="6" spans="1:49" x14ac:dyDescent="0.25">
      <c r="A6" s="32">
        <v>1</v>
      </c>
      <c r="B6" s="33" t="s">
        <v>66</v>
      </c>
      <c r="C6" s="33" t="s">
        <v>53</v>
      </c>
      <c r="D6" s="34">
        <v>8</v>
      </c>
      <c r="E6" s="29" t="s">
        <v>74</v>
      </c>
      <c r="F6" s="29" t="s">
        <v>74</v>
      </c>
      <c r="G6" s="29" t="s">
        <v>74</v>
      </c>
      <c r="H6" s="29"/>
      <c r="I6" s="29" t="s">
        <v>74</v>
      </c>
      <c r="J6" s="29" t="s">
        <v>23</v>
      </c>
      <c r="K6" s="29" t="s">
        <v>74</v>
      </c>
      <c r="L6" s="29" t="s">
        <v>74</v>
      </c>
      <c r="M6" s="29" t="s">
        <v>74</v>
      </c>
      <c r="N6" s="29" t="s">
        <v>74</v>
      </c>
      <c r="O6" s="29" t="s">
        <v>20</v>
      </c>
      <c r="P6" s="29" t="s">
        <v>20</v>
      </c>
      <c r="Q6" s="29" t="s">
        <v>20</v>
      </c>
      <c r="R6" s="29" t="s">
        <v>74</v>
      </c>
      <c r="S6" s="29" t="s">
        <v>74</v>
      </c>
      <c r="T6" s="29" t="s">
        <v>74</v>
      </c>
      <c r="U6" s="29" t="s">
        <v>74</v>
      </c>
      <c r="V6" s="29"/>
      <c r="W6" s="29"/>
      <c r="X6" s="29" t="s">
        <v>74</v>
      </c>
      <c r="Y6" s="29" t="s">
        <v>74</v>
      </c>
      <c r="Z6" s="29" t="s">
        <v>74</v>
      </c>
      <c r="AA6" s="29" t="s">
        <v>74</v>
      </c>
      <c r="AB6" s="29" t="s">
        <v>74</v>
      </c>
      <c r="AC6" s="29"/>
      <c r="AD6" s="29"/>
      <c r="AE6" s="29" t="s">
        <v>74</v>
      </c>
      <c r="AF6" s="29" t="s">
        <v>74</v>
      </c>
      <c r="AG6" s="29" t="s">
        <v>74</v>
      </c>
      <c r="AH6" s="29" t="s">
        <v>74</v>
      </c>
      <c r="AI6" s="37"/>
      <c r="AJ6" s="37">
        <f>SUM(E6:AH6)</f>
        <v>0</v>
      </c>
      <c r="AK6" s="38">
        <f>COUNTIF(E6:AF6,"=оп")</f>
        <v>0</v>
      </c>
      <c r="AL6" s="39">
        <f>COUNTIF(E6:AF6,"=б")</f>
        <v>0</v>
      </c>
      <c r="AM6" s="37">
        <f>IF(D6="",0,IF(AJ6-AI6*D6&lt;0,0,AJ6-AI6*D6))</f>
        <v>0</v>
      </c>
      <c r="AN6" s="37">
        <f>IF(D6="",0,IF(AI6*D6-AJ6&lt;0,0,AI6*D6-AJ6))</f>
        <v>0</v>
      </c>
      <c r="AO6" s="40">
        <f>COUNTIF(E6:AF6,"=ог")</f>
        <v>1</v>
      </c>
      <c r="AP6" s="41">
        <f>COUNTIF(E6:AF6,"=пр")</f>
        <v>3</v>
      </c>
      <c r="AQ6" s="42">
        <f>COUNTIF(E6:AF6,"=пг")</f>
        <v>0</v>
      </c>
      <c r="AR6" s="43">
        <f>COUNTIF(E6:AF6,"=обс")</f>
        <v>0</v>
      </c>
      <c r="AS6" s="44">
        <f>COUNTIF(E6:AF6,"=у")</f>
        <v>0</v>
      </c>
      <c r="AT6" s="35">
        <f>COUNTIF(E6:AF6,"=к")</f>
        <v>0</v>
      </c>
    </row>
  </sheetData>
  <mergeCells count="17">
    <mergeCell ref="AP4:AP5"/>
    <mergeCell ref="AQ4:AQ5"/>
    <mergeCell ref="AR4:AR5"/>
    <mergeCell ref="AS4:AS5"/>
    <mergeCell ref="AT4:AT5"/>
    <mergeCell ref="AO4:AO5"/>
    <mergeCell ref="A1:D3"/>
    <mergeCell ref="A4:A5"/>
    <mergeCell ref="B4:B5"/>
    <mergeCell ref="C4:C5"/>
    <mergeCell ref="D4:D5"/>
    <mergeCell ref="AI4:AI5"/>
    <mergeCell ref="AJ4:AJ5"/>
    <mergeCell ref="AK4:AK5"/>
    <mergeCell ref="AL4:AL5"/>
    <mergeCell ref="AM4:AM5"/>
    <mergeCell ref="AN4:AN5"/>
  </mergeCells>
  <conditionalFormatting sqref="E6:F6">
    <cfRule type="containsText" dxfId="186" priority="135" operator="containsText" text="к">
      <formula>NOT(ISERROR(SEARCH("к",E6)))</formula>
    </cfRule>
    <cfRule type="containsText" dxfId="185" priority="136" operator="containsText" text="у">
      <formula>NOT(ISERROR(SEARCH("у",E6)))</formula>
    </cfRule>
    <cfRule type="containsText" dxfId="184" priority="137" operator="containsText" text="обс">
      <formula>NOT(ISERROR(SEARCH("обс",E6)))</formula>
    </cfRule>
    <cfRule type="containsText" dxfId="183" priority="138" operator="containsText" text="пг">
      <formula>NOT(ISERROR(SEARCH("пг",E6)))</formula>
    </cfRule>
    <cfRule type="containsText" dxfId="182" priority="139" operator="containsText" text="пр">
      <formula>NOT(ISERROR(SEARCH("пр",E6)))</formula>
    </cfRule>
    <cfRule type="containsText" dxfId="181" priority="140" operator="containsText" text="ог">
      <formula>NOT(ISERROR(SEARCH("ог",E6)))</formula>
    </cfRule>
    <cfRule type="cellIs" dxfId="180" priority="141" operator="between">
      <formula>0.1</formula>
      <formula>24</formula>
    </cfRule>
    <cfRule type="containsText" dxfId="179" priority="142" operator="containsText" text="оп">
      <formula>NOT(ISERROR(SEARCH("оп",E6)))</formula>
    </cfRule>
    <cfRule type="containsText" dxfId="178" priority="143" operator="containsText" text="б">
      <formula>NOT(ISERROR(SEARCH("б",E6)))</formula>
    </cfRule>
  </conditionalFormatting>
  <conditionalFormatting sqref="V6:W6 AC6:AD6 H6 J6 O6:P6">
    <cfRule type="containsText" dxfId="177" priority="124" operator="containsText" text="к">
      <formula>NOT(ISERROR(SEARCH("к",H6)))</formula>
    </cfRule>
    <cfRule type="containsText" dxfId="176" priority="125" operator="containsText" text="у">
      <formula>NOT(ISERROR(SEARCH("у",H6)))</formula>
    </cfRule>
    <cfRule type="containsText" dxfId="175" priority="126" operator="containsText" text="обс">
      <formula>NOT(ISERROR(SEARCH("обс",H6)))</formula>
    </cfRule>
    <cfRule type="containsText" dxfId="174" priority="127" operator="containsText" text="пг">
      <formula>NOT(ISERROR(SEARCH("пг",H6)))</formula>
    </cfRule>
    <cfRule type="containsText" dxfId="173" priority="128" operator="containsText" text="пр">
      <formula>NOT(ISERROR(SEARCH("пр",H6)))</formula>
    </cfRule>
    <cfRule type="containsText" dxfId="172" priority="129" operator="containsText" text="ог">
      <formula>NOT(ISERROR(SEARCH("ог",H6)))</formula>
    </cfRule>
    <cfRule type="cellIs" dxfId="171" priority="130" operator="between">
      <formula>0.1</formula>
      <formula>24</formula>
    </cfRule>
    <cfRule type="containsText" dxfId="170" priority="131" operator="containsText" text="оп">
      <formula>NOT(ISERROR(SEARCH("оп",H6)))</formula>
    </cfRule>
    <cfRule type="containsText" dxfId="169" priority="132" operator="containsText" text="б">
      <formula>NOT(ISERROR(SEARCH("б",H6)))</formula>
    </cfRule>
  </conditionalFormatting>
  <conditionalFormatting sqref="Q6">
    <cfRule type="containsText" dxfId="168" priority="69" operator="containsText" text="к">
      <formula>NOT(ISERROR(SEARCH("к",Q6)))</formula>
    </cfRule>
    <cfRule type="containsText" dxfId="167" priority="70" operator="containsText" text="у">
      <formula>NOT(ISERROR(SEARCH("у",Q6)))</formula>
    </cfRule>
    <cfRule type="containsText" dxfId="166" priority="71" operator="containsText" text="обс">
      <formula>NOT(ISERROR(SEARCH("обс",Q6)))</formula>
    </cfRule>
    <cfRule type="containsText" dxfId="165" priority="72" operator="containsText" text="пг">
      <formula>NOT(ISERROR(SEARCH("пг",Q6)))</formula>
    </cfRule>
    <cfRule type="containsText" dxfId="164" priority="73" operator="containsText" text="пр">
      <formula>NOT(ISERROR(SEARCH("пр",Q6)))</formula>
    </cfRule>
    <cfRule type="containsText" dxfId="163" priority="74" operator="containsText" text="ог">
      <formula>NOT(ISERROR(SEARCH("ог",Q6)))</formula>
    </cfRule>
    <cfRule type="cellIs" dxfId="162" priority="75" operator="between">
      <formula>0.1</formula>
      <formula>24</formula>
    </cfRule>
    <cfRule type="containsText" dxfId="161" priority="76" operator="containsText" text="оп">
      <formula>NOT(ISERROR(SEARCH("оп",Q6)))</formula>
    </cfRule>
    <cfRule type="containsText" dxfId="160" priority="77" operator="containsText" text="б">
      <formula>NOT(ISERROR(SEARCH("б",Q6)))</formula>
    </cfRule>
  </conditionalFormatting>
  <conditionalFormatting sqref="G6">
    <cfRule type="containsText" dxfId="159" priority="58" operator="containsText" text="к">
      <formula>NOT(ISERROR(SEARCH("к",G6)))</formula>
    </cfRule>
    <cfRule type="containsText" dxfId="158" priority="59" operator="containsText" text="у">
      <formula>NOT(ISERROR(SEARCH("у",G6)))</formula>
    </cfRule>
    <cfRule type="containsText" dxfId="157" priority="60" operator="containsText" text="обс">
      <formula>NOT(ISERROR(SEARCH("обс",G6)))</formula>
    </cfRule>
    <cfRule type="containsText" dxfId="156" priority="61" operator="containsText" text="пг">
      <formula>NOT(ISERROR(SEARCH("пг",G6)))</formula>
    </cfRule>
    <cfRule type="containsText" dxfId="155" priority="62" operator="containsText" text="пр">
      <formula>NOT(ISERROR(SEARCH("пр",G6)))</formula>
    </cfRule>
    <cfRule type="containsText" dxfId="154" priority="63" operator="containsText" text="ог">
      <formula>NOT(ISERROR(SEARCH("ог",G6)))</formula>
    </cfRule>
    <cfRule type="cellIs" dxfId="153" priority="64" operator="between">
      <formula>0.1</formula>
      <formula>24</formula>
    </cfRule>
    <cfRule type="containsText" dxfId="152" priority="65" operator="containsText" text="оп">
      <formula>NOT(ISERROR(SEARCH("оп",G6)))</formula>
    </cfRule>
    <cfRule type="containsText" dxfId="151" priority="66" operator="containsText" text="б">
      <formula>NOT(ISERROR(SEARCH("б",G6)))</formula>
    </cfRule>
  </conditionalFormatting>
  <conditionalFormatting sqref="I6">
    <cfRule type="containsText" dxfId="150" priority="47" operator="containsText" text="к">
      <formula>NOT(ISERROR(SEARCH("к",I6)))</formula>
    </cfRule>
    <cfRule type="containsText" dxfId="149" priority="48" operator="containsText" text="у">
      <formula>NOT(ISERROR(SEARCH("у",I6)))</formula>
    </cfRule>
    <cfRule type="containsText" dxfId="148" priority="49" operator="containsText" text="обс">
      <formula>NOT(ISERROR(SEARCH("обс",I6)))</formula>
    </cfRule>
    <cfRule type="containsText" dxfId="147" priority="50" operator="containsText" text="пг">
      <formula>NOT(ISERROR(SEARCH("пг",I6)))</formula>
    </cfRule>
    <cfRule type="containsText" dxfId="146" priority="51" operator="containsText" text="пр">
      <formula>NOT(ISERROR(SEARCH("пр",I6)))</formula>
    </cfRule>
    <cfRule type="containsText" dxfId="145" priority="52" operator="containsText" text="ог">
      <formula>NOT(ISERROR(SEARCH("ог",I6)))</formula>
    </cfRule>
    <cfRule type="cellIs" dxfId="144" priority="53" operator="between">
      <formula>0.1</formula>
      <formula>24</formula>
    </cfRule>
    <cfRule type="containsText" dxfId="143" priority="54" operator="containsText" text="оп">
      <formula>NOT(ISERROR(SEARCH("оп",I6)))</formula>
    </cfRule>
    <cfRule type="containsText" dxfId="142" priority="55" operator="containsText" text="б">
      <formula>NOT(ISERROR(SEARCH("б",I6)))</formula>
    </cfRule>
  </conditionalFormatting>
  <conditionalFormatting sqref="K6:N6">
    <cfRule type="containsText" dxfId="141" priority="36" operator="containsText" text="к">
      <formula>NOT(ISERROR(SEARCH("к",K6)))</formula>
    </cfRule>
    <cfRule type="containsText" dxfId="140" priority="37" operator="containsText" text="у">
      <formula>NOT(ISERROR(SEARCH("у",K6)))</formula>
    </cfRule>
    <cfRule type="containsText" dxfId="139" priority="38" operator="containsText" text="обс">
      <formula>NOT(ISERROR(SEARCH("обс",K6)))</formula>
    </cfRule>
    <cfRule type="containsText" dxfId="138" priority="39" operator="containsText" text="пг">
      <formula>NOT(ISERROR(SEARCH("пг",K6)))</formula>
    </cfRule>
    <cfRule type="containsText" dxfId="137" priority="40" operator="containsText" text="пр">
      <formula>NOT(ISERROR(SEARCH("пр",K6)))</formula>
    </cfRule>
    <cfRule type="containsText" dxfId="136" priority="41" operator="containsText" text="ог">
      <formula>NOT(ISERROR(SEARCH("ог",K6)))</formula>
    </cfRule>
    <cfRule type="cellIs" dxfId="135" priority="42" operator="between">
      <formula>0.1</formula>
      <formula>24</formula>
    </cfRule>
    <cfRule type="containsText" dxfId="134" priority="43" operator="containsText" text="оп">
      <formula>NOT(ISERROR(SEARCH("оп",K6)))</formula>
    </cfRule>
    <cfRule type="containsText" dxfId="133" priority="44" operator="containsText" text="б">
      <formula>NOT(ISERROR(SEARCH("б",K6)))</formula>
    </cfRule>
  </conditionalFormatting>
  <conditionalFormatting sqref="R6:U6">
    <cfRule type="containsText" dxfId="132" priority="25" operator="containsText" text="к">
      <formula>NOT(ISERROR(SEARCH("к",R6)))</formula>
    </cfRule>
    <cfRule type="containsText" dxfId="131" priority="26" operator="containsText" text="у">
      <formula>NOT(ISERROR(SEARCH("у",R6)))</formula>
    </cfRule>
    <cfRule type="containsText" dxfId="130" priority="27" operator="containsText" text="обс">
      <formula>NOT(ISERROR(SEARCH("обс",R6)))</formula>
    </cfRule>
    <cfRule type="containsText" dxfId="129" priority="28" operator="containsText" text="пг">
      <formula>NOT(ISERROR(SEARCH("пг",R6)))</formula>
    </cfRule>
    <cfRule type="containsText" dxfId="128" priority="29" operator="containsText" text="пр">
      <formula>NOT(ISERROR(SEARCH("пр",R6)))</formula>
    </cfRule>
    <cfRule type="containsText" dxfId="127" priority="30" operator="containsText" text="ог">
      <formula>NOT(ISERROR(SEARCH("ог",R6)))</formula>
    </cfRule>
    <cfRule type="cellIs" dxfId="126" priority="31" operator="between">
      <formula>0.1</formula>
      <formula>24</formula>
    </cfRule>
    <cfRule type="containsText" dxfId="125" priority="32" operator="containsText" text="оп">
      <formula>NOT(ISERROR(SEARCH("оп",R6)))</formula>
    </cfRule>
    <cfRule type="containsText" dxfId="124" priority="33" operator="containsText" text="б">
      <formula>NOT(ISERROR(SEARCH("б",R6)))</formula>
    </cfRule>
  </conditionalFormatting>
  <conditionalFormatting sqref="X6:AB6">
    <cfRule type="containsText" dxfId="123" priority="14" operator="containsText" text="к">
      <formula>NOT(ISERROR(SEARCH("к",X6)))</formula>
    </cfRule>
    <cfRule type="containsText" dxfId="122" priority="15" operator="containsText" text="у">
      <formula>NOT(ISERROR(SEARCH("у",X6)))</formula>
    </cfRule>
    <cfRule type="containsText" dxfId="121" priority="16" operator="containsText" text="обс">
      <formula>NOT(ISERROR(SEARCH("обс",X6)))</formula>
    </cfRule>
    <cfRule type="containsText" dxfId="120" priority="17" operator="containsText" text="пг">
      <formula>NOT(ISERROR(SEARCH("пг",X6)))</formula>
    </cfRule>
    <cfRule type="containsText" dxfId="119" priority="18" operator="containsText" text="пр">
      <formula>NOT(ISERROR(SEARCH("пр",X6)))</formula>
    </cfRule>
    <cfRule type="containsText" dxfId="118" priority="19" operator="containsText" text="ог">
      <formula>NOT(ISERROR(SEARCH("ог",X6)))</formula>
    </cfRule>
    <cfRule type="cellIs" dxfId="117" priority="20" operator="between">
      <formula>0.1</formula>
      <formula>24</formula>
    </cfRule>
    <cfRule type="containsText" dxfId="116" priority="21" operator="containsText" text="оп">
      <formula>NOT(ISERROR(SEARCH("оп",X6)))</formula>
    </cfRule>
    <cfRule type="containsText" dxfId="115" priority="22" operator="containsText" text="б">
      <formula>NOT(ISERROR(SEARCH("б",X6)))</formula>
    </cfRule>
  </conditionalFormatting>
  <conditionalFormatting sqref="AE6:AH6">
    <cfRule type="containsText" dxfId="114" priority="3" operator="containsText" text="к">
      <formula>NOT(ISERROR(SEARCH("к",AE6)))</formula>
    </cfRule>
    <cfRule type="containsText" dxfId="113" priority="4" operator="containsText" text="у">
      <formula>NOT(ISERROR(SEARCH("у",AE6)))</formula>
    </cfRule>
    <cfRule type="containsText" dxfId="112" priority="5" operator="containsText" text="обс">
      <formula>NOT(ISERROR(SEARCH("обс",AE6)))</formula>
    </cfRule>
    <cfRule type="containsText" dxfId="111" priority="6" operator="containsText" text="пг">
      <formula>NOT(ISERROR(SEARCH("пг",AE6)))</formula>
    </cfRule>
    <cfRule type="containsText" dxfId="110" priority="7" operator="containsText" text="пр">
      <formula>NOT(ISERROR(SEARCH("пр",AE6)))</formula>
    </cfRule>
    <cfRule type="containsText" dxfId="109" priority="8" operator="containsText" text="ог">
      <formula>NOT(ISERROR(SEARCH("ог",AE6)))</formula>
    </cfRule>
    <cfRule type="cellIs" dxfId="108" priority="9" operator="between">
      <formula>0.1</formula>
      <formula>24</formula>
    </cfRule>
    <cfRule type="containsText" dxfId="107" priority="10" operator="containsText" text="оп">
      <formula>NOT(ISERROR(SEARCH("оп",AE6)))</formula>
    </cfRule>
    <cfRule type="containsText" dxfId="106" priority="11" operator="containsText" text="б">
      <formula>NOT(ISERROR(SEARCH("б",AE6)))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4" operator="containsText" id="{1CBA45FB-8AFA-46BE-8929-B5917C8BD7EE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E6:F6</xm:sqref>
        </x14:conditionalFormatting>
        <x14:conditionalFormatting xmlns:xm="http://schemas.microsoft.com/office/excel/2006/main">
          <x14:cfRule type="containsText" priority="133" operator="containsText" id="{AB598844-574A-4722-A15E-1B91CE7C5032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E6:F6</xm:sqref>
        </x14:conditionalFormatting>
        <x14:conditionalFormatting xmlns:xm="http://schemas.microsoft.com/office/excel/2006/main">
          <x14:cfRule type="containsText" priority="123" operator="containsText" id="{2D4009BD-5A19-4D70-A5EF-C00E739CBA6B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V6:W6 AC6:AD6 H6 J6 O6:P6</xm:sqref>
        </x14:conditionalFormatting>
        <x14:conditionalFormatting xmlns:xm="http://schemas.microsoft.com/office/excel/2006/main">
          <x14:cfRule type="containsText" priority="122" operator="containsText" id="{B42DC62B-C0EB-4A49-B61B-732245B85470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V6:W6 AC6:AD6 H6 J6 O6:P6</xm:sqref>
        </x14:conditionalFormatting>
        <x14:conditionalFormatting xmlns:xm="http://schemas.microsoft.com/office/excel/2006/main">
          <x14:cfRule type="containsText" priority="68" operator="containsText" id="{6D329289-9659-41E4-BDD1-6D76DBA03232}">
            <xm:f>NOT(ISERROR(SEARCH(в,Q6)))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67" operator="containsText" id="{01D6C8D7-DFCC-4864-B03E-48CF24D1C0FB}">
            <xm:f>NOT(ISERROR(SEARCH("в",Q6)))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57" operator="containsText" id="{BD822BF7-1579-447C-AD3A-19DDAB3BEE2D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ontainsText" priority="56" operator="containsText" id="{04D003DE-C67D-4AD2-AC2E-EB761356502F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containsText" priority="46" operator="containsText" id="{3E94B4E2-E341-4134-BCA4-0A3AE3026757}">
            <xm:f>NOT(ISERROR(SEARCH(в,I6)))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45" operator="containsText" id="{408EB453-CCEB-40BD-8261-79CBE14A65C6}">
            <xm:f>NOT(ISERROR(SEARCH("в",I6)))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containsText" priority="35" operator="containsText" id="{54B3CF35-DE81-41E8-A383-3AAF7F417B28}">
            <xm:f>NOT(ISERROR(SEARCH(в,K6)))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K6:N6</xm:sqref>
        </x14:conditionalFormatting>
        <x14:conditionalFormatting xmlns:xm="http://schemas.microsoft.com/office/excel/2006/main">
          <x14:cfRule type="containsText" priority="34" operator="containsText" id="{A71C4A56-2383-4A6F-99DA-DD0F13FB0281}">
            <xm:f>NOT(ISERROR(SEARCH("в",K6)))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K6:N6</xm:sqref>
        </x14:conditionalFormatting>
        <x14:conditionalFormatting xmlns:xm="http://schemas.microsoft.com/office/excel/2006/main">
          <x14:cfRule type="containsText" priority="24" operator="containsText" id="{DCB6671A-70C8-493D-995D-E96EC42CB65C}">
            <xm:f>NOT(ISERROR(SEARCH(в,R6)))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R6:U6</xm:sqref>
        </x14:conditionalFormatting>
        <x14:conditionalFormatting xmlns:xm="http://schemas.microsoft.com/office/excel/2006/main">
          <x14:cfRule type="containsText" priority="23" operator="containsText" id="{27D406C6-7685-4920-AEBD-D613498A039B}">
            <xm:f>NOT(ISERROR(SEARCH("в",R6)))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R6:U6</xm:sqref>
        </x14:conditionalFormatting>
        <x14:conditionalFormatting xmlns:xm="http://schemas.microsoft.com/office/excel/2006/main">
          <x14:cfRule type="containsText" priority="13" operator="containsText" id="{C5E099E1-9AC9-49C9-9CD9-F02E56528646}">
            <xm:f>NOT(ISERROR(SEARCH(в,X6)))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X6:AB6</xm:sqref>
        </x14:conditionalFormatting>
        <x14:conditionalFormatting xmlns:xm="http://schemas.microsoft.com/office/excel/2006/main">
          <x14:cfRule type="containsText" priority="12" operator="containsText" id="{164E5D3D-1850-4457-A243-79470CC3291A}">
            <xm:f>NOT(ISERROR(SEARCH("в",X6)))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X6:AB6</xm:sqref>
        </x14:conditionalFormatting>
        <x14:conditionalFormatting xmlns:xm="http://schemas.microsoft.com/office/excel/2006/main">
          <x14:cfRule type="containsText" priority="2" operator="containsText" id="{85C919C1-4F98-4DFD-8AED-55B7B24676D3}">
            <xm:f>NOT(ISERROR(SEARCH(в,AE6)))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AE6:AH6</xm:sqref>
        </x14:conditionalFormatting>
        <x14:conditionalFormatting xmlns:xm="http://schemas.microsoft.com/office/excel/2006/main">
          <x14:cfRule type="containsText" priority="1" operator="containsText" id="{126A13BC-78AC-4D7D-BF9D-95C7737AE900}">
            <xm:f>NOT(ISERROR(SEARCH("в",AE6)))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AE6:AH6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"/>
  <sheetViews>
    <sheetView tabSelected="1" zoomScale="70" zoomScaleNormal="70" workbookViewId="0">
      <selection activeCell="AI7" sqref="AI7"/>
    </sheetView>
  </sheetViews>
  <sheetFormatPr defaultRowHeight="15" x14ac:dyDescent="0.25"/>
  <cols>
    <col min="2" max="2" width="23.85546875" customWidth="1"/>
    <col min="3" max="3" width="29" customWidth="1"/>
  </cols>
  <sheetData>
    <row r="1" spans="1:47" x14ac:dyDescent="0.25">
      <c r="A1" s="67">
        <v>44743</v>
      </c>
      <c r="B1" s="68"/>
      <c r="C1" s="68"/>
      <c r="D1" s="69"/>
      <c r="E1" s="3">
        <v>8</v>
      </c>
      <c r="F1" s="28" t="str">
        <f>"  - рабочий день (обозначение - количество часов)"</f>
        <v xml:space="preserve">  - рабочий день (обозначение - количество часов)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13" t="s">
        <v>22</v>
      </c>
      <c r="R1" s="28" t="str">
        <f>"  - отпуск (обозначение - оп)"</f>
        <v xml:space="preserve">  - отпуск (обозначение - оп)</v>
      </c>
      <c r="S1" s="31"/>
      <c r="T1" s="31"/>
      <c r="U1" s="31"/>
      <c r="V1" s="31"/>
      <c r="W1" s="31"/>
      <c r="X1" s="31"/>
      <c r="Y1" s="31"/>
      <c r="Z1" s="31"/>
      <c r="AA1" s="5" t="s">
        <v>0</v>
      </c>
      <c r="AB1" s="28" t="str">
        <f>"  - больничных (обозначение - буква б)"</f>
        <v xml:space="preserve">  - больничных (обозначение - буква б)</v>
      </c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</row>
    <row r="2" spans="1:47" x14ac:dyDescent="0.25">
      <c r="A2" s="68"/>
      <c r="B2" s="68"/>
      <c r="C2" s="68"/>
      <c r="D2" s="69"/>
      <c r="E2" s="10" t="s">
        <v>20</v>
      </c>
      <c r="F2" s="28" t="str">
        <f>"  - праздничный день (обозначение - пр)"</f>
        <v xml:space="preserve">  - праздничный день (обозначение - пр)</v>
      </c>
      <c r="G2" s="31"/>
      <c r="H2" s="31"/>
      <c r="I2" s="31"/>
      <c r="J2" s="31"/>
      <c r="K2" s="31"/>
      <c r="L2" s="31"/>
      <c r="M2" s="31"/>
      <c r="N2" s="31"/>
      <c r="O2" s="31"/>
      <c r="P2" s="31"/>
      <c r="Q2" s="16" t="s">
        <v>23</v>
      </c>
      <c r="R2" s="28" t="str">
        <f>"  - отгул (обозначение - ог)"</f>
        <v xml:space="preserve">  - отгул (обозначение - ог)</v>
      </c>
      <c r="S2" s="31"/>
      <c r="T2" s="31"/>
      <c r="U2" s="31"/>
      <c r="V2" s="31"/>
      <c r="W2" s="31"/>
      <c r="X2" s="31"/>
      <c r="Y2" s="31"/>
      <c r="Z2" s="31"/>
      <c r="AA2" s="9" t="s">
        <v>26</v>
      </c>
      <c r="AB2" s="28" t="str">
        <f>"  - учебный отпуск (обозначение - у)"</f>
        <v xml:space="preserve">  - учебный отпуск (обозначение - у)</v>
      </c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</row>
    <row r="3" spans="1:47" x14ac:dyDescent="0.25">
      <c r="A3" s="70"/>
      <c r="B3" s="70"/>
      <c r="C3" s="70"/>
      <c r="D3" s="71"/>
      <c r="E3" s="25" t="s">
        <v>21</v>
      </c>
      <c r="F3" s="28" t="str">
        <f>"  - прогул (обозначение -пг)"</f>
        <v xml:space="preserve">  - прогул (обозначение -пг)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26" t="s">
        <v>25</v>
      </c>
      <c r="R3" s="28" t="str">
        <f>"  - отпуск без содержания (обозначение - обс)"</f>
        <v xml:space="preserve">  - отпуск без содержания (обозначение - обс)</v>
      </c>
      <c r="S3" s="31"/>
      <c r="T3" s="31"/>
      <c r="U3" s="31"/>
      <c r="V3" s="31"/>
      <c r="W3" s="31"/>
      <c r="X3" s="31"/>
      <c r="Y3" s="31"/>
      <c r="Z3" s="31"/>
      <c r="AA3" s="27" t="s">
        <v>24</v>
      </c>
      <c r="AB3" s="28" t="str">
        <f>"  - командировка (обозначение - буква к)"</f>
        <v xml:space="preserve">  - командировка (обозначение - буква к)</v>
      </c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</row>
    <row r="4" spans="1:47" x14ac:dyDescent="0.25">
      <c r="A4" s="72" t="s">
        <v>18</v>
      </c>
      <c r="B4" s="74" t="s">
        <v>39</v>
      </c>
      <c r="C4" s="74" t="s">
        <v>40</v>
      </c>
      <c r="D4" s="76" t="s">
        <v>41</v>
      </c>
      <c r="E4" s="29" t="s">
        <v>47</v>
      </c>
      <c r="F4" s="47" t="s">
        <v>48</v>
      </c>
      <c r="G4" s="47" t="s">
        <v>42</v>
      </c>
      <c r="H4" s="29" t="s">
        <v>43</v>
      </c>
      <c r="I4" s="29" t="s">
        <v>44</v>
      </c>
      <c r="J4" s="29" t="s">
        <v>45</v>
      </c>
      <c r="K4" s="29" t="s">
        <v>46</v>
      </c>
      <c r="L4" s="29" t="s">
        <v>47</v>
      </c>
      <c r="M4" s="47" t="s">
        <v>48</v>
      </c>
      <c r="N4" s="47" t="s">
        <v>42</v>
      </c>
      <c r="O4" s="29" t="s">
        <v>43</v>
      </c>
      <c r="P4" s="29" t="s">
        <v>44</v>
      </c>
      <c r="Q4" s="29" t="s">
        <v>45</v>
      </c>
      <c r="R4" s="29" t="s">
        <v>46</v>
      </c>
      <c r="S4" s="29" t="s">
        <v>47</v>
      </c>
      <c r="T4" s="47" t="s">
        <v>48</v>
      </c>
      <c r="U4" s="47" t="s">
        <v>42</v>
      </c>
      <c r="V4" s="29" t="s">
        <v>43</v>
      </c>
      <c r="W4" s="29" t="s">
        <v>44</v>
      </c>
      <c r="X4" s="29" t="s">
        <v>45</v>
      </c>
      <c r="Y4" s="29" t="s">
        <v>46</v>
      </c>
      <c r="Z4" s="29" t="s">
        <v>47</v>
      </c>
      <c r="AA4" s="47" t="s">
        <v>48</v>
      </c>
      <c r="AB4" s="47" t="s">
        <v>42</v>
      </c>
      <c r="AC4" s="29" t="s">
        <v>43</v>
      </c>
      <c r="AD4" s="29" t="s">
        <v>44</v>
      </c>
      <c r="AE4" s="29" t="s">
        <v>45</v>
      </c>
      <c r="AF4" s="29" t="s">
        <v>46</v>
      </c>
      <c r="AG4" s="29" t="s">
        <v>70</v>
      </c>
      <c r="AH4" s="47" t="s">
        <v>71</v>
      </c>
      <c r="AI4" s="47" t="s">
        <v>72</v>
      </c>
      <c r="AJ4" s="78" t="s">
        <v>57</v>
      </c>
      <c r="AK4" s="78" t="s">
        <v>58</v>
      </c>
      <c r="AL4" s="80" t="s">
        <v>59</v>
      </c>
      <c r="AM4" s="82" t="s">
        <v>60</v>
      </c>
      <c r="AN4" s="78" t="s">
        <v>61</v>
      </c>
      <c r="AO4" s="78" t="s">
        <v>62</v>
      </c>
      <c r="AP4" s="65" t="s">
        <v>63</v>
      </c>
      <c r="AQ4" s="55" t="s">
        <v>64</v>
      </c>
      <c r="AR4" s="57" t="s">
        <v>65</v>
      </c>
      <c r="AS4" s="59" t="s">
        <v>49</v>
      </c>
      <c r="AT4" s="61" t="s">
        <v>50</v>
      </c>
      <c r="AU4" s="63" t="s">
        <v>51</v>
      </c>
    </row>
    <row r="5" spans="1:47" x14ac:dyDescent="0.25">
      <c r="A5" s="73"/>
      <c r="B5" s="75"/>
      <c r="C5" s="75"/>
      <c r="D5" s="77"/>
      <c r="E5" s="46">
        <v>1</v>
      </c>
      <c r="F5" s="47">
        <v>2</v>
      </c>
      <c r="G5" s="47">
        <v>3</v>
      </c>
      <c r="H5" s="46">
        <v>4</v>
      </c>
      <c r="I5" s="46">
        <v>5</v>
      </c>
      <c r="J5" s="46">
        <v>6</v>
      </c>
      <c r="K5" s="46">
        <v>7</v>
      </c>
      <c r="L5" s="46">
        <v>8</v>
      </c>
      <c r="M5" s="47">
        <v>9</v>
      </c>
      <c r="N5" s="47">
        <v>10</v>
      </c>
      <c r="O5" s="46">
        <v>11</v>
      </c>
      <c r="P5" s="46">
        <v>12</v>
      </c>
      <c r="Q5" s="46">
        <v>13</v>
      </c>
      <c r="R5" s="46">
        <v>14</v>
      </c>
      <c r="S5" s="46">
        <v>15</v>
      </c>
      <c r="T5" s="47">
        <v>16</v>
      </c>
      <c r="U5" s="47">
        <v>17</v>
      </c>
      <c r="V5" s="46">
        <v>18</v>
      </c>
      <c r="W5" s="46">
        <v>19</v>
      </c>
      <c r="X5" s="46">
        <v>20</v>
      </c>
      <c r="Y5" s="46">
        <v>21</v>
      </c>
      <c r="Z5" s="46">
        <v>22</v>
      </c>
      <c r="AA5" s="47">
        <v>23</v>
      </c>
      <c r="AB5" s="47">
        <v>24</v>
      </c>
      <c r="AC5" s="46">
        <v>25</v>
      </c>
      <c r="AD5" s="46">
        <v>26</v>
      </c>
      <c r="AE5" s="46">
        <v>27</v>
      </c>
      <c r="AF5" s="46">
        <v>28</v>
      </c>
      <c r="AG5" s="46">
        <v>29</v>
      </c>
      <c r="AH5" s="47">
        <v>30</v>
      </c>
      <c r="AI5" s="47">
        <v>31</v>
      </c>
      <c r="AJ5" s="79"/>
      <c r="AK5" s="79"/>
      <c r="AL5" s="81"/>
      <c r="AM5" s="83"/>
      <c r="AN5" s="79"/>
      <c r="AO5" s="79"/>
      <c r="AP5" s="66"/>
      <c r="AQ5" s="56"/>
      <c r="AR5" s="58"/>
      <c r="AS5" s="60"/>
      <c r="AT5" s="62"/>
      <c r="AU5" s="64"/>
    </row>
    <row r="6" spans="1:47" x14ac:dyDescent="0.25">
      <c r="A6" s="32">
        <v>1</v>
      </c>
      <c r="B6" s="33" t="s">
        <v>66</v>
      </c>
      <c r="C6" s="33" t="s">
        <v>53</v>
      </c>
      <c r="D6" s="34">
        <v>8</v>
      </c>
      <c r="E6" s="29" t="s">
        <v>74</v>
      </c>
      <c r="F6" s="29"/>
      <c r="G6" s="29"/>
      <c r="H6" s="29" t="s">
        <v>74</v>
      </c>
      <c r="I6" s="29" t="s">
        <v>74</v>
      </c>
      <c r="J6" s="29" t="s">
        <v>74</v>
      </c>
      <c r="K6" s="29" t="s">
        <v>74</v>
      </c>
      <c r="L6" s="29" t="s">
        <v>74</v>
      </c>
      <c r="M6" s="29" t="s">
        <v>74</v>
      </c>
      <c r="N6" s="29"/>
      <c r="O6" s="29" t="s">
        <v>74</v>
      </c>
      <c r="P6" s="29" t="s">
        <v>74</v>
      </c>
      <c r="Q6" s="29" t="s">
        <v>74</v>
      </c>
      <c r="R6" s="29" t="s">
        <v>74</v>
      </c>
      <c r="S6" s="29" t="s">
        <v>74</v>
      </c>
      <c r="T6" s="29"/>
      <c r="U6" s="29" t="s">
        <v>74</v>
      </c>
      <c r="V6" s="29" t="s">
        <v>74</v>
      </c>
      <c r="W6" s="29" t="s">
        <v>74</v>
      </c>
      <c r="X6" s="29" t="s">
        <v>74</v>
      </c>
      <c r="Y6" s="29" t="s">
        <v>74</v>
      </c>
      <c r="Z6" s="29" t="s">
        <v>74</v>
      </c>
      <c r="AA6" s="29"/>
      <c r="AB6" s="29"/>
      <c r="AC6" s="29" t="s">
        <v>74</v>
      </c>
      <c r="AD6" s="29" t="s">
        <v>74</v>
      </c>
      <c r="AE6" s="29" t="s">
        <v>74</v>
      </c>
      <c r="AF6" s="29" t="s">
        <v>74</v>
      </c>
      <c r="AG6" s="29" t="s">
        <v>74</v>
      </c>
      <c r="AH6" s="29" t="s">
        <v>74</v>
      </c>
      <c r="AI6" s="29" t="s">
        <v>74</v>
      </c>
      <c r="AJ6" s="37"/>
      <c r="AK6" s="37">
        <f>SUM(E6:AI6)</f>
        <v>0</v>
      </c>
      <c r="AL6" s="38">
        <f>COUNTIF(E6:AI6,"=оп")</f>
        <v>0</v>
      </c>
      <c r="AM6" s="39">
        <f>COUNTIF(E6:AI6,"=б")</f>
        <v>0</v>
      </c>
      <c r="AN6" s="37">
        <f>IF(D6="",0,IF(AK6-AJ6*D6&lt;0,0,AK6-AJ6*D6))</f>
        <v>0</v>
      </c>
      <c r="AO6" s="37">
        <f>IF(D6="",0,IF(AJ6*D6-AK6&lt;0,0,AJ6*D6-AK6))</f>
        <v>0</v>
      </c>
      <c r="AP6" s="40">
        <f>COUNTIF(E6:AI6,"=ог")</f>
        <v>0</v>
      </c>
      <c r="AQ6" s="41">
        <f>COUNTIF(E6:AI6,"=пр")</f>
        <v>0</v>
      </c>
      <c r="AR6" s="42">
        <f>COUNTIF(E6:AI6,"=пг")</f>
        <v>0</v>
      </c>
      <c r="AS6" s="43">
        <f>COUNTIF(E6:AI6,"=обс")</f>
        <v>0</v>
      </c>
      <c r="AT6" s="44">
        <f>COUNTIF(E6:AI6,"=у")</f>
        <v>0</v>
      </c>
      <c r="AU6" s="35">
        <f>COUNTIF(E6:AI6,"=к")</f>
        <v>0</v>
      </c>
    </row>
    <row r="7" spans="1:47" x14ac:dyDescent="0.25">
      <c r="A7" s="32">
        <v>2</v>
      </c>
      <c r="B7" s="33" t="s">
        <v>73</v>
      </c>
      <c r="C7" s="33" t="s">
        <v>53</v>
      </c>
      <c r="D7" s="34">
        <v>8</v>
      </c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 t="s">
        <v>74</v>
      </c>
      <c r="Q7" s="29" t="s">
        <v>74</v>
      </c>
      <c r="R7" s="29" t="s">
        <v>74</v>
      </c>
      <c r="S7" s="29" t="s">
        <v>74</v>
      </c>
      <c r="T7" s="29"/>
      <c r="U7" s="29"/>
      <c r="V7" s="29" t="s">
        <v>74</v>
      </c>
      <c r="W7" s="29" t="s">
        <v>74</v>
      </c>
      <c r="X7" s="29" t="s">
        <v>74</v>
      </c>
      <c r="Y7" s="29" t="s">
        <v>74</v>
      </c>
      <c r="Z7" s="29" t="s">
        <v>74</v>
      </c>
      <c r="AA7" s="29"/>
      <c r="AB7" s="29"/>
      <c r="AC7" s="29" t="s">
        <v>74</v>
      </c>
      <c r="AD7" s="29" t="s">
        <v>74</v>
      </c>
      <c r="AE7" s="29" t="s">
        <v>74</v>
      </c>
      <c r="AF7" s="29" t="s">
        <v>74</v>
      </c>
      <c r="AG7" s="29" t="s">
        <v>74</v>
      </c>
      <c r="AH7" s="29"/>
      <c r="AI7" s="29"/>
      <c r="AJ7" s="37"/>
      <c r="AK7" s="37">
        <f>SUM(E7:AI7)</f>
        <v>0</v>
      </c>
      <c r="AL7" s="38">
        <f>COUNTIF(E7:AI7,"=оп")</f>
        <v>0</v>
      </c>
    </row>
  </sheetData>
  <mergeCells count="17">
    <mergeCell ref="AQ4:AQ5"/>
    <mergeCell ref="AR4:AR5"/>
    <mergeCell ref="AS4:AS5"/>
    <mergeCell ref="AT4:AT5"/>
    <mergeCell ref="AU4:AU5"/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</mergeCells>
  <conditionalFormatting sqref="AA6:AA7 T6:T7 E7:F7 F6">
    <cfRule type="containsText" dxfId="87" priority="135" operator="containsText" text="к">
      <formula>NOT(ISERROR(SEARCH("к",E6)))</formula>
    </cfRule>
    <cfRule type="containsText" dxfId="86" priority="136" operator="containsText" text="у">
      <formula>NOT(ISERROR(SEARCH("у",E6)))</formula>
    </cfRule>
    <cfRule type="containsText" dxfId="85" priority="137" operator="containsText" text="обс">
      <formula>NOT(ISERROR(SEARCH("обс",E6)))</formula>
    </cfRule>
    <cfRule type="containsText" dxfId="84" priority="138" operator="containsText" text="пг">
      <formula>NOT(ISERROR(SEARCH("пг",E6)))</formula>
    </cfRule>
    <cfRule type="containsText" dxfId="83" priority="139" operator="containsText" text="пр">
      <formula>NOT(ISERROR(SEARCH("пр",E6)))</formula>
    </cfRule>
    <cfRule type="containsText" dxfId="82" priority="140" operator="containsText" text="ог">
      <formula>NOT(ISERROR(SEARCH("ог",E6)))</formula>
    </cfRule>
    <cfRule type="cellIs" dxfId="81" priority="141" operator="between">
      <formula>0.1</formula>
      <formula>24</formula>
    </cfRule>
    <cfRule type="containsText" dxfId="80" priority="142" operator="containsText" text="оп">
      <formula>NOT(ISERROR(SEARCH("оп",E6)))</formula>
    </cfRule>
    <cfRule type="containsText" dxfId="79" priority="143" operator="containsText" text="б">
      <formula>NOT(ISERROR(SEARCH("б",E6)))</formula>
    </cfRule>
  </conditionalFormatting>
  <conditionalFormatting sqref="H7 J7:O7 N6 U6:Z7 AB6:AH7">
    <cfRule type="containsText" dxfId="78" priority="124" operator="containsText" text="к">
      <formula>NOT(ISERROR(SEARCH("к",H6)))</formula>
    </cfRule>
    <cfRule type="containsText" dxfId="77" priority="125" operator="containsText" text="у">
      <formula>NOT(ISERROR(SEARCH("у",H6)))</formula>
    </cfRule>
    <cfRule type="containsText" dxfId="76" priority="126" operator="containsText" text="обс">
      <formula>NOT(ISERROR(SEARCH("обс",H6)))</formula>
    </cfRule>
    <cfRule type="containsText" dxfId="75" priority="127" operator="containsText" text="пг">
      <formula>NOT(ISERROR(SEARCH("пг",H6)))</formula>
    </cfRule>
    <cfRule type="containsText" dxfId="74" priority="128" operator="containsText" text="пр">
      <formula>NOT(ISERROR(SEARCH("пр",H6)))</formula>
    </cfRule>
    <cfRule type="containsText" dxfId="73" priority="129" operator="containsText" text="ог">
      <formula>NOT(ISERROR(SEARCH("ог",H6)))</formula>
    </cfRule>
    <cfRule type="cellIs" dxfId="72" priority="130" operator="between">
      <formula>0.1</formula>
      <formula>24</formula>
    </cfRule>
    <cfRule type="containsText" dxfId="71" priority="131" operator="containsText" text="оп">
      <formula>NOT(ISERROR(SEARCH("оп",H6)))</formula>
    </cfRule>
    <cfRule type="containsText" dxfId="70" priority="132" operator="containsText" text="б">
      <formula>NOT(ISERROR(SEARCH("б",H6)))</formula>
    </cfRule>
  </conditionalFormatting>
  <conditionalFormatting sqref="AI6:AI7">
    <cfRule type="containsText" dxfId="69" priority="102" operator="containsText" text="к">
      <formula>NOT(ISERROR(SEARCH("к",AI6)))</formula>
    </cfRule>
    <cfRule type="containsText" dxfId="68" priority="103" operator="containsText" text="у">
      <formula>NOT(ISERROR(SEARCH("у",AI6)))</formula>
    </cfRule>
    <cfRule type="containsText" dxfId="67" priority="104" operator="containsText" text="обс">
      <formula>NOT(ISERROR(SEARCH("обс",AI6)))</formula>
    </cfRule>
    <cfRule type="containsText" dxfId="66" priority="105" operator="containsText" text="пг">
      <formula>NOT(ISERROR(SEARCH("пг",AI6)))</formula>
    </cfRule>
    <cfRule type="containsText" dxfId="65" priority="106" operator="containsText" text="пр">
      <formula>NOT(ISERROR(SEARCH("пр",AI6)))</formula>
    </cfRule>
    <cfRule type="containsText" dxfId="64" priority="107" operator="containsText" text="ог">
      <formula>NOT(ISERROR(SEARCH("ог",AI6)))</formula>
    </cfRule>
    <cfRule type="cellIs" dxfId="63" priority="108" operator="between">
      <formula>0.1</formula>
      <formula>24</formula>
    </cfRule>
    <cfRule type="containsText" dxfId="62" priority="109" operator="containsText" text="оп">
      <formula>NOT(ISERROR(SEARCH("оп",AI6)))</formula>
    </cfRule>
    <cfRule type="containsText" dxfId="61" priority="110" operator="containsText" text="б">
      <formula>NOT(ISERROR(SEARCH("б",AI6)))</formula>
    </cfRule>
  </conditionalFormatting>
  <conditionalFormatting sqref="G6:G7">
    <cfRule type="containsText" dxfId="60" priority="91" operator="containsText" text="к">
      <formula>NOT(ISERROR(SEARCH("к",G6)))</formula>
    </cfRule>
    <cfRule type="containsText" dxfId="59" priority="92" operator="containsText" text="у">
      <formula>NOT(ISERROR(SEARCH("у",G6)))</formula>
    </cfRule>
    <cfRule type="containsText" dxfId="58" priority="93" operator="containsText" text="обс">
      <formula>NOT(ISERROR(SEARCH("обс",G6)))</formula>
    </cfRule>
    <cfRule type="containsText" dxfId="57" priority="94" operator="containsText" text="пг">
      <formula>NOT(ISERROR(SEARCH("пг",G6)))</formula>
    </cfRule>
    <cfRule type="containsText" dxfId="56" priority="95" operator="containsText" text="пр">
      <formula>NOT(ISERROR(SEARCH("пр",G6)))</formula>
    </cfRule>
    <cfRule type="containsText" dxfId="55" priority="96" operator="containsText" text="ог">
      <formula>NOT(ISERROR(SEARCH("ог",G6)))</formula>
    </cfRule>
    <cfRule type="cellIs" dxfId="54" priority="97" operator="between">
      <formula>0.1</formula>
      <formula>24</formula>
    </cfRule>
    <cfRule type="containsText" dxfId="53" priority="98" operator="containsText" text="оп">
      <formula>NOT(ISERROR(SEARCH("оп",G6)))</formula>
    </cfRule>
    <cfRule type="containsText" dxfId="52" priority="99" operator="containsText" text="б">
      <formula>NOT(ISERROR(SEARCH("б",G6)))</formula>
    </cfRule>
  </conditionalFormatting>
  <conditionalFormatting sqref="I7">
    <cfRule type="containsText" dxfId="51" priority="80" operator="containsText" text="к">
      <formula>NOT(ISERROR(SEARCH("к",I7)))</formula>
    </cfRule>
    <cfRule type="containsText" dxfId="50" priority="81" operator="containsText" text="у">
      <formula>NOT(ISERROR(SEARCH("у",I7)))</formula>
    </cfRule>
    <cfRule type="containsText" dxfId="49" priority="82" operator="containsText" text="обс">
      <formula>NOT(ISERROR(SEARCH("обс",I7)))</formula>
    </cfRule>
    <cfRule type="containsText" dxfId="48" priority="83" operator="containsText" text="пг">
      <formula>NOT(ISERROR(SEARCH("пг",I7)))</formula>
    </cfRule>
    <cfRule type="containsText" dxfId="47" priority="84" operator="containsText" text="пр">
      <formula>NOT(ISERROR(SEARCH("пр",I7)))</formula>
    </cfRule>
    <cfRule type="containsText" dxfId="46" priority="85" operator="containsText" text="ог">
      <formula>NOT(ISERROR(SEARCH("ог",I7)))</formula>
    </cfRule>
    <cfRule type="cellIs" dxfId="45" priority="86" operator="between">
      <formula>0.1</formula>
      <formula>24</formula>
    </cfRule>
    <cfRule type="containsText" dxfId="44" priority="87" operator="containsText" text="оп">
      <formula>NOT(ISERROR(SEARCH("оп",I7)))</formula>
    </cfRule>
    <cfRule type="containsText" dxfId="43" priority="88" operator="containsText" text="б">
      <formula>NOT(ISERROR(SEARCH("б",I7)))</formula>
    </cfRule>
  </conditionalFormatting>
  <conditionalFormatting sqref="O6:S6 P7:S7">
    <cfRule type="containsText" dxfId="42" priority="25" operator="containsText" text="к">
      <formula>NOT(ISERROR(SEARCH("к",O6)))</formula>
    </cfRule>
    <cfRule type="containsText" dxfId="41" priority="26" operator="containsText" text="у">
      <formula>NOT(ISERROR(SEARCH("у",O6)))</formula>
    </cfRule>
    <cfRule type="containsText" dxfId="40" priority="27" operator="containsText" text="обс">
      <formula>NOT(ISERROR(SEARCH("обс",O6)))</formula>
    </cfRule>
    <cfRule type="containsText" dxfId="39" priority="28" operator="containsText" text="пг">
      <formula>NOT(ISERROR(SEARCH("пг",O6)))</formula>
    </cfRule>
    <cfRule type="containsText" dxfId="38" priority="29" operator="containsText" text="пр">
      <formula>NOT(ISERROR(SEARCH("пр",O6)))</formula>
    </cfRule>
    <cfRule type="containsText" dxfId="37" priority="30" operator="containsText" text="ог">
      <formula>NOT(ISERROR(SEARCH("ог",O6)))</formula>
    </cfRule>
    <cfRule type="cellIs" dxfId="36" priority="31" operator="between">
      <formula>0.1</formula>
      <formula>24</formula>
    </cfRule>
    <cfRule type="containsText" dxfId="35" priority="32" operator="containsText" text="оп">
      <formula>NOT(ISERROR(SEARCH("оп",O6)))</formula>
    </cfRule>
    <cfRule type="containsText" dxfId="34" priority="33" operator="containsText" text="б">
      <formula>NOT(ISERROR(SEARCH("б",O6)))</formula>
    </cfRule>
  </conditionalFormatting>
  <conditionalFormatting sqref="H6:M6">
    <cfRule type="containsText" dxfId="33" priority="14" operator="containsText" text="к">
      <formula>NOT(ISERROR(SEARCH("к",H6)))</formula>
    </cfRule>
    <cfRule type="containsText" dxfId="32" priority="15" operator="containsText" text="у">
      <formula>NOT(ISERROR(SEARCH("у",H6)))</formula>
    </cfRule>
    <cfRule type="containsText" dxfId="31" priority="16" operator="containsText" text="обс">
      <formula>NOT(ISERROR(SEARCH("обс",H6)))</formula>
    </cfRule>
    <cfRule type="containsText" dxfId="30" priority="17" operator="containsText" text="пг">
      <formula>NOT(ISERROR(SEARCH("пг",H6)))</formula>
    </cfRule>
    <cfRule type="containsText" dxfId="29" priority="18" operator="containsText" text="пр">
      <formula>NOT(ISERROR(SEARCH("пр",H6)))</formula>
    </cfRule>
    <cfRule type="containsText" dxfId="28" priority="19" operator="containsText" text="ог">
      <formula>NOT(ISERROR(SEARCH("ог",H6)))</formula>
    </cfRule>
    <cfRule type="cellIs" dxfId="27" priority="20" operator="between">
      <formula>0.1</formula>
      <formula>24</formula>
    </cfRule>
    <cfRule type="containsText" dxfId="26" priority="21" operator="containsText" text="оп">
      <formula>NOT(ISERROR(SEARCH("оп",H6)))</formula>
    </cfRule>
    <cfRule type="containsText" dxfId="25" priority="22" operator="containsText" text="б">
      <formula>NOT(ISERROR(SEARCH("б",H6)))</formula>
    </cfRule>
  </conditionalFormatting>
  <conditionalFormatting sqref="E6">
    <cfRule type="containsText" dxfId="24" priority="3" operator="containsText" text="к">
      <formula>NOT(ISERROR(SEARCH("к",E6)))</formula>
    </cfRule>
    <cfRule type="containsText" dxfId="23" priority="4" operator="containsText" text="у">
      <formula>NOT(ISERROR(SEARCH("у",E6)))</formula>
    </cfRule>
    <cfRule type="containsText" dxfId="22" priority="5" operator="containsText" text="обс">
      <formula>NOT(ISERROR(SEARCH("обс",E6)))</formula>
    </cfRule>
    <cfRule type="containsText" dxfId="21" priority="6" operator="containsText" text="пг">
      <formula>NOT(ISERROR(SEARCH("пг",E6)))</formula>
    </cfRule>
    <cfRule type="containsText" dxfId="20" priority="7" operator="containsText" text="пр">
      <formula>NOT(ISERROR(SEARCH("пр",E6)))</formula>
    </cfRule>
    <cfRule type="containsText" dxfId="19" priority="8" operator="containsText" text="ог">
      <formula>NOT(ISERROR(SEARCH("ог",E6)))</formula>
    </cfRule>
    <cfRule type="cellIs" dxfId="18" priority="9" operator="between">
      <formula>0.1</formula>
      <formula>24</formula>
    </cfRule>
    <cfRule type="containsText" dxfId="17" priority="10" operator="containsText" text="оп">
      <formula>NOT(ISERROR(SEARCH("оп",E6)))</formula>
    </cfRule>
    <cfRule type="containsText" dxfId="16" priority="11" operator="containsText" text="б">
      <formula>NOT(ISERROR(SEARCH("б",E6)))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4" operator="containsText" id="{3888995A-526C-4880-9C66-A682A8BF5432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AA6:AA7 T6:T7 E7:F7 F6</xm:sqref>
        </x14:conditionalFormatting>
        <x14:conditionalFormatting xmlns:xm="http://schemas.microsoft.com/office/excel/2006/main">
          <x14:cfRule type="containsText" priority="133" operator="containsText" id="{4DFF2CEC-D28A-43F9-8F61-85A3603A88FB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AA6:AA7 T6:T7 E7:F7 F6</xm:sqref>
        </x14:conditionalFormatting>
        <x14:conditionalFormatting xmlns:xm="http://schemas.microsoft.com/office/excel/2006/main">
          <x14:cfRule type="containsText" priority="123" operator="containsText" id="{7A7CF83D-9EF3-4E34-B414-0BCE3CF64254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H7 J7:O7 N6 U6:Z7 AB6:AH7</xm:sqref>
        </x14:conditionalFormatting>
        <x14:conditionalFormatting xmlns:xm="http://schemas.microsoft.com/office/excel/2006/main">
          <x14:cfRule type="containsText" priority="122" operator="containsText" id="{D034057E-AA61-4DF0-A920-9CFF5D58E188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H7 J7:O7 N6 U6:Z7 AB6:AH7</xm:sqref>
        </x14:conditionalFormatting>
        <x14:conditionalFormatting xmlns:xm="http://schemas.microsoft.com/office/excel/2006/main">
          <x14:cfRule type="containsText" priority="101" operator="containsText" id="{1B23E0EC-902C-4584-99AA-07083CC0D3BF}">
            <xm:f>NOT(ISERROR(SEARCH(в,AI6)))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AI6:AI7</xm:sqref>
        </x14:conditionalFormatting>
        <x14:conditionalFormatting xmlns:xm="http://schemas.microsoft.com/office/excel/2006/main">
          <x14:cfRule type="containsText" priority="100" operator="containsText" id="{6CD1894E-9AC5-42D9-B341-4F8B936CEE03}">
            <xm:f>NOT(ISERROR(SEARCH("в",AI6)))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AI6:AI7</xm:sqref>
        </x14:conditionalFormatting>
        <x14:conditionalFormatting xmlns:xm="http://schemas.microsoft.com/office/excel/2006/main">
          <x14:cfRule type="containsText" priority="90" operator="containsText" id="{DEE2855A-EFA2-4CCA-896C-66928D77D3BE}">
            <xm:f>NOT(ISERROR(SEARCH(в,G6)))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G6:G7</xm:sqref>
        </x14:conditionalFormatting>
        <x14:conditionalFormatting xmlns:xm="http://schemas.microsoft.com/office/excel/2006/main">
          <x14:cfRule type="containsText" priority="89" operator="containsText" id="{15F62A7F-8A98-4820-B0FA-2181E492FD25}">
            <xm:f>NOT(ISERROR(SEARCH("в",G6)))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G6:G7</xm:sqref>
        </x14:conditionalFormatting>
        <x14:conditionalFormatting xmlns:xm="http://schemas.microsoft.com/office/excel/2006/main">
          <x14:cfRule type="containsText" priority="79" operator="containsText" id="{2B08DB15-EFA1-4056-A22A-41A00DAF31D7}">
            <xm:f>NOT(ISERROR(SEARCH(в,I7)))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I7</xm:sqref>
        </x14:conditionalFormatting>
        <x14:conditionalFormatting xmlns:xm="http://schemas.microsoft.com/office/excel/2006/main">
          <x14:cfRule type="containsText" priority="78" operator="containsText" id="{5B7F8A69-80D2-4F89-913D-FA7581B99368}">
            <xm:f>NOT(ISERROR(SEARCH("в",I7)))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I7</xm:sqref>
        </x14:conditionalFormatting>
        <x14:conditionalFormatting xmlns:xm="http://schemas.microsoft.com/office/excel/2006/main">
          <x14:cfRule type="containsText" priority="24" operator="containsText" id="{668CD358-EB8C-47AC-B4FF-1B37667A46C4}">
            <xm:f>NOT(ISERROR(SEARCH(в,O6)))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O6:S6 P7:S7</xm:sqref>
        </x14:conditionalFormatting>
        <x14:conditionalFormatting xmlns:xm="http://schemas.microsoft.com/office/excel/2006/main">
          <x14:cfRule type="containsText" priority="23" operator="containsText" id="{C532964C-3FF0-4FDE-8949-BD2EF5195697}">
            <xm:f>NOT(ISERROR(SEARCH("в",O6)))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O6:S6 P7:S7</xm:sqref>
        </x14:conditionalFormatting>
        <x14:conditionalFormatting xmlns:xm="http://schemas.microsoft.com/office/excel/2006/main">
          <x14:cfRule type="containsText" priority="13" operator="containsText" id="{A09EEA40-49F3-4E9B-A65C-2AA88576CD67}">
            <xm:f>NOT(ISERROR(SEARCH(в,H6)))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H6:M6</xm:sqref>
        </x14:conditionalFormatting>
        <x14:conditionalFormatting xmlns:xm="http://schemas.microsoft.com/office/excel/2006/main">
          <x14:cfRule type="containsText" priority="12" operator="containsText" id="{2E549CD7-ACDC-4AB8-9BA0-D59A1796530A}">
            <xm:f>NOT(ISERROR(SEARCH("в",H6)))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H6:M6</xm:sqref>
        </x14:conditionalFormatting>
        <x14:conditionalFormatting xmlns:xm="http://schemas.microsoft.com/office/excel/2006/main">
          <x14:cfRule type="containsText" priority="2" operator="containsText" id="{7B72988F-F1E6-47DF-9897-977CA1E9F6A1}">
            <xm:f>NOT(ISERROR(SEARCH(в,E6)))</xm:f>
            <xm:f>в</xm:f>
            <x14:dxf>
              <fill>
                <patternFill>
                  <bgColor theme="8" tint="0.59996337778862885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containsText" priority="1" operator="containsText" id="{B64A7569-1A6F-4778-B68C-9D802B2AC4D8}">
            <xm:f>NOT(ISERROR(SEARCH("в",E6)))</xm:f>
            <xm:f>"в"</xm:f>
            <x14:dxf>
              <fill>
                <patternFill>
                  <bgColor theme="8" tint="0.59996337778862885"/>
                </patternFill>
              </fill>
            </x14:dxf>
          </x14:cfRule>
          <xm:sqref>E6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Май 2022</vt:lpstr>
      <vt:lpstr>Июнь 2022</vt:lpstr>
      <vt:lpstr>Июль 2022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2022-08-01T06:22:44Z</dcterms:modified>
</cp:coreProperties>
</file>