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X:\Делопроизводство\Табель учета рабочего времени\"/>
    </mc:Choice>
  </mc:AlternateContent>
  <bookViews>
    <workbookView xWindow="0" yWindow="0" windowWidth="21570" windowHeight="9330" activeTab="3"/>
  </bookViews>
  <sheets>
    <sheet name="Настройки" sheetId="1" r:id="rId1"/>
    <sheet name="январь 2020" sheetId="3" r:id="rId2"/>
    <sheet name="февраль 2020" sheetId="4" r:id="rId3"/>
    <sheet name="март2020" sheetId="5" r:id="rId4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>#REF!</definedName>
  </definedNames>
  <calcPr calcId="162913"/>
</workbook>
</file>

<file path=xl/calcChain.xml><?xml version="1.0" encoding="utf-8"?>
<calcChain xmlns="http://schemas.openxmlformats.org/spreadsheetml/2006/main">
  <c r="AU14" i="5" l="1"/>
  <c r="AT14" i="5"/>
  <c r="AS14" i="5"/>
  <c r="AR14" i="5"/>
  <c r="AQ14" i="5"/>
  <c r="AP14" i="5"/>
  <c r="AM14" i="5"/>
  <c r="AL14" i="5"/>
  <c r="AK14" i="5"/>
  <c r="AJ14" i="5"/>
  <c r="AO14" i="5" s="1"/>
  <c r="AU13" i="5"/>
  <c r="AT13" i="5"/>
  <c r="AS13" i="5"/>
  <c r="AR13" i="5"/>
  <c r="AQ13" i="5"/>
  <c r="AP13" i="5"/>
  <c r="AM13" i="5"/>
  <c r="AL13" i="5"/>
  <c r="AK13" i="5"/>
  <c r="AJ13" i="5"/>
  <c r="AO13" i="5" l="1"/>
  <c r="AN14" i="5"/>
  <c r="AN13" i="5"/>
  <c r="AU12" i="5"/>
  <c r="AT12" i="5"/>
  <c r="AS12" i="5"/>
  <c r="AR12" i="5"/>
  <c r="AQ12" i="5"/>
  <c r="AP12" i="5"/>
  <c r="AM12" i="5"/>
  <c r="AL12" i="5"/>
  <c r="AK12" i="5"/>
  <c r="AJ12" i="5"/>
  <c r="AU11" i="5"/>
  <c r="AT11" i="5"/>
  <c r="AS11" i="5"/>
  <c r="AR11" i="5"/>
  <c r="AQ11" i="5"/>
  <c r="AP11" i="5"/>
  <c r="AM11" i="5"/>
  <c r="AL11" i="5"/>
  <c r="AK11" i="5"/>
  <c r="AJ11" i="5"/>
  <c r="AU10" i="5"/>
  <c r="AT10" i="5"/>
  <c r="AS10" i="5"/>
  <c r="AR10" i="5"/>
  <c r="AQ10" i="5"/>
  <c r="AP10" i="5"/>
  <c r="AM10" i="5"/>
  <c r="AL10" i="5"/>
  <c r="AK10" i="5"/>
  <c r="AJ10" i="5"/>
  <c r="AN10" i="5" l="1"/>
  <c r="AN12" i="5"/>
  <c r="AN11" i="5"/>
  <c r="AO12" i="5"/>
  <c r="AO11" i="5"/>
  <c r="AO10" i="5"/>
  <c r="AU9" i="5"/>
  <c r="AT9" i="5"/>
  <c r="AS9" i="5"/>
  <c r="AR9" i="5"/>
  <c r="AQ9" i="5"/>
  <c r="AP9" i="5"/>
  <c r="AM9" i="5"/>
  <c r="AL9" i="5"/>
  <c r="AK9" i="5"/>
  <c r="AJ9" i="5"/>
  <c r="AU8" i="5"/>
  <c r="AT8" i="5"/>
  <c r="AS8" i="5"/>
  <c r="AR8" i="5"/>
  <c r="AQ8" i="5"/>
  <c r="AP8" i="5"/>
  <c r="AM8" i="5"/>
  <c r="AL8" i="5"/>
  <c r="AK8" i="5"/>
  <c r="AJ8" i="5"/>
  <c r="AU7" i="5"/>
  <c r="AT7" i="5"/>
  <c r="AS7" i="5"/>
  <c r="AR7" i="5"/>
  <c r="AQ7" i="5"/>
  <c r="AP7" i="5"/>
  <c r="AM7" i="5"/>
  <c r="AL7" i="5"/>
  <c r="AK7" i="5"/>
  <c r="AJ7" i="5"/>
  <c r="AU6" i="5"/>
  <c r="AT6" i="5"/>
  <c r="AS6" i="5"/>
  <c r="AR6" i="5"/>
  <c r="AQ6" i="5"/>
  <c r="AP6" i="5"/>
  <c r="AM6" i="5"/>
  <c r="AL6" i="5"/>
  <c r="AK6" i="5"/>
  <c r="AJ6" i="5"/>
  <c r="AB3" i="5"/>
  <c r="R3" i="5"/>
  <c r="F3" i="5"/>
  <c r="AB2" i="5"/>
  <c r="R2" i="5"/>
  <c r="F2" i="5"/>
  <c r="AB1" i="5"/>
  <c r="R1" i="5"/>
  <c r="F1" i="5"/>
  <c r="AO7" i="5" l="1"/>
  <c r="AO9" i="5"/>
  <c r="AO6" i="5"/>
  <c r="AO8" i="5"/>
  <c r="AN6" i="5"/>
  <c r="AN7" i="5"/>
  <c r="AN8" i="5"/>
  <c r="AN9" i="5"/>
  <c r="AH10" i="4"/>
  <c r="AH9" i="4"/>
  <c r="AH8" i="4"/>
  <c r="AH7" i="4"/>
  <c r="AH6" i="4"/>
  <c r="AS6" i="4"/>
  <c r="AS7" i="4"/>
  <c r="AS8" i="4"/>
  <c r="AS9" i="4"/>
  <c r="AS10" i="4"/>
  <c r="AR6" i="4"/>
  <c r="AR7" i="4"/>
  <c r="AR8" i="4"/>
  <c r="AR9" i="4"/>
  <c r="AR10" i="4"/>
  <c r="AQ6" i="4"/>
  <c r="AQ7" i="4"/>
  <c r="AQ8" i="4"/>
  <c r="AQ9" i="4"/>
  <c r="AQ10" i="4"/>
  <c r="AP6" i="4"/>
  <c r="AP7" i="4"/>
  <c r="AP8" i="4"/>
  <c r="AP9" i="4"/>
  <c r="AP10" i="4"/>
  <c r="AO6" i="4"/>
  <c r="AO7" i="4"/>
  <c r="AO8" i="4"/>
  <c r="AO9" i="4"/>
  <c r="AO10" i="4"/>
  <c r="AN6" i="4"/>
  <c r="AN7" i="4"/>
  <c r="AN8" i="4"/>
  <c r="AN9" i="4"/>
  <c r="AN10" i="4"/>
  <c r="AK6" i="4"/>
  <c r="AK7" i="4"/>
  <c r="AK8" i="4"/>
  <c r="AK9" i="4"/>
  <c r="AK10" i="4"/>
  <c r="AJ6" i="4"/>
  <c r="AJ7" i="4"/>
  <c r="AJ8" i="4"/>
  <c r="AJ9" i="4"/>
  <c r="AJ10" i="4"/>
  <c r="AI6" i="4"/>
  <c r="AI7" i="4"/>
  <c r="AI8" i="4"/>
  <c r="AI9" i="4"/>
  <c r="AI10" i="4"/>
  <c r="AB3" i="4"/>
  <c r="R3" i="4"/>
  <c r="F3" i="4"/>
  <c r="AB2" i="4"/>
  <c r="R2" i="4"/>
  <c r="F2" i="4"/>
  <c r="AB1" i="4"/>
  <c r="R1" i="4"/>
  <c r="F1" i="4"/>
  <c r="AL8" i="4" l="1"/>
  <c r="AM10" i="4"/>
  <c r="AM8" i="4"/>
  <c r="AM7" i="4"/>
  <c r="AL9" i="4"/>
  <c r="AL10" i="4"/>
  <c r="AM9" i="4"/>
  <c r="AL7" i="4"/>
  <c r="AL6" i="4"/>
  <c r="AM6" i="4"/>
  <c r="AJ10" i="3"/>
  <c r="AJ9" i="3"/>
  <c r="AJ8" i="3"/>
  <c r="AJ7" i="3"/>
  <c r="AJ6" i="3"/>
  <c r="AU6" i="3"/>
  <c r="AU7" i="3"/>
  <c r="AU8" i="3"/>
  <c r="AU9" i="3"/>
  <c r="AU10" i="3"/>
  <c r="AT6" i="3"/>
  <c r="AT7" i="3"/>
  <c r="AT8" i="3"/>
  <c r="AT9" i="3"/>
  <c r="AT10" i="3"/>
  <c r="AS6" i="3"/>
  <c r="AS7" i="3"/>
  <c r="AS8" i="3"/>
  <c r="AS9" i="3"/>
  <c r="AS10" i="3"/>
  <c r="AR6" i="3"/>
  <c r="AR7" i="3"/>
  <c r="AR8" i="3"/>
  <c r="AR9" i="3"/>
  <c r="AR10" i="3"/>
  <c r="AQ6" i="3"/>
  <c r="AQ7" i="3"/>
  <c r="AQ8" i="3"/>
  <c r="AQ9" i="3"/>
  <c r="AQ10" i="3"/>
  <c r="AP6" i="3"/>
  <c r="AP7" i="3"/>
  <c r="AP8" i="3"/>
  <c r="AP9" i="3"/>
  <c r="AP10" i="3"/>
  <c r="AK6" i="3"/>
  <c r="AK7" i="3"/>
  <c r="AK8" i="3"/>
  <c r="AK9" i="3"/>
  <c r="AK10" i="3"/>
  <c r="AM6" i="3"/>
  <c r="AM7" i="3"/>
  <c r="AM8" i="3"/>
  <c r="AM9" i="3"/>
  <c r="AM10" i="3"/>
  <c r="AL6" i="3"/>
  <c r="AL7" i="3"/>
  <c r="AL8" i="3"/>
  <c r="AL9" i="3"/>
  <c r="AL10" i="3"/>
  <c r="AB3" i="3"/>
  <c r="R3" i="3"/>
  <c r="F3" i="3"/>
  <c r="AB2" i="3"/>
  <c r="R2" i="3"/>
  <c r="F2" i="3"/>
  <c r="AB1" i="3"/>
  <c r="R1" i="3"/>
  <c r="F1" i="3"/>
  <c r="AI4" i="1"/>
  <c r="AI3" i="1"/>
  <c r="Y4" i="1"/>
  <c r="M4" i="1"/>
  <c r="Y3" i="1"/>
  <c r="Y2" i="1"/>
  <c r="M3" i="1"/>
  <c r="M2" i="1"/>
  <c r="AI2" i="1"/>
  <c r="AO9" i="3" l="1"/>
  <c r="AN10" i="3"/>
  <c r="AO8" i="3"/>
  <c r="AO7" i="3"/>
  <c r="AO10" i="3"/>
  <c r="AN9" i="3"/>
  <c r="AN8" i="3"/>
  <c r="AO6" i="3"/>
  <c r="AN6" i="3"/>
  <c r="AN7" i="3"/>
</calcChain>
</file>

<file path=xl/sharedStrings.xml><?xml version="1.0" encoding="utf-8"?>
<sst xmlns="http://schemas.openxmlformats.org/spreadsheetml/2006/main" count="618" uniqueCount="77">
  <si>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</si>
  <si>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</si>
  <si>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</si>
  <si>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</si>
  <si>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</si>
  <si>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</si>
  <si>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</si>
  <si>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</si>
  <si>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</si>
  <si>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</si>
  <si>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</si>
  <si>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</si>
  <si>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</si>
  <si>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</si>
  <si>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</si>
  <si>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</si>
  <si>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</si>
  <si>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</si>
  <si>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</si>
  <si>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</si>
  <si>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</si>
  <si>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</si>
  <si>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</si>
  <si>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</si>
  <si>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</si>
  <si>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</si>
  <si>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</si>
  <si>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</si>
  <si>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</si>
  <si>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</si>
  <si>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</si>
  <si>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</si>
  <si>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</si>
  <si>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</si>
  <si>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</si>
  <si>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</si>
  <si>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</si>
  <si>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</si>
  <si>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</si>
  <si>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Лёнина Анастасия</t>
  </si>
  <si>
    <t>Архитектор</t>
  </si>
  <si>
    <t>Элина Папоян</t>
  </si>
  <si>
    <t>Буза Мурад</t>
  </si>
  <si>
    <t>Лихачев Вячеслав</t>
  </si>
  <si>
    <t xml:space="preserve">Менеджер 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</si>
  <si>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</si>
  <si>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</si>
  <si>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</si>
  <si>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</si>
  <si>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</si>
  <si>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</si>
  <si>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</si>
  <si>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</si>
  <si>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</si>
  <si>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</si>
  <si>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</si>
  <si>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</si>
  <si>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</si>
  <si>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</si>
  <si>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</si>
  <si>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</si>
  <si>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</si>
  <si>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</si>
  <si>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</si>
  <si>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отп. без содержан</t>
  </si>
  <si>
    <t>учебного отпуска</t>
  </si>
  <si>
    <t>дней командировки</t>
  </si>
  <si>
    <t>в</t>
  </si>
  <si>
    <t>январь 2020</t>
  </si>
  <si>
    <t>февраль 2020</t>
  </si>
  <si>
    <t>Зайцев Андрей</t>
  </si>
  <si>
    <t xml:space="preserve">Петров Дмитрий </t>
  </si>
  <si>
    <t>Николай Денисов</t>
  </si>
  <si>
    <t>Никитенко Владимир</t>
  </si>
  <si>
    <t xml:space="preserve">Астроушко Александр </t>
  </si>
  <si>
    <t>Чертежник</t>
  </si>
  <si>
    <t>на дому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</si>
</sst>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7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0" borderId="0" xfId="0" applyFont="1"/>
    <xf numFmtId="0" fontId="1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0" borderId="0" xfId="0" applyFill="1"/>
    <xf numFmtId="0" fontId="1" fillId="6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11" borderId="18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11" borderId="16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" fillId="12" borderId="31" xfId="0" applyFont="1" applyFill="1" applyBorder="1" applyAlignment="1">
      <alignment horizontal="center" vertical="center"/>
    </xf>
    <xf numFmtId="0" fontId="1" fillId="12" borderId="27" xfId="0" applyFont="1" applyFill="1" applyBorder="1" applyAlignment="1">
      <alignment horizontal="center" vertical="center"/>
    </xf>
    <xf numFmtId="0" fontId="1" fillId="13" borderId="31" xfId="0" applyFont="1" applyFill="1" applyBorder="1" applyAlignment="1">
      <alignment horizontal="center" vertical="center"/>
    </xf>
    <xf numFmtId="0" fontId="1" fillId="13" borderId="27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14" borderId="31" xfId="0" applyFont="1" applyFill="1" applyBorder="1" applyAlignment="1">
      <alignment horizontal="center" vertical="center"/>
    </xf>
    <xf numFmtId="0" fontId="1" fillId="14" borderId="27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15" borderId="31" xfId="0" applyFont="1" applyFill="1" applyBorder="1" applyAlignment="1">
      <alignment horizontal="center" vertical="center"/>
    </xf>
    <xf numFmtId="0" fontId="1" fillId="15" borderId="27" xfId="0" applyFont="1" applyFill="1" applyBorder="1" applyAlignment="1">
      <alignment horizontal="center" vertical="center"/>
    </xf>
    <xf numFmtId="0" fontId="1" fillId="8" borderId="31" xfId="0" applyFont="1" applyFill="1" applyBorder="1" applyAlignment="1">
      <alignment horizontal="center" vertical="center"/>
    </xf>
    <xf numFmtId="0" fontId="1" fillId="8" borderId="27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10" borderId="34" xfId="0" applyFont="1" applyFill="1" applyBorder="1" applyAlignment="1">
      <alignment horizontal="center" vertical="center"/>
    </xf>
    <xf numFmtId="0" fontId="1" fillId="10" borderId="35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" fillId="11" borderId="42" xfId="0" applyFont="1" applyFill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11" borderId="49" xfId="0" applyFont="1" applyFill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51" xfId="0" applyFont="1" applyBorder="1" applyAlignment="1">
      <alignment horizontal="center" vertical="center"/>
    </xf>
    <xf numFmtId="0" fontId="1" fillId="11" borderId="40" xfId="0" applyFont="1" applyFill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11" borderId="38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1" fillId="11" borderId="54" xfId="0" applyFont="1" applyFill="1" applyBorder="1" applyAlignment="1">
      <alignment horizontal="center" vertical="center"/>
    </xf>
    <xf numFmtId="0" fontId="1" fillId="11" borderId="47" xfId="0" applyFont="1" applyFill="1" applyBorder="1" applyAlignment="1">
      <alignment horizontal="center" vertical="center"/>
    </xf>
    <xf numFmtId="0" fontId="1" fillId="0" borderId="54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0" borderId="55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1" fillId="12" borderId="57" xfId="0" applyFont="1" applyFill="1" applyBorder="1" applyAlignment="1">
      <alignment horizontal="center" vertical="center"/>
    </xf>
    <xf numFmtId="0" fontId="1" fillId="12" borderId="52" xfId="0" applyFont="1" applyFill="1" applyBorder="1" applyAlignment="1">
      <alignment horizontal="center" vertical="center"/>
    </xf>
    <xf numFmtId="0" fontId="1" fillId="13" borderId="57" xfId="0" applyFont="1" applyFill="1" applyBorder="1" applyAlignment="1">
      <alignment horizontal="center" vertical="center"/>
    </xf>
    <xf numFmtId="0" fontId="1" fillId="13" borderId="52" xfId="0" applyFont="1" applyFill="1" applyBorder="1" applyAlignment="1">
      <alignment horizontal="center" vertical="center"/>
    </xf>
    <xf numFmtId="0" fontId="1" fillId="2" borderId="57" xfId="0" applyFont="1" applyFill="1" applyBorder="1" applyAlignment="1">
      <alignment horizontal="center" vertical="center"/>
    </xf>
    <xf numFmtId="0" fontId="1" fillId="2" borderId="52" xfId="0" applyFont="1" applyFill="1" applyBorder="1" applyAlignment="1">
      <alignment horizontal="center" vertical="center"/>
    </xf>
    <xf numFmtId="0" fontId="1" fillId="14" borderId="57" xfId="0" applyFont="1" applyFill="1" applyBorder="1" applyAlignment="1">
      <alignment horizontal="center" vertical="center"/>
    </xf>
    <xf numFmtId="0" fontId="1" fillId="14" borderId="52" xfId="0" applyFont="1" applyFill="1" applyBorder="1" applyAlignment="1">
      <alignment horizontal="center" vertical="center"/>
    </xf>
    <xf numFmtId="0" fontId="1" fillId="5" borderId="57" xfId="0" applyFont="1" applyFill="1" applyBorder="1" applyAlignment="1">
      <alignment horizontal="center" vertical="center"/>
    </xf>
    <xf numFmtId="0" fontId="1" fillId="5" borderId="52" xfId="0" applyFont="1" applyFill="1" applyBorder="1" applyAlignment="1">
      <alignment horizontal="center" vertical="center"/>
    </xf>
    <xf numFmtId="0" fontId="1" fillId="15" borderId="57" xfId="0" applyFont="1" applyFill="1" applyBorder="1" applyAlignment="1">
      <alignment horizontal="center" vertical="center"/>
    </xf>
    <xf numFmtId="0" fontId="1" fillId="15" borderId="52" xfId="0" applyFont="1" applyFill="1" applyBorder="1" applyAlignment="1">
      <alignment horizontal="center" vertical="center"/>
    </xf>
    <xf numFmtId="0" fontId="1" fillId="8" borderId="57" xfId="0" applyFont="1" applyFill="1" applyBorder="1" applyAlignment="1">
      <alignment horizontal="center" vertical="center"/>
    </xf>
    <xf numFmtId="0" fontId="1" fillId="8" borderId="52" xfId="0" applyFont="1" applyFill="1" applyBorder="1" applyAlignment="1">
      <alignment horizontal="center" vertical="center"/>
    </xf>
    <xf numFmtId="0" fontId="1" fillId="4" borderId="57" xfId="0" applyFont="1" applyFill="1" applyBorder="1" applyAlignment="1">
      <alignment horizontal="center" vertical="center"/>
    </xf>
    <xf numFmtId="0" fontId="1" fillId="4" borderId="52" xfId="0" applyFont="1" applyFill="1" applyBorder="1" applyAlignment="1">
      <alignment horizontal="center" vertical="center"/>
    </xf>
    <xf numFmtId="0" fontId="1" fillId="10" borderId="60" xfId="0" applyFont="1" applyFill="1" applyBorder="1" applyAlignment="1">
      <alignment horizontal="center" vertical="center"/>
    </xf>
    <xf numFmtId="0" fontId="1" fillId="10" borderId="6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12" borderId="63" xfId="0" applyFont="1" applyFill="1" applyBorder="1" applyAlignment="1">
      <alignment horizontal="center" vertical="center"/>
    </xf>
    <xf numFmtId="0" fontId="1" fillId="13" borderId="63" xfId="0" applyFont="1" applyFill="1" applyBorder="1" applyAlignment="1">
      <alignment horizontal="center" vertical="center"/>
    </xf>
    <xf numFmtId="0" fontId="1" fillId="2" borderId="63" xfId="0" applyFont="1" applyFill="1" applyBorder="1" applyAlignment="1">
      <alignment horizontal="center" vertical="center"/>
    </xf>
    <xf numFmtId="0" fontId="1" fillId="14" borderId="63" xfId="0" applyFont="1" applyFill="1" applyBorder="1" applyAlignment="1">
      <alignment horizontal="center" vertical="center"/>
    </xf>
    <xf numFmtId="0" fontId="1" fillId="5" borderId="63" xfId="0" applyFont="1" applyFill="1" applyBorder="1" applyAlignment="1">
      <alignment horizontal="center" vertical="center"/>
    </xf>
    <xf numFmtId="0" fontId="1" fillId="15" borderId="63" xfId="0" applyFont="1" applyFill="1" applyBorder="1" applyAlignment="1">
      <alignment horizontal="center" vertical="center"/>
    </xf>
    <xf numFmtId="0" fontId="1" fillId="8" borderId="63" xfId="0" applyFont="1" applyFill="1" applyBorder="1" applyAlignment="1">
      <alignment horizontal="center" vertical="center"/>
    </xf>
    <xf numFmtId="0" fontId="1" fillId="4" borderId="63" xfId="0" applyFont="1" applyFill="1" applyBorder="1" applyAlignment="1">
      <alignment horizontal="center" vertical="center"/>
    </xf>
    <xf numFmtId="0" fontId="1" fillId="10" borderId="63" xfId="0" applyFont="1" applyFill="1" applyBorder="1" applyAlignment="1">
      <alignment horizontal="center" vertical="center"/>
    </xf>
    <xf numFmtId="0" fontId="1" fillId="12" borderId="60" xfId="0" applyFont="1" applyFill="1" applyBorder="1" applyAlignment="1">
      <alignment horizontal="center" vertical="center"/>
    </xf>
    <xf numFmtId="0" fontId="1" fillId="13" borderId="60" xfId="0" applyFont="1" applyFill="1" applyBorder="1" applyAlignment="1">
      <alignment horizontal="center" vertical="center"/>
    </xf>
    <xf numFmtId="0" fontId="1" fillId="2" borderId="60" xfId="0" applyFont="1" applyFill="1" applyBorder="1" applyAlignment="1">
      <alignment horizontal="center" vertical="center"/>
    </xf>
    <xf numFmtId="0" fontId="1" fillId="14" borderId="60" xfId="0" applyFont="1" applyFill="1" applyBorder="1" applyAlignment="1">
      <alignment horizontal="center" vertical="center"/>
    </xf>
    <xf numFmtId="0" fontId="1" fillId="5" borderId="60" xfId="0" applyFont="1" applyFill="1" applyBorder="1" applyAlignment="1">
      <alignment horizontal="center" vertical="center"/>
    </xf>
    <xf numFmtId="0" fontId="1" fillId="15" borderId="60" xfId="0" applyFont="1" applyFill="1" applyBorder="1" applyAlignment="1">
      <alignment horizontal="center" vertical="center"/>
    </xf>
    <xf numFmtId="0" fontId="1" fillId="8" borderId="60" xfId="0" applyFont="1" applyFill="1" applyBorder="1" applyAlignment="1">
      <alignment horizontal="center" vertical="center"/>
    </xf>
    <xf numFmtId="0" fontId="1" fillId="4" borderId="60" xfId="0" applyFont="1" applyFill="1" applyBorder="1" applyAlignment="1">
      <alignment horizontal="center" vertical="center"/>
    </xf>
    <xf numFmtId="0" fontId="1" fillId="12" borderId="61" xfId="0" applyFont="1" applyFill="1" applyBorder="1" applyAlignment="1">
      <alignment horizontal="center" vertical="center"/>
    </xf>
    <xf numFmtId="0" fontId="1" fillId="13" borderId="61" xfId="0" applyFont="1" applyFill="1" applyBorder="1" applyAlignment="1">
      <alignment horizontal="center" vertical="center"/>
    </xf>
    <xf numFmtId="0" fontId="1" fillId="2" borderId="61" xfId="0" applyFont="1" applyFill="1" applyBorder="1" applyAlignment="1">
      <alignment horizontal="center" vertical="center"/>
    </xf>
    <xf numFmtId="0" fontId="1" fillId="14" borderId="61" xfId="0" applyFont="1" applyFill="1" applyBorder="1" applyAlignment="1">
      <alignment horizontal="center" vertical="center"/>
    </xf>
    <xf numFmtId="0" fontId="1" fillId="5" borderId="61" xfId="0" applyFont="1" applyFill="1" applyBorder="1" applyAlignment="1">
      <alignment horizontal="center" vertical="center"/>
    </xf>
    <xf numFmtId="0" fontId="1" fillId="15" borderId="61" xfId="0" applyFont="1" applyFill="1" applyBorder="1" applyAlignment="1">
      <alignment horizontal="center" vertical="center"/>
    </xf>
    <xf numFmtId="0" fontId="1" fillId="8" borderId="61" xfId="0" applyFont="1" applyFill="1" applyBorder="1" applyAlignment="1">
      <alignment horizontal="center" vertical="center"/>
    </xf>
    <xf numFmtId="0" fontId="1" fillId="4" borderId="6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12" borderId="64" xfId="0" applyFont="1" applyFill="1" applyBorder="1" applyAlignment="1">
      <alignment horizontal="center" vertical="center"/>
    </xf>
    <xf numFmtId="0" fontId="1" fillId="12" borderId="65" xfId="0" applyFont="1" applyFill="1" applyBorder="1" applyAlignment="1">
      <alignment horizontal="center" vertical="center"/>
    </xf>
    <xf numFmtId="0" fontId="1" fillId="12" borderId="66" xfId="0" applyFont="1" applyFill="1" applyBorder="1" applyAlignment="1">
      <alignment horizontal="center" vertical="center"/>
    </xf>
    <xf numFmtId="0" fontId="1" fillId="12" borderId="67" xfId="0" applyFont="1" applyFill="1" applyBorder="1" applyAlignment="1">
      <alignment horizontal="center" vertical="center"/>
    </xf>
    <xf numFmtId="0" fontId="1" fillId="12" borderId="68" xfId="0" applyFont="1" applyFill="1" applyBorder="1" applyAlignment="1">
      <alignment horizontal="center" vertical="center"/>
    </xf>
    <xf numFmtId="0" fontId="1" fillId="13" borderId="68" xfId="0" applyFont="1" applyFill="1" applyBorder="1" applyAlignment="1">
      <alignment horizontal="center" vertical="center"/>
    </xf>
    <xf numFmtId="0" fontId="1" fillId="2" borderId="68" xfId="0" applyFont="1" applyFill="1" applyBorder="1" applyAlignment="1">
      <alignment horizontal="center" vertical="center"/>
    </xf>
    <xf numFmtId="0" fontId="1" fillId="14" borderId="68" xfId="0" applyFont="1" applyFill="1" applyBorder="1" applyAlignment="1">
      <alignment horizontal="center" vertical="center"/>
    </xf>
    <xf numFmtId="0" fontId="1" fillId="5" borderId="68" xfId="0" applyFont="1" applyFill="1" applyBorder="1" applyAlignment="1">
      <alignment horizontal="center" vertical="center"/>
    </xf>
    <xf numFmtId="0" fontId="1" fillId="15" borderId="68" xfId="0" applyFont="1" applyFill="1" applyBorder="1" applyAlignment="1">
      <alignment horizontal="center" vertical="center"/>
    </xf>
    <xf numFmtId="0" fontId="1" fillId="8" borderId="68" xfId="0" applyFont="1" applyFill="1" applyBorder="1" applyAlignment="1">
      <alignment horizontal="center" vertical="center"/>
    </xf>
    <xf numFmtId="0" fontId="1" fillId="4" borderId="68" xfId="0" applyFont="1" applyFill="1" applyBorder="1" applyAlignment="1">
      <alignment horizontal="center" vertical="center"/>
    </xf>
    <xf numFmtId="0" fontId="1" fillId="10" borderId="68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2" xfId="0" applyBorder="1"/>
    <xf numFmtId="0" fontId="0" fillId="0" borderId="69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3" xfId="0" applyFill="1" applyBorder="1" applyAlignment="1">
      <alignment horizontal="center" vertical="center"/>
    </xf>
    <xf numFmtId="0" fontId="0" fillId="0" borderId="74" xfId="0" applyFill="1" applyBorder="1" applyAlignment="1">
      <alignment horizontal="center" vertical="center"/>
    </xf>
    <xf numFmtId="0" fontId="0" fillId="0" borderId="70" xfId="0" applyFill="1" applyBorder="1" applyAlignment="1">
      <alignment horizontal="center" vertical="center"/>
    </xf>
    <xf numFmtId="0" fontId="0" fillId="0" borderId="71" xfId="0" applyFill="1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6" xfId="0" applyBorder="1"/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15" borderId="30" xfId="0" applyFont="1" applyFill="1" applyBorder="1" applyAlignment="1">
      <alignment horizontal="center" vertical="center" wrapText="1"/>
    </xf>
    <xf numFmtId="0" fontId="1" fillId="15" borderId="15" xfId="0" applyFont="1" applyFill="1" applyBorder="1" applyAlignment="1">
      <alignment horizontal="center" vertical="center" wrapText="1"/>
    </xf>
    <xf numFmtId="0" fontId="1" fillId="8" borderId="30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1" fillId="4" borderId="30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10" borderId="32" xfId="0" applyFont="1" applyFill="1" applyBorder="1" applyAlignment="1">
      <alignment horizontal="center" vertical="center" wrapText="1"/>
    </xf>
    <xf numFmtId="0" fontId="1" fillId="10" borderId="33" xfId="0" applyFont="1" applyFill="1" applyBorder="1" applyAlignment="1">
      <alignment horizontal="center" vertical="center" wrapText="1"/>
    </xf>
    <xf numFmtId="0" fontId="1" fillId="14" borderId="30" xfId="0" applyFont="1" applyFill="1" applyBorder="1" applyAlignment="1">
      <alignment horizontal="center" vertical="center" wrapText="1"/>
    </xf>
    <xf numFmtId="0" fontId="1" fillId="14" borderId="15" xfId="0" applyFont="1" applyFill="1" applyBorder="1" applyAlignment="1">
      <alignment horizontal="center" vertical="center" wrapText="1"/>
    </xf>
    <xf numFmtId="0" fontId="1" fillId="5" borderId="30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13" borderId="30" xfId="0" applyFont="1" applyFill="1" applyBorder="1" applyAlignment="1">
      <alignment horizontal="center" vertical="center" wrapText="1"/>
    </xf>
    <xf numFmtId="0" fontId="1" fillId="13" borderId="15" xfId="0" applyFont="1" applyFill="1" applyBorder="1" applyAlignment="1">
      <alignment horizontal="center" vertical="center" wrapText="1"/>
    </xf>
    <xf numFmtId="0" fontId="1" fillId="2" borderId="30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12" borderId="30" xfId="0" applyFont="1" applyFill="1" applyBorder="1" applyAlignment="1">
      <alignment horizontal="center" vertical="center" wrapText="1"/>
    </xf>
    <xf numFmtId="0" fontId="1" fillId="12" borderId="15" xfId="0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/>
    </xf>
    <xf numFmtId="0" fontId="1" fillId="0" borderId="62" xfId="0" applyFont="1" applyBorder="1" applyAlignment="1">
      <alignment horizontal="center" vertical="center"/>
    </xf>
    <xf numFmtId="0" fontId="1" fillId="13" borderId="56" xfId="0" applyFont="1" applyFill="1" applyBorder="1" applyAlignment="1">
      <alignment horizontal="center" vertical="center" wrapText="1"/>
    </xf>
    <xf numFmtId="0" fontId="1" fillId="13" borderId="39" xfId="0" applyFont="1" applyFill="1" applyBorder="1" applyAlignment="1">
      <alignment horizontal="center" vertical="center" wrapText="1"/>
    </xf>
    <xf numFmtId="0" fontId="1" fillId="2" borderId="56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12" borderId="56" xfId="0" applyFont="1" applyFill="1" applyBorder="1" applyAlignment="1">
      <alignment horizontal="center" vertical="center" wrapText="1"/>
    </xf>
    <xf numFmtId="0" fontId="1" fillId="12" borderId="39" xfId="0" applyFont="1" applyFill="1" applyBorder="1" applyAlignment="1">
      <alignment horizontal="center" vertical="center" wrapText="1"/>
    </xf>
    <xf numFmtId="0" fontId="0" fillId="2" borderId="45" xfId="0" applyFill="1" applyBorder="1" applyAlignment="1">
      <alignment horizontal="center" vertical="center" wrapText="1"/>
    </xf>
    <xf numFmtId="0" fontId="0" fillId="2" borderId="53" xfId="0" applyFill="1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 wrapText="1"/>
    </xf>
    <xf numFmtId="0" fontId="0" fillId="2" borderId="40" xfId="0" applyFill="1" applyBorder="1" applyAlignment="1">
      <alignment horizontal="center" vertical="center" wrapText="1"/>
    </xf>
    <xf numFmtId="0" fontId="0" fillId="2" borderId="49" xfId="0" applyFill="1" applyBorder="1" applyAlignment="1">
      <alignment horizontal="center" vertical="center" wrapText="1"/>
    </xf>
    <xf numFmtId="0" fontId="0" fillId="2" borderId="38" xfId="0" applyFill="1" applyBorder="1" applyAlignment="1">
      <alignment horizontal="center" vertical="center" wrapText="1"/>
    </xf>
    <xf numFmtId="0" fontId="1" fillId="15" borderId="56" xfId="0" applyFont="1" applyFill="1" applyBorder="1" applyAlignment="1">
      <alignment horizontal="center" vertical="center" wrapText="1"/>
    </xf>
    <xf numFmtId="0" fontId="1" fillId="15" borderId="39" xfId="0" applyFont="1" applyFill="1" applyBorder="1" applyAlignment="1">
      <alignment horizontal="center" vertical="center" wrapText="1"/>
    </xf>
    <xf numFmtId="0" fontId="1" fillId="8" borderId="56" xfId="0" applyFont="1" applyFill="1" applyBorder="1" applyAlignment="1">
      <alignment horizontal="center" vertical="center" wrapText="1"/>
    </xf>
    <xf numFmtId="0" fontId="1" fillId="8" borderId="39" xfId="0" applyFont="1" applyFill="1" applyBorder="1" applyAlignment="1">
      <alignment horizontal="center" vertical="center" wrapText="1"/>
    </xf>
    <xf numFmtId="0" fontId="1" fillId="4" borderId="56" xfId="0" applyFont="1" applyFill="1" applyBorder="1" applyAlignment="1">
      <alignment horizontal="center" vertical="center" wrapText="1"/>
    </xf>
    <xf numFmtId="0" fontId="1" fillId="4" borderId="39" xfId="0" applyFont="1" applyFill="1" applyBorder="1" applyAlignment="1">
      <alignment horizontal="center" vertical="center" wrapText="1"/>
    </xf>
    <xf numFmtId="0" fontId="1" fillId="10" borderId="58" xfId="0" applyFont="1" applyFill="1" applyBorder="1" applyAlignment="1">
      <alignment horizontal="center" vertical="center" wrapText="1"/>
    </xf>
    <xf numFmtId="0" fontId="1" fillId="10" borderId="59" xfId="0" applyFont="1" applyFill="1" applyBorder="1" applyAlignment="1">
      <alignment horizontal="center" vertical="center" wrapText="1"/>
    </xf>
    <xf numFmtId="0" fontId="1" fillId="14" borderId="56" xfId="0" applyFont="1" applyFill="1" applyBorder="1" applyAlignment="1">
      <alignment horizontal="center" vertical="center" wrapText="1"/>
    </xf>
    <xf numFmtId="0" fontId="1" fillId="14" borderId="39" xfId="0" applyFont="1" applyFill="1" applyBorder="1" applyAlignment="1">
      <alignment horizontal="center" vertical="center" wrapText="1"/>
    </xf>
    <xf numFmtId="0" fontId="1" fillId="5" borderId="56" xfId="0" applyFont="1" applyFill="1" applyBorder="1" applyAlignment="1">
      <alignment horizontal="center" vertical="center" wrapText="1"/>
    </xf>
    <xf numFmtId="0" fontId="1" fillId="5" borderId="39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15" borderId="5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1" fillId="14" borderId="5" xfId="0" applyFont="1" applyFill="1" applyBorder="1" applyAlignment="1">
      <alignment horizontal="center" vertical="center" wrapText="1"/>
    </xf>
    <xf numFmtId="0" fontId="1" fillId="12" borderId="5" xfId="0" applyFont="1" applyFill="1" applyBorder="1" applyAlignment="1">
      <alignment horizontal="center" vertical="center" wrapText="1"/>
    </xf>
    <xf numFmtId="0" fontId="1" fillId="13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461"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bgColor theme="8" tint="0.39994506668294322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FFFFCC"/>
      <color rgb="FF33CCCC"/>
      <color rgb="FF9966FF"/>
      <color rgb="FFFFFF00"/>
      <color rgb="FFFFCCCC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F3" sqref="F3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170" t="s">
        <v>15</v>
      </c>
      <c r="F1" s="171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2020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39</v>
      </c>
      <c r="C3" s="24" t="s">
        <v>40</v>
      </c>
      <c r="D3" s="7">
        <v>8</v>
      </c>
      <c r="E3" s="8" t="s">
        <v>17</v>
      </c>
      <c r="F3" s="2" t="s">
        <v>3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41</v>
      </c>
      <c r="C4" s="24" t="s">
        <v>40</v>
      </c>
      <c r="D4" s="7">
        <v>8</v>
      </c>
      <c r="E4" s="172" t="s">
        <v>27</v>
      </c>
      <c r="F4" s="173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42</v>
      </c>
      <c r="C5" s="24" t="s">
        <v>40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>
        <v>5</v>
      </c>
      <c r="B6" s="24" t="s">
        <v>43</v>
      </c>
      <c r="C6" s="24" t="s">
        <v>44</v>
      </c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1"/>
  <sheetViews>
    <sheetView zoomScale="70" zoomScaleNormal="7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H7" sqref="AH7"/>
    </sheetView>
  </sheetViews>
  <sheetFormatPr defaultRowHeight="15" x14ac:dyDescent="0.25"/>
  <cols>
    <col min="2" max="3" width="36.7109375" customWidth="1"/>
    <col min="5" max="35" width="4.7109375" customWidth="1"/>
    <col min="36" max="47" width="9.85546875" customWidth="1"/>
  </cols>
  <sheetData>
    <row r="1" spans="1:47" x14ac:dyDescent="0.25">
      <c r="A1" s="186" t="s">
        <v>68</v>
      </c>
      <c r="B1" s="186"/>
      <c r="C1" s="186"/>
      <c r="D1" s="187"/>
      <c r="E1" s="3" t="s">
        <v>67</v>
      </c>
      <c r="F1" s="29" t="str">
        <f>"  - рабочий день (обозначение - количество часов)"</f>
        <v xml:space="preserve">  - рабочий день (обозначение - количество часов)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13" t="s">
        <v>22</v>
      </c>
      <c r="R1" s="29" t="str">
        <f>"  - отпуск (обозначение - оп)"</f>
        <v xml:space="preserve">  - отпуск (обозначение - оп)</v>
      </c>
      <c r="S1" s="28"/>
      <c r="T1" s="28"/>
      <c r="U1" s="28"/>
      <c r="V1" s="28"/>
      <c r="W1" s="28"/>
      <c r="X1" s="28"/>
      <c r="Y1" s="28"/>
      <c r="Z1" s="28"/>
      <c r="AA1" s="5" t="s">
        <v>0</v>
      </c>
      <c r="AB1" s="29" t="str">
        <f>"  - больничных (обозначение - буква б)"</f>
        <v xml:space="preserve">  - больничных (обозначение - буква б)</v>
      </c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</row>
    <row r="2" spans="1:47" x14ac:dyDescent="0.25">
      <c r="A2" s="186"/>
      <c r="B2" s="186"/>
      <c r="C2" s="186"/>
      <c r="D2" s="187"/>
      <c r="E2" s="10" t="s">
        <v>20</v>
      </c>
      <c r="F2" s="29" t="str">
        <f>"  - праздничный день (обозначение - пр)"</f>
        <v xml:space="preserve">  - праздничный день (обозначение - пр)</v>
      </c>
      <c r="G2" s="28"/>
      <c r="H2" s="28"/>
      <c r="I2" s="28"/>
      <c r="J2" s="28"/>
      <c r="K2" s="28"/>
      <c r="L2" s="28"/>
      <c r="M2" s="28"/>
      <c r="N2" s="28"/>
      <c r="O2" s="28"/>
      <c r="P2" s="28"/>
      <c r="Q2" s="16" t="s">
        <v>23</v>
      </c>
      <c r="R2" s="29" t="str">
        <f>"  - отгул (обозначение - ог)"</f>
        <v xml:space="preserve">  - отгул (обозначение - ог)</v>
      </c>
      <c r="S2" s="28"/>
      <c r="T2" s="28"/>
      <c r="U2" s="28"/>
      <c r="V2" s="28"/>
      <c r="W2" s="28"/>
      <c r="X2" s="28"/>
      <c r="Y2" s="28"/>
      <c r="Z2" s="28"/>
      <c r="AA2" s="9" t="s">
        <v>26</v>
      </c>
      <c r="AB2" s="29" t="str">
        <f>"  - учебный отпуск (обозначение - у)"</f>
        <v xml:space="preserve">  - учебный отпуск (обозначение - у)</v>
      </c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</row>
    <row r="3" spans="1:47" x14ac:dyDescent="0.25">
      <c r="A3" s="188"/>
      <c r="B3" s="188"/>
      <c r="C3" s="188"/>
      <c r="D3" s="189"/>
      <c r="E3" s="25" t="s">
        <v>21</v>
      </c>
      <c r="F3" s="29" t="str">
        <f>"  - прогул (обозначение -пг)"</f>
        <v xml:space="preserve">  - прогул (обозначение -пг)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6" t="s">
        <v>25</v>
      </c>
      <c r="R3" s="29" t="str">
        <f>"  - отпуск без содержания (обозначение - обс)"</f>
        <v xml:space="preserve">  - отпуск без содержания (обозначение - обс)</v>
      </c>
      <c r="S3" s="28"/>
      <c r="T3" s="28"/>
      <c r="U3" s="28"/>
      <c r="V3" s="28"/>
      <c r="W3" s="28"/>
      <c r="X3" s="28"/>
      <c r="Y3" s="28"/>
      <c r="Z3" s="28"/>
      <c r="AA3" s="27" t="s">
        <v>24</v>
      </c>
      <c r="AB3" s="29" t="str">
        <f>"  - командировка (обозначение - буква к)"</f>
        <v xml:space="preserve">  - командировка (обозначение - буква к)</v>
      </c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</row>
    <row r="4" spans="1:47" x14ac:dyDescent="0.25">
      <c r="A4" s="196" t="s">
        <v>18</v>
      </c>
      <c r="B4" s="198" t="s">
        <v>45</v>
      </c>
      <c r="C4" s="198" t="s">
        <v>46</v>
      </c>
      <c r="D4" s="200" t="s">
        <v>47</v>
      </c>
      <c r="E4" s="47" t="s">
        <v>51</v>
      </c>
      <c r="F4" s="35" t="s">
        <v>52</v>
      </c>
      <c r="G4" s="35" t="s">
        <v>53</v>
      </c>
      <c r="H4" s="36" t="s">
        <v>54</v>
      </c>
      <c r="I4" s="36" t="s">
        <v>48</v>
      </c>
      <c r="J4" s="35" t="s">
        <v>49</v>
      </c>
      <c r="K4" s="35" t="s">
        <v>50</v>
      </c>
      <c r="L4" s="35" t="s">
        <v>51</v>
      </c>
      <c r="M4" s="35" t="s">
        <v>52</v>
      </c>
      <c r="N4" s="35" t="s">
        <v>53</v>
      </c>
      <c r="O4" s="36" t="s">
        <v>54</v>
      </c>
      <c r="P4" s="36" t="s">
        <v>48</v>
      </c>
      <c r="Q4" s="35" t="s">
        <v>49</v>
      </c>
      <c r="R4" s="35" t="s">
        <v>50</v>
      </c>
      <c r="S4" s="35" t="s">
        <v>51</v>
      </c>
      <c r="T4" s="35" t="s">
        <v>52</v>
      </c>
      <c r="U4" s="35" t="s">
        <v>53</v>
      </c>
      <c r="V4" s="36" t="s">
        <v>54</v>
      </c>
      <c r="W4" s="36" t="s">
        <v>48</v>
      </c>
      <c r="X4" s="35" t="s">
        <v>49</v>
      </c>
      <c r="Y4" s="35" t="s">
        <v>50</v>
      </c>
      <c r="Z4" s="35" t="s">
        <v>51</v>
      </c>
      <c r="AA4" s="35" t="s">
        <v>52</v>
      </c>
      <c r="AB4" s="35" t="s">
        <v>53</v>
      </c>
      <c r="AC4" s="36" t="s">
        <v>54</v>
      </c>
      <c r="AD4" s="36" t="s">
        <v>48</v>
      </c>
      <c r="AE4" s="35" t="s">
        <v>49</v>
      </c>
      <c r="AF4" s="35" t="s">
        <v>50</v>
      </c>
      <c r="AG4" s="35" t="s">
        <v>51</v>
      </c>
      <c r="AH4" s="35" t="s">
        <v>52</v>
      </c>
      <c r="AI4" s="40" t="s">
        <v>53</v>
      </c>
      <c r="AJ4" s="194" t="s">
        <v>55</v>
      </c>
      <c r="AK4" s="194" t="s">
        <v>56</v>
      </c>
      <c r="AL4" s="190" t="s">
        <v>57</v>
      </c>
      <c r="AM4" s="192" t="s">
        <v>58</v>
      </c>
      <c r="AN4" s="194" t="s">
        <v>59</v>
      </c>
      <c r="AO4" s="194" t="s">
        <v>60</v>
      </c>
      <c r="AP4" s="182" t="s">
        <v>61</v>
      </c>
      <c r="AQ4" s="184" t="s">
        <v>62</v>
      </c>
      <c r="AR4" s="174" t="s">
        <v>63</v>
      </c>
      <c r="AS4" s="176" t="s">
        <v>64</v>
      </c>
      <c r="AT4" s="178" t="s">
        <v>65</v>
      </c>
      <c r="AU4" s="180" t="s">
        <v>66</v>
      </c>
    </row>
    <row r="5" spans="1:47" x14ac:dyDescent="0.25">
      <c r="A5" s="197"/>
      <c r="B5" s="199"/>
      <c r="C5" s="199"/>
      <c r="D5" s="201"/>
      <c r="E5" s="48">
        <v>1</v>
      </c>
      <c r="F5" s="43">
        <v>2</v>
      </c>
      <c r="G5" s="43">
        <v>3</v>
      </c>
      <c r="H5" s="44">
        <v>4</v>
      </c>
      <c r="I5" s="44">
        <v>5</v>
      </c>
      <c r="J5" s="43">
        <v>6</v>
      </c>
      <c r="K5" s="43">
        <v>7</v>
      </c>
      <c r="L5" s="43">
        <v>8</v>
      </c>
      <c r="M5" s="43">
        <v>9</v>
      </c>
      <c r="N5" s="43">
        <v>10</v>
      </c>
      <c r="O5" s="44">
        <v>11</v>
      </c>
      <c r="P5" s="44">
        <v>12</v>
      </c>
      <c r="Q5" s="43">
        <v>13</v>
      </c>
      <c r="R5" s="43">
        <v>14</v>
      </c>
      <c r="S5" s="43">
        <v>15</v>
      </c>
      <c r="T5" s="43">
        <v>16</v>
      </c>
      <c r="U5" s="43">
        <v>17</v>
      </c>
      <c r="V5" s="44">
        <v>18</v>
      </c>
      <c r="W5" s="44">
        <v>19</v>
      </c>
      <c r="X5" s="43">
        <v>20</v>
      </c>
      <c r="Y5" s="43">
        <v>21</v>
      </c>
      <c r="Z5" s="43">
        <v>22</v>
      </c>
      <c r="AA5" s="43">
        <v>23</v>
      </c>
      <c r="AB5" s="43">
        <v>24</v>
      </c>
      <c r="AC5" s="44">
        <v>25</v>
      </c>
      <c r="AD5" s="44">
        <v>26</v>
      </c>
      <c r="AE5" s="43">
        <v>27</v>
      </c>
      <c r="AF5" s="43">
        <v>28</v>
      </c>
      <c r="AG5" s="43">
        <v>29</v>
      </c>
      <c r="AH5" s="43">
        <v>30</v>
      </c>
      <c r="AI5" s="45">
        <v>31</v>
      </c>
      <c r="AJ5" s="195"/>
      <c r="AK5" s="195"/>
      <c r="AL5" s="191"/>
      <c r="AM5" s="193"/>
      <c r="AN5" s="195"/>
      <c r="AO5" s="195"/>
      <c r="AP5" s="183"/>
      <c r="AQ5" s="185"/>
      <c r="AR5" s="175"/>
      <c r="AS5" s="177"/>
      <c r="AT5" s="179"/>
      <c r="AU5" s="181"/>
    </row>
    <row r="6" spans="1:47" x14ac:dyDescent="0.25">
      <c r="A6" s="46">
        <v>1</v>
      </c>
      <c r="B6" s="31" t="s">
        <v>37</v>
      </c>
      <c r="C6" s="31" t="s">
        <v>38</v>
      </c>
      <c r="D6" s="49">
        <v>8</v>
      </c>
      <c r="E6" s="47" t="s">
        <v>20</v>
      </c>
      <c r="F6" s="47" t="s">
        <v>20</v>
      </c>
      <c r="G6" s="47" t="s">
        <v>20</v>
      </c>
      <c r="H6" s="47" t="s">
        <v>20</v>
      </c>
      <c r="I6" s="47" t="s">
        <v>20</v>
      </c>
      <c r="J6" s="47" t="s">
        <v>20</v>
      </c>
      <c r="K6" s="47" t="s">
        <v>20</v>
      </c>
      <c r="L6" s="47" t="s">
        <v>20</v>
      </c>
      <c r="M6" s="35" t="s">
        <v>67</v>
      </c>
      <c r="N6" s="35" t="s">
        <v>67</v>
      </c>
      <c r="O6" s="35"/>
      <c r="P6" s="35"/>
      <c r="Q6" s="35" t="s">
        <v>67</v>
      </c>
      <c r="R6" s="35" t="s">
        <v>67</v>
      </c>
      <c r="S6" s="35" t="s">
        <v>67</v>
      </c>
      <c r="T6" s="35" t="s">
        <v>67</v>
      </c>
      <c r="U6" s="35" t="s">
        <v>67</v>
      </c>
      <c r="V6" s="35"/>
      <c r="W6" s="35"/>
      <c r="X6" s="35" t="s">
        <v>67</v>
      </c>
      <c r="Y6" s="35" t="s">
        <v>67</v>
      </c>
      <c r="Z6" s="35" t="s">
        <v>67</v>
      </c>
      <c r="AA6" s="35" t="s">
        <v>67</v>
      </c>
      <c r="AB6" s="35" t="s">
        <v>67</v>
      </c>
      <c r="AC6" s="35"/>
      <c r="AD6" s="35"/>
      <c r="AE6" s="35" t="s">
        <v>67</v>
      </c>
      <c r="AF6" s="35" t="s">
        <v>67</v>
      </c>
      <c r="AG6" s="35" t="s">
        <v>67</v>
      </c>
      <c r="AH6" s="35" t="s">
        <v>67</v>
      </c>
      <c r="AI6" s="40" t="s">
        <v>67</v>
      </c>
      <c r="AJ6" s="52">
        <f>COUNTIF(E6:AI6,"в")</f>
        <v>17</v>
      </c>
      <c r="AK6" s="52">
        <f t="shared" ref="AK6:AK10" si="0">SUM(E6:AI6)</f>
        <v>0</v>
      </c>
      <c r="AL6" s="54">
        <f t="shared" ref="AL6:AL10" si="1">COUNTIF(E6:AI6,"=оп")</f>
        <v>0</v>
      </c>
      <c r="AM6" s="56">
        <f t="shared" ref="AM6:AM10" si="2">COUNTIF(E6:AI6,"=б")</f>
        <v>0</v>
      </c>
      <c r="AN6" s="52">
        <f t="shared" ref="AN6:AN10" si="3">IF(D6="",0,IF(AK6-AJ6*D6&lt;0,0,AK6-AJ6*D6))</f>
        <v>0</v>
      </c>
      <c r="AO6" s="52">
        <f t="shared" ref="AO6:AO10" si="4">IF(D6="",0,IF(AJ6*D6-AK6&lt;0,0,AJ6*D6-AK6))</f>
        <v>136</v>
      </c>
      <c r="AP6" s="58">
        <f t="shared" ref="AP6:AP10" si="5">COUNTIF(E6:AI6,"=ог")</f>
        <v>0</v>
      </c>
      <c r="AQ6" s="60">
        <f t="shared" ref="AQ6:AQ10" si="6">COUNTIF(E6:AI6,"=пр")</f>
        <v>8</v>
      </c>
      <c r="AR6" s="62">
        <f t="shared" ref="AR6:AR10" si="7">COUNTIF(E6:AI6,"=пг")</f>
        <v>0</v>
      </c>
      <c r="AS6" s="64">
        <f t="shared" ref="AS6:AS10" si="8">COUNTIF(E6:AI6,"=обс")</f>
        <v>0</v>
      </c>
      <c r="AT6" s="66">
        <f t="shared" ref="AT6:AT10" si="9">COUNTIF(E6:AI6,"=у")</f>
        <v>0</v>
      </c>
      <c r="AU6" s="68">
        <f t="shared" ref="AU6:AU10" si="10">COUNTIF(E6:AI6,"=к")</f>
        <v>0</v>
      </c>
    </row>
    <row r="7" spans="1:47" x14ac:dyDescent="0.25">
      <c r="A7" s="34">
        <v>2</v>
      </c>
      <c r="B7" s="32" t="s">
        <v>39</v>
      </c>
      <c r="C7" s="32" t="s">
        <v>40</v>
      </c>
      <c r="D7" s="50">
        <v>8</v>
      </c>
      <c r="E7" s="47" t="s">
        <v>20</v>
      </c>
      <c r="F7" s="47" t="s">
        <v>20</v>
      </c>
      <c r="G7" s="47" t="s">
        <v>20</v>
      </c>
      <c r="H7" s="47" t="s">
        <v>20</v>
      </c>
      <c r="I7" s="47" t="s">
        <v>20</v>
      </c>
      <c r="J7" s="47" t="s">
        <v>20</v>
      </c>
      <c r="K7" s="47" t="s">
        <v>20</v>
      </c>
      <c r="L7" s="47" t="s">
        <v>20</v>
      </c>
      <c r="M7" s="33" t="s">
        <v>67</v>
      </c>
      <c r="N7" s="33" t="s">
        <v>67</v>
      </c>
      <c r="O7" s="33"/>
      <c r="P7" s="33"/>
      <c r="Q7" s="33" t="s">
        <v>67</v>
      </c>
      <c r="R7" s="33" t="s">
        <v>67</v>
      </c>
      <c r="S7" s="33" t="s">
        <v>67</v>
      </c>
      <c r="T7" s="33" t="s">
        <v>67</v>
      </c>
      <c r="U7" s="33" t="s">
        <v>67</v>
      </c>
      <c r="V7" s="33"/>
      <c r="W7" s="33"/>
      <c r="X7" s="33" t="s">
        <v>67</v>
      </c>
      <c r="Y7" s="33" t="s">
        <v>67</v>
      </c>
      <c r="Z7" s="33" t="s">
        <v>67</v>
      </c>
      <c r="AA7" s="33" t="s">
        <v>67</v>
      </c>
      <c r="AB7" s="13" t="s">
        <v>22</v>
      </c>
      <c r="AC7" s="33"/>
      <c r="AD7" s="33"/>
      <c r="AE7" s="13" t="s">
        <v>22</v>
      </c>
      <c r="AF7" s="13" t="s">
        <v>22</v>
      </c>
      <c r="AG7" s="13" t="s">
        <v>22</v>
      </c>
      <c r="AH7" s="13" t="s">
        <v>22</v>
      </c>
      <c r="AI7" s="13" t="s">
        <v>22</v>
      </c>
      <c r="AJ7" s="52">
        <f>COUNTIF(E7:AI7,"в")</f>
        <v>11</v>
      </c>
      <c r="AK7" s="52">
        <f t="shared" si="0"/>
        <v>0</v>
      </c>
      <c r="AL7" s="54">
        <f t="shared" si="1"/>
        <v>6</v>
      </c>
      <c r="AM7" s="56">
        <f t="shared" si="2"/>
        <v>0</v>
      </c>
      <c r="AN7" s="52">
        <f t="shared" si="3"/>
        <v>0</v>
      </c>
      <c r="AO7" s="52">
        <f t="shared" si="4"/>
        <v>88</v>
      </c>
      <c r="AP7" s="58">
        <f t="shared" si="5"/>
        <v>0</v>
      </c>
      <c r="AQ7" s="60">
        <f t="shared" si="6"/>
        <v>8</v>
      </c>
      <c r="AR7" s="62">
        <f t="shared" si="7"/>
        <v>0</v>
      </c>
      <c r="AS7" s="64">
        <f t="shared" si="8"/>
        <v>0</v>
      </c>
      <c r="AT7" s="66">
        <f t="shared" si="9"/>
        <v>0</v>
      </c>
      <c r="AU7" s="68">
        <f t="shared" si="10"/>
        <v>0</v>
      </c>
    </row>
    <row r="8" spans="1:47" x14ac:dyDescent="0.25">
      <c r="A8" s="34">
        <v>3</v>
      </c>
      <c r="B8" s="32" t="s">
        <v>41</v>
      </c>
      <c r="C8" s="32" t="s">
        <v>40</v>
      </c>
      <c r="D8" s="50">
        <v>8</v>
      </c>
      <c r="E8" s="47" t="s">
        <v>20</v>
      </c>
      <c r="F8" s="47" t="s">
        <v>20</v>
      </c>
      <c r="G8" s="47" t="s">
        <v>20</v>
      </c>
      <c r="H8" s="47" t="s">
        <v>20</v>
      </c>
      <c r="I8" s="47" t="s">
        <v>20</v>
      </c>
      <c r="J8" s="47" t="s">
        <v>20</v>
      </c>
      <c r="K8" s="47" t="s">
        <v>20</v>
      </c>
      <c r="L8" s="47" t="s">
        <v>20</v>
      </c>
      <c r="M8" s="33" t="s">
        <v>67</v>
      </c>
      <c r="N8" s="33" t="s">
        <v>67</v>
      </c>
      <c r="O8" s="33"/>
      <c r="P8" s="33"/>
      <c r="Q8" s="33" t="s">
        <v>67</v>
      </c>
      <c r="R8" s="33" t="s">
        <v>67</v>
      </c>
      <c r="S8" s="33" t="s">
        <v>67</v>
      </c>
      <c r="T8" s="33" t="s">
        <v>67</v>
      </c>
      <c r="U8" s="33" t="s">
        <v>67</v>
      </c>
      <c r="V8" s="33"/>
      <c r="W8" s="33"/>
      <c r="X8" s="33" t="s">
        <v>67</v>
      </c>
      <c r="Y8" s="33" t="s">
        <v>67</v>
      </c>
      <c r="Z8" s="33" t="s">
        <v>67</v>
      </c>
      <c r="AA8" s="33" t="s">
        <v>67</v>
      </c>
      <c r="AB8" s="33" t="s">
        <v>67</v>
      </c>
      <c r="AC8" s="33"/>
      <c r="AD8" s="33"/>
      <c r="AE8" s="33" t="s">
        <v>67</v>
      </c>
      <c r="AF8" s="33" t="s">
        <v>67</v>
      </c>
      <c r="AG8" s="33" t="s">
        <v>67</v>
      </c>
      <c r="AH8" s="33" t="s">
        <v>67</v>
      </c>
      <c r="AI8" s="41" t="s">
        <v>67</v>
      </c>
      <c r="AJ8" s="52">
        <f>COUNTIF(E8:AI8,"в")</f>
        <v>17</v>
      </c>
      <c r="AK8" s="52">
        <f t="shared" si="0"/>
        <v>0</v>
      </c>
      <c r="AL8" s="54">
        <f t="shared" si="1"/>
        <v>0</v>
      </c>
      <c r="AM8" s="56">
        <f t="shared" si="2"/>
        <v>0</v>
      </c>
      <c r="AN8" s="52">
        <f t="shared" si="3"/>
        <v>0</v>
      </c>
      <c r="AO8" s="52">
        <f t="shared" si="4"/>
        <v>136</v>
      </c>
      <c r="AP8" s="58">
        <f t="shared" si="5"/>
        <v>0</v>
      </c>
      <c r="AQ8" s="60">
        <f t="shared" si="6"/>
        <v>8</v>
      </c>
      <c r="AR8" s="62">
        <f t="shared" si="7"/>
        <v>0</v>
      </c>
      <c r="AS8" s="64">
        <f t="shared" si="8"/>
        <v>0</v>
      </c>
      <c r="AT8" s="66">
        <f t="shared" si="9"/>
        <v>0</v>
      </c>
      <c r="AU8" s="68">
        <f t="shared" si="10"/>
        <v>0</v>
      </c>
    </row>
    <row r="9" spans="1:47" x14ac:dyDescent="0.25">
      <c r="A9" s="34">
        <v>4</v>
      </c>
      <c r="B9" s="32" t="s">
        <v>42</v>
      </c>
      <c r="C9" s="32" t="s">
        <v>40</v>
      </c>
      <c r="D9" s="50">
        <v>8</v>
      </c>
      <c r="E9" s="47" t="s">
        <v>20</v>
      </c>
      <c r="F9" s="47" t="s">
        <v>20</v>
      </c>
      <c r="G9" s="47" t="s">
        <v>20</v>
      </c>
      <c r="H9" s="47" t="s">
        <v>20</v>
      </c>
      <c r="I9" s="47" t="s">
        <v>20</v>
      </c>
      <c r="J9" s="47" t="s">
        <v>20</v>
      </c>
      <c r="K9" s="47" t="s">
        <v>20</v>
      </c>
      <c r="L9" s="47" t="s">
        <v>20</v>
      </c>
      <c r="M9" s="33" t="s">
        <v>67</v>
      </c>
      <c r="N9" s="33" t="s">
        <v>67</v>
      </c>
      <c r="O9" s="33"/>
      <c r="P9" s="33"/>
      <c r="Q9" s="33" t="s">
        <v>67</v>
      </c>
      <c r="R9" s="33" t="s">
        <v>67</v>
      </c>
      <c r="S9" s="33" t="s">
        <v>67</v>
      </c>
      <c r="T9" s="33" t="s">
        <v>67</v>
      </c>
      <c r="U9" s="33" t="s">
        <v>67</v>
      </c>
      <c r="V9" s="33"/>
      <c r="W9" s="33"/>
      <c r="X9" s="33" t="s">
        <v>67</v>
      </c>
      <c r="Y9" s="33" t="s">
        <v>67</v>
      </c>
      <c r="Z9" s="33" t="s">
        <v>67</v>
      </c>
      <c r="AA9" s="33" t="s">
        <v>67</v>
      </c>
      <c r="AB9" s="33" t="s">
        <v>67</v>
      </c>
      <c r="AC9" s="33"/>
      <c r="AD9" s="33"/>
      <c r="AE9" s="33" t="s">
        <v>67</v>
      </c>
      <c r="AF9" s="33" t="s">
        <v>67</v>
      </c>
      <c r="AG9" s="33" t="s">
        <v>67</v>
      </c>
      <c r="AH9" s="33" t="s">
        <v>67</v>
      </c>
      <c r="AI9" s="41" t="s">
        <v>67</v>
      </c>
      <c r="AJ9" s="52">
        <f>COUNTIF(E9:AI9,"в")</f>
        <v>17</v>
      </c>
      <c r="AK9" s="52">
        <f t="shared" si="0"/>
        <v>0</v>
      </c>
      <c r="AL9" s="54">
        <f t="shared" si="1"/>
        <v>0</v>
      </c>
      <c r="AM9" s="56">
        <f t="shared" si="2"/>
        <v>0</v>
      </c>
      <c r="AN9" s="52">
        <f t="shared" si="3"/>
        <v>0</v>
      </c>
      <c r="AO9" s="52">
        <f t="shared" si="4"/>
        <v>136</v>
      </c>
      <c r="AP9" s="58">
        <f t="shared" si="5"/>
        <v>0</v>
      </c>
      <c r="AQ9" s="60">
        <f t="shared" si="6"/>
        <v>8</v>
      </c>
      <c r="AR9" s="62">
        <f t="shared" si="7"/>
        <v>0</v>
      </c>
      <c r="AS9" s="64">
        <f t="shared" si="8"/>
        <v>0</v>
      </c>
      <c r="AT9" s="66">
        <f t="shared" si="9"/>
        <v>0</v>
      </c>
      <c r="AU9" s="68">
        <f t="shared" si="10"/>
        <v>0</v>
      </c>
    </row>
    <row r="10" spans="1:47" x14ac:dyDescent="0.25">
      <c r="A10" s="37">
        <v>5</v>
      </c>
      <c r="B10" s="38" t="s">
        <v>43</v>
      </c>
      <c r="C10" s="38" t="s">
        <v>44</v>
      </c>
      <c r="D10" s="51">
        <v>8</v>
      </c>
      <c r="E10" s="47" t="s">
        <v>20</v>
      </c>
      <c r="F10" s="47" t="s">
        <v>20</v>
      </c>
      <c r="G10" s="47" t="s">
        <v>20</v>
      </c>
      <c r="H10" s="47" t="s">
        <v>20</v>
      </c>
      <c r="I10" s="47" t="s">
        <v>20</v>
      </c>
      <c r="J10" s="47" t="s">
        <v>20</v>
      </c>
      <c r="K10" s="47" t="s">
        <v>20</v>
      </c>
      <c r="L10" s="47" t="s">
        <v>20</v>
      </c>
      <c r="M10" s="39"/>
      <c r="N10" s="39"/>
      <c r="O10" s="39"/>
      <c r="P10" s="39"/>
      <c r="Q10" s="39"/>
      <c r="R10" s="39"/>
      <c r="S10" s="39" t="s">
        <v>67</v>
      </c>
      <c r="T10" s="39" t="s">
        <v>67</v>
      </c>
      <c r="U10" s="39"/>
      <c r="V10" s="39"/>
      <c r="W10" s="39"/>
      <c r="X10" s="39" t="s">
        <v>67</v>
      </c>
      <c r="Y10" s="39"/>
      <c r="Z10" s="39" t="s">
        <v>67</v>
      </c>
      <c r="AA10" s="39" t="s">
        <v>67</v>
      </c>
      <c r="AB10" s="70" t="s">
        <v>67</v>
      </c>
      <c r="AC10" s="39"/>
      <c r="AD10" s="39"/>
      <c r="AE10" s="39"/>
      <c r="AF10" s="39"/>
      <c r="AG10" s="39"/>
      <c r="AH10" s="39" t="s">
        <v>67</v>
      </c>
      <c r="AI10" s="42" t="s">
        <v>67</v>
      </c>
      <c r="AJ10" s="53">
        <f>COUNTIF(E10:AI10,"в")</f>
        <v>8</v>
      </c>
      <c r="AK10" s="53">
        <f t="shared" si="0"/>
        <v>0</v>
      </c>
      <c r="AL10" s="55">
        <f t="shared" si="1"/>
        <v>0</v>
      </c>
      <c r="AM10" s="57">
        <f t="shared" si="2"/>
        <v>0</v>
      </c>
      <c r="AN10" s="53">
        <f t="shared" si="3"/>
        <v>0</v>
      </c>
      <c r="AO10" s="53">
        <f t="shared" si="4"/>
        <v>64</v>
      </c>
      <c r="AP10" s="59">
        <f t="shared" si="5"/>
        <v>0</v>
      </c>
      <c r="AQ10" s="61">
        <f t="shared" si="6"/>
        <v>8</v>
      </c>
      <c r="AR10" s="63">
        <f t="shared" si="7"/>
        <v>0</v>
      </c>
      <c r="AS10" s="65">
        <f t="shared" si="8"/>
        <v>0</v>
      </c>
      <c r="AT10" s="67">
        <f t="shared" si="9"/>
        <v>0</v>
      </c>
      <c r="AU10" s="69">
        <f t="shared" si="10"/>
        <v>0</v>
      </c>
    </row>
    <row r="11" spans="1:47" x14ac:dyDescent="0.25">
      <c r="A11" s="28"/>
      <c r="B11" s="28"/>
      <c r="C11" s="28"/>
      <c r="D11" s="28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</row>
  </sheetData>
  <mergeCells count="17">
    <mergeCell ref="A1:D3"/>
    <mergeCell ref="AL4:AL5"/>
    <mergeCell ref="AM4:AM5"/>
    <mergeCell ref="AN4:AN5"/>
    <mergeCell ref="AO4:AO5"/>
    <mergeCell ref="A4:A5"/>
    <mergeCell ref="B4:B5"/>
    <mergeCell ref="C4:C5"/>
    <mergeCell ref="D4:D5"/>
    <mergeCell ref="AJ4:AJ5"/>
    <mergeCell ref="AK4:AK5"/>
    <mergeCell ref="AR4:AR5"/>
    <mergeCell ref="AS4:AS5"/>
    <mergeCell ref="AT4:AT5"/>
    <mergeCell ref="AU4:AU5"/>
    <mergeCell ref="AP4:AP5"/>
    <mergeCell ref="AQ4:AQ5"/>
  </mergeCells>
  <conditionalFormatting sqref="E11:AI11 AC7:AD7 E6:Z10 AB8:AI10 AB6:AI6">
    <cfRule type="containsText" dxfId="460" priority="12" operator="containsText" text="к">
      <formula>NOT(ISERROR(SEARCH("к",E6)))</formula>
    </cfRule>
    <cfRule type="containsText" dxfId="459" priority="13" operator="containsText" text="у">
      <formula>NOT(ISERROR(SEARCH("у",E6)))</formula>
    </cfRule>
    <cfRule type="containsText" dxfId="458" priority="14" operator="containsText" text="обс">
      <formula>NOT(ISERROR(SEARCH("обс",E6)))</formula>
    </cfRule>
    <cfRule type="containsText" dxfId="457" priority="15" operator="containsText" text="пг">
      <formula>NOT(ISERROR(SEARCH("пг",E6)))</formula>
    </cfRule>
    <cfRule type="containsText" dxfId="456" priority="16" operator="containsText" text="пр">
      <formula>NOT(ISERROR(SEARCH("пр",E6)))</formula>
    </cfRule>
    <cfRule type="containsText" dxfId="455" priority="17" operator="containsText" text="ог">
      <formula>NOT(ISERROR(SEARCH("ог",E6)))</formula>
    </cfRule>
    <cfRule type="containsText" dxfId="454" priority="19" operator="containsText" text="оп">
      <formula>NOT(ISERROR(SEARCH("оп",E6)))</formula>
    </cfRule>
    <cfRule type="containsText" dxfId="453" priority="20" operator="containsText" text="б">
      <formula>NOT(ISERROR(SEARCH("б",E6)))</formula>
    </cfRule>
  </conditionalFormatting>
  <conditionalFormatting sqref="M6:Z10 AC7:AD7 AB8:AI10 AB6:AI6">
    <cfRule type="containsText" dxfId="452" priority="11" operator="containsText" text="в">
      <formula>NOT(ISERROR(SEARCH("в",M6)))</formula>
    </cfRule>
  </conditionalFormatting>
  <conditionalFormatting sqref="AA6:AA10">
    <cfRule type="containsText" dxfId="451" priority="2" operator="containsText" text="к">
      <formula>NOT(ISERROR(SEARCH("к",AA6)))</formula>
    </cfRule>
    <cfRule type="containsText" dxfId="450" priority="3" operator="containsText" text="у">
      <formula>NOT(ISERROR(SEARCH("у",AA6)))</formula>
    </cfRule>
    <cfRule type="containsText" dxfId="449" priority="4" operator="containsText" text="обс">
      <formula>NOT(ISERROR(SEARCH("обс",AA6)))</formula>
    </cfRule>
    <cfRule type="containsText" dxfId="448" priority="5" operator="containsText" text="пг">
      <formula>NOT(ISERROR(SEARCH("пг",AA6)))</formula>
    </cfRule>
    <cfRule type="containsText" dxfId="447" priority="6" operator="containsText" text="пр">
      <formula>NOT(ISERROR(SEARCH("пр",AA6)))</formula>
    </cfRule>
    <cfRule type="containsText" dxfId="446" priority="7" operator="containsText" text="ог">
      <formula>NOT(ISERROR(SEARCH("ог",AA6)))</formula>
    </cfRule>
    <cfRule type="containsText" dxfId="445" priority="9" operator="containsText" text="оп">
      <formula>NOT(ISERROR(SEARCH("оп",AA6)))</formula>
    </cfRule>
    <cfRule type="containsText" dxfId="444" priority="10" operator="containsText" text="б">
      <formula>NOT(ISERROR(SEARCH("б",AA6)))</formula>
    </cfRule>
  </conditionalFormatting>
  <conditionalFormatting sqref="AA6:AA10">
    <cfRule type="containsText" dxfId="443" priority="1" operator="containsText" text="в">
      <formula>NOT(ISERROR(SEARCH("в",AA6)))</formula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" operator="containsText" id="{2AA2FFF6-B234-4043-BB2B-E269D3B7C696}">
            <xm:f>NOT(ISERROR(SEARCH(в,E6)))</xm:f>
            <xm:f>в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E11:AI11 AC7:AD7 E6:Z10 AB8:AI10 AB6:AI6</xm:sqref>
        </x14:conditionalFormatting>
        <x14:conditionalFormatting xmlns:xm="http://schemas.microsoft.com/office/excel/2006/main">
          <x14:cfRule type="containsText" priority="8" operator="containsText" id="{3E55D7E1-FEBF-46D9-8704-3355A4EFF102}">
            <xm:f>NOT(ISERROR(SEARCH(в,AA6)))</xm:f>
            <xm:f>в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AA6:AA10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1"/>
  <sheetViews>
    <sheetView zoomScale="90" zoomScaleNormal="9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X25" sqref="AX25"/>
    </sheetView>
  </sheetViews>
  <sheetFormatPr defaultRowHeight="15" x14ac:dyDescent="0.25"/>
  <cols>
    <col min="2" max="3" width="36.7109375" customWidth="1"/>
    <col min="5" max="33" width="4.7109375" customWidth="1"/>
    <col min="34" max="45" width="9.85546875" customWidth="1"/>
  </cols>
  <sheetData>
    <row r="1" spans="1:45" x14ac:dyDescent="0.25">
      <c r="A1" s="186" t="s">
        <v>69</v>
      </c>
      <c r="B1" s="186"/>
      <c r="C1" s="186"/>
      <c r="D1" s="187"/>
      <c r="E1" s="3" t="s">
        <v>67</v>
      </c>
      <c r="F1" s="29" t="str">
        <f>"  - рабочий день (обозначение - количество часов)"</f>
        <v xml:space="preserve">  - рабочий день (обозначение - количество часов)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13" t="s">
        <v>22</v>
      </c>
      <c r="R1" s="29" t="str">
        <f>"  - отпуск (обозначение - оп)"</f>
        <v xml:space="preserve">  - отпуск (обозначение - оп)</v>
      </c>
      <c r="S1" s="28"/>
      <c r="T1" s="28"/>
      <c r="U1" s="28"/>
      <c r="V1" s="28"/>
      <c r="W1" s="28"/>
      <c r="X1" s="28"/>
      <c r="Y1" s="28"/>
      <c r="Z1" s="28"/>
      <c r="AA1" s="5" t="s">
        <v>0</v>
      </c>
      <c r="AB1" s="29" t="str">
        <f>"  - больничных (обозначение - буква б)"</f>
        <v xml:space="preserve">  - больничных (обозначение - буква б)</v>
      </c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</row>
    <row r="2" spans="1:45" x14ac:dyDescent="0.25">
      <c r="A2" s="186"/>
      <c r="B2" s="186"/>
      <c r="C2" s="186"/>
      <c r="D2" s="187"/>
      <c r="E2" s="10" t="s">
        <v>20</v>
      </c>
      <c r="F2" s="29" t="str">
        <f>"  - праздничный день (обозначение - пр)"</f>
        <v xml:space="preserve">  - праздничный день (обозначение - пр)</v>
      </c>
      <c r="G2" s="28"/>
      <c r="H2" s="28"/>
      <c r="I2" s="28"/>
      <c r="J2" s="28"/>
      <c r="K2" s="28"/>
      <c r="L2" s="28"/>
      <c r="M2" s="28"/>
      <c r="N2" s="28"/>
      <c r="O2" s="28"/>
      <c r="P2" s="28"/>
      <c r="Q2" s="16" t="s">
        <v>23</v>
      </c>
      <c r="R2" s="29" t="str">
        <f>"  - отгул (обозначение - ог)"</f>
        <v xml:space="preserve">  - отгул (обозначение - ог)</v>
      </c>
      <c r="S2" s="28"/>
      <c r="T2" s="28"/>
      <c r="U2" s="28"/>
      <c r="V2" s="28"/>
      <c r="W2" s="28"/>
      <c r="X2" s="28"/>
      <c r="Y2" s="28"/>
      <c r="Z2" s="28"/>
      <c r="AA2" s="9" t="s">
        <v>26</v>
      </c>
      <c r="AB2" s="29" t="str">
        <f>"  - учебный отпуск (обозначение - у)"</f>
        <v xml:space="preserve">  - учебный отпуск (обозначение - у)</v>
      </c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</row>
    <row r="3" spans="1:45" x14ac:dyDescent="0.25">
      <c r="A3" s="202"/>
      <c r="B3" s="202"/>
      <c r="C3" s="202"/>
      <c r="D3" s="203"/>
      <c r="E3" s="25" t="s">
        <v>21</v>
      </c>
      <c r="F3" s="29" t="str">
        <f>"  - прогул (обозначение -пг)"</f>
        <v xml:space="preserve">  - прогул (обозначение -пг)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6" t="s">
        <v>25</v>
      </c>
      <c r="R3" s="29" t="str">
        <f>"  - отпуск без содержания (обозначение - обс)"</f>
        <v xml:space="preserve">  - отпуск без содержания (обозначение - обс)</v>
      </c>
      <c r="S3" s="28"/>
      <c r="T3" s="28"/>
      <c r="U3" s="28"/>
      <c r="V3" s="28"/>
      <c r="W3" s="28"/>
      <c r="X3" s="28"/>
      <c r="Y3" s="28"/>
      <c r="Z3" s="28"/>
      <c r="AA3" s="27" t="s">
        <v>24</v>
      </c>
      <c r="AB3" s="29" t="str">
        <f>"  - командировка (обозначение - буква к)"</f>
        <v xml:space="preserve">  - командировка (обозначение - буква к)</v>
      </c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</row>
    <row r="4" spans="1:45" x14ac:dyDescent="0.25">
      <c r="A4" s="210" t="s">
        <v>18</v>
      </c>
      <c r="B4" s="212" t="s">
        <v>45</v>
      </c>
      <c r="C4" s="212" t="s">
        <v>46</v>
      </c>
      <c r="D4" s="214" t="s">
        <v>47</v>
      </c>
      <c r="E4" s="89" t="s">
        <v>54</v>
      </c>
      <c r="F4" s="76" t="s">
        <v>48</v>
      </c>
      <c r="G4" s="77" t="s">
        <v>49</v>
      </c>
      <c r="H4" s="77" t="s">
        <v>50</v>
      </c>
      <c r="I4" s="77" t="s">
        <v>51</v>
      </c>
      <c r="J4" s="77" t="s">
        <v>52</v>
      </c>
      <c r="K4" s="77" t="s">
        <v>53</v>
      </c>
      <c r="L4" s="76" t="s">
        <v>54</v>
      </c>
      <c r="M4" s="76" t="s">
        <v>48</v>
      </c>
      <c r="N4" s="77" t="s">
        <v>49</v>
      </c>
      <c r="O4" s="77" t="s">
        <v>50</v>
      </c>
      <c r="P4" s="77" t="s">
        <v>51</v>
      </c>
      <c r="Q4" s="77" t="s">
        <v>52</v>
      </c>
      <c r="R4" s="77" t="s">
        <v>53</v>
      </c>
      <c r="S4" s="76" t="s">
        <v>54</v>
      </c>
      <c r="T4" s="76" t="s">
        <v>48</v>
      </c>
      <c r="U4" s="77" t="s">
        <v>49</v>
      </c>
      <c r="V4" s="77" t="s">
        <v>50</v>
      </c>
      <c r="W4" s="77" t="s">
        <v>51</v>
      </c>
      <c r="X4" s="77" t="s">
        <v>52</v>
      </c>
      <c r="Y4" s="77" t="s">
        <v>53</v>
      </c>
      <c r="Z4" s="76" t="s">
        <v>54</v>
      </c>
      <c r="AA4" s="76" t="s">
        <v>48</v>
      </c>
      <c r="AB4" s="77" t="s">
        <v>49</v>
      </c>
      <c r="AC4" s="77" t="s">
        <v>50</v>
      </c>
      <c r="AD4" s="77" t="s">
        <v>51</v>
      </c>
      <c r="AE4" s="77" t="s">
        <v>52</v>
      </c>
      <c r="AF4" s="77" t="s">
        <v>53</v>
      </c>
      <c r="AG4" s="81" t="s">
        <v>54</v>
      </c>
      <c r="AH4" s="208" t="s">
        <v>55</v>
      </c>
      <c r="AI4" s="208" t="s">
        <v>56</v>
      </c>
      <c r="AJ4" s="204" t="s">
        <v>57</v>
      </c>
      <c r="AK4" s="206" t="s">
        <v>58</v>
      </c>
      <c r="AL4" s="208" t="s">
        <v>59</v>
      </c>
      <c r="AM4" s="208" t="s">
        <v>60</v>
      </c>
      <c r="AN4" s="224" t="s">
        <v>61</v>
      </c>
      <c r="AO4" s="226" t="s">
        <v>62</v>
      </c>
      <c r="AP4" s="216" t="s">
        <v>63</v>
      </c>
      <c r="AQ4" s="218" t="s">
        <v>64</v>
      </c>
      <c r="AR4" s="220" t="s">
        <v>65</v>
      </c>
      <c r="AS4" s="222" t="s">
        <v>66</v>
      </c>
    </row>
    <row r="5" spans="1:45" x14ac:dyDescent="0.25">
      <c r="A5" s="211"/>
      <c r="B5" s="213"/>
      <c r="C5" s="213"/>
      <c r="D5" s="215"/>
      <c r="E5" s="90">
        <v>1</v>
      </c>
      <c r="F5" s="84">
        <v>2</v>
      </c>
      <c r="G5" s="85">
        <v>3</v>
      </c>
      <c r="H5" s="85">
        <v>4</v>
      </c>
      <c r="I5" s="85">
        <v>5</v>
      </c>
      <c r="J5" s="85">
        <v>6</v>
      </c>
      <c r="K5" s="85">
        <v>7</v>
      </c>
      <c r="L5" s="84">
        <v>8</v>
      </c>
      <c r="M5" s="84">
        <v>9</v>
      </c>
      <c r="N5" s="85">
        <v>10</v>
      </c>
      <c r="O5" s="85">
        <v>11</v>
      </c>
      <c r="P5" s="85">
        <v>12</v>
      </c>
      <c r="Q5" s="85">
        <v>13</v>
      </c>
      <c r="R5" s="85">
        <v>14</v>
      </c>
      <c r="S5" s="84">
        <v>15</v>
      </c>
      <c r="T5" s="84">
        <v>16</v>
      </c>
      <c r="U5" s="85">
        <v>17</v>
      </c>
      <c r="V5" s="85">
        <v>18</v>
      </c>
      <c r="W5" s="85">
        <v>19</v>
      </c>
      <c r="X5" s="85">
        <v>20</v>
      </c>
      <c r="Y5" s="85">
        <v>21</v>
      </c>
      <c r="Z5" s="84">
        <v>22</v>
      </c>
      <c r="AA5" s="84">
        <v>23</v>
      </c>
      <c r="AB5" s="85">
        <v>24</v>
      </c>
      <c r="AC5" s="85">
        <v>25</v>
      </c>
      <c r="AD5" s="85">
        <v>26</v>
      </c>
      <c r="AE5" s="85">
        <v>27</v>
      </c>
      <c r="AF5" s="85">
        <v>28</v>
      </c>
      <c r="AG5" s="86">
        <v>29</v>
      </c>
      <c r="AH5" s="209"/>
      <c r="AI5" s="209"/>
      <c r="AJ5" s="205"/>
      <c r="AK5" s="207"/>
      <c r="AL5" s="209"/>
      <c r="AM5" s="209"/>
      <c r="AN5" s="225"/>
      <c r="AO5" s="227"/>
      <c r="AP5" s="217"/>
      <c r="AQ5" s="219"/>
      <c r="AR5" s="221"/>
      <c r="AS5" s="223"/>
    </row>
    <row r="6" spans="1:45" x14ac:dyDescent="0.25">
      <c r="A6" s="87">
        <v>1</v>
      </c>
      <c r="B6" s="72" t="s">
        <v>37</v>
      </c>
      <c r="C6" s="72" t="s">
        <v>38</v>
      </c>
      <c r="D6" s="94">
        <v>8</v>
      </c>
      <c r="E6" s="91"/>
      <c r="F6" s="77"/>
      <c r="G6" s="77" t="s">
        <v>67</v>
      </c>
      <c r="H6" s="77" t="s">
        <v>67</v>
      </c>
      <c r="I6" s="77" t="s">
        <v>67</v>
      </c>
      <c r="J6" s="77" t="s">
        <v>67</v>
      </c>
      <c r="K6" s="74" t="s">
        <v>67</v>
      </c>
      <c r="L6" s="77"/>
      <c r="M6" s="77"/>
      <c r="N6" s="74" t="s">
        <v>67</v>
      </c>
      <c r="O6" s="77" t="s">
        <v>67</v>
      </c>
      <c r="P6" s="77" t="s">
        <v>67</v>
      </c>
      <c r="Q6" s="77" t="s">
        <v>67</v>
      </c>
      <c r="R6" s="77" t="s">
        <v>67</v>
      </c>
      <c r="S6" s="77"/>
      <c r="T6" s="77"/>
      <c r="U6" s="77" t="s">
        <v>67</v>
      </c>
      <c r="V6" s="77" t="s">
        <v>67</v>
      </c>
      <c r="W6" s="77" t="s">
        <v>67</v>
      </c>
      <c r="X6" s="77" t="s">
        <v>67</v>
      </c>
      <c r="Y6" s="77" t="s">
        <v>67</v>
      </c>
      <c r="Z6" s="77"/>
      <c r="AA6" s="77"/>
      <c r="AB6" s="77" t="s">
        <v>20</v>
      </c>
      <c r="AC6" s="77" t="s">
        <v>67</v>
      </c>
      <c r="AD6" s="77" t="s">
        <v>67</v>
      </c>
      <c r="AE6" s="77" t="s">
        <v>67</v>
      </c>
      <c r="AF6" s="77" t="s">
        <v>67</v>
      </c>
      <c r="AG6" s="88"/>
      <c r="AH6" s="97">
        <f>COUNTIF(E6:AG6,"в")</f>
        <v>19</v>
      </c>
      <c r="AI6" s="97">
        <f t="shared" ref="AI6:AI10" si="0">SUM(E6:AG6)</f>
        <v>0</v>
      </c>
      <c r="AJ6" s="99">
        <f t="shared" ref="AJ6:AJ10" si="1">COUNTIF(E6:AG6,"=оп")</f>
        <v>0</v>
      </c>
      <c r="AK6" s="101">
        <f t="shared" ref="AK6:AK10" si="2">COUNTIF(E6:AG6,"=б")</f>
        <v>0</v>
      </c>
      <c r="AL6" s="97">
        <f t="shared" ref="AL6:AL10" si="3">IF(D6="",0,IF(AI6-AH6*D6&lt;0,0,AI6-AH6*D6))</f>
        <v>0</v>
      </c>
      <c r="AM6" s="97">
        <f t="shared" ref="AM6:AM10" si="4">IF(D6="",0,IF(AH6*D6-AI6&lt;0,0,AH6*D6-AI6))</f>
        <v>152</v>
      </c>
      <c r="AN6" s="103">
        <f t="shared" ref="AN6:AN10" si="5">COUNTIF(E6:AG6,"=ог")</f>
        <v>0</v>
      </c>
      <c r="AO6" s="105">
        <f t="shared" ref="AO6:AO10" si="6">COUNTIF(E6:AG6,"=пр")</f>
        <v>1</v>
      </c>
      <c r="AP6" s="107">
        <f t="shared" ref="AP6:AP10" si="7">COUNTIF(E6:AG6,"=пг")</f>
        <v>0</v>
      </c>
      <c r="AQ6" s="109">
        <f t="shared" ref="AQ6:AQ10" si="8">COUNTIF(E6:AG6,"=обс")</f>
        <v>0</v>
      </c>
      <c r="AR6" s="111">
        <f t="shared" ref="AR6:AR10" si="9">COUNTIF(E6:AG6,"=у")</f>
        <v>0</v>
      </c>
      <c r="AS6" s="113">
        <f t="shared" ref="AS6:AS10" si="10">COUNTIF(E6:AG6,"=к")</f>
        <v>0</v>
      </c>
    </row>
    <row r="7" spans="1:45" x14ac:dyDescent="0.25">
      <c r="A7" s="75">
        <v>2</v>
      </c>
      <c r="B7" s="73" t="s">
        <v>39</v>
      </c>
      <c r="C7" s="73" t="s">
        <v>40</v>
      </c>
      <c r="D7" s="95">
        <v>8</v>
      </c>
      <c r="E7" s="92"/>
      <c r="F7" s="74"/>
      <c r="G7" s="74" t="s">
        <v>22</v>
      </c>
      <c r="H7" s="74" t="s">
        <v>22</v>
      </c>
      <c r="I7" s="74" t="s">
        <v>22</v>
      </c>
      <c r="J7" s="74" t="s">
        <v>67</v>
      </c>
      <c r="K7" s="115" t="s">
        <v>67</v>
      </c>
      <c r="L7" s="74"/>
      <c r="M7" s="74"/>
      <c r="N7" s="115" t="s">
        <v>67</v>
      </c>
      <c r="O7" s="74" t="s">
        <v>67</v>
      </c>
      <c r="P7" s="74" t="s">
        <v>67</v>
      </c>
      <c r="Q7" s="74" t="s">
        <v>67</v>
      </c>
      <c r="R7" s="74" t="s">
        <v>67</v>
      </c>
      <c r="S7" s="74"/>
      <c r="T7" s="74"/>
      <c r="U7" s="74" t="s">
        <v>67</v>
      </c>
      <c r="V7" s="74" t="s">
        <v>67</v>
      </c>
      <c r="W7" s="74" t="s">
        <v>67</v>
      </c>
      <c r="X7" s="74" t="s">
        <v>67</v>
      </c>
      <c r="Y7" s="74" t="s">
        <v>67</v>
      </c>
      <c r="Z7" s="74"/>
      <c r="AA7" s="74"/>
      <c r="AB7" s="77" t="s">
        <v>20</v>
      </c>
      <c r="AC7" s="74" t="s">
        <v>67</v>
      </c>
      <c r="AD7" s="74" t="s">
        <v>67</v>
      </c>
      <c r="AE7" s="74" t="s">
        <v>67</v>
      </c>
      <c r="AF7" s="74" t="s">
        <v>67</v>
      </c>
      <c r="AG7" s="82"/>
      <c r="AH7" s="97">
        <f>COUNTIF(E7:AG7,"в")</f>
        <v>16</v>
      </c>
      <c r="AI7" s="97">
        <f t="shared" si="0"/>
        <v>0</v>
      </c>
      <c r="AJ7" s="99">
        <f t="shared" si="1"/>
        <v>3</v>
      </c>
      <c r="AK7" s="101">
        <f t="shared" si="2"/>
        <v>0</v>
      </c>
      <c r="AL7" s="97">
        <f t="shared" si="3"/>
        <v>0</v>
      </c>
      <c r="AM7" s="97">
        <f t="shared" si="4"/>
        <v>128</v>
      </c>
      <c r="AN7" s="103">
        <f t="shared" si="5"/>
        <v>0</v>
      </c>
      <c r="AO7" s="105">
        <f t="shared" si="6"/>
        <v>1</v>
      </c>
      <c r="AP7" s="107">
        <f t="shared" si="7"/>
        <v>0</v>
      </c>
      <c r="AQ7" s="109">
        <f t="shared" si="8"/>
        <v>0</v>
      </c>
      <c r="AR7" s="111">
        <f t="shared" si="9"/>
        <v>0</v>
      </c>
      <c r="AS7" s="113">
        <f t="shared" si="10"/>
        <v>0</v>
      </c>
    </row>
    <row r="8" spans="1:45" x14ac:dyDescent="0.25">
      <c r="A8" s="75">
        <v>3</v>
      </c>
      <c r="B8" s="73" t="s">
        <v>41</v>
      </c>
      <c r="C8" s="73" t="s">
        <v>40</v>
      </c>
      <c r="D8" s="95">
        <v>8</v>
      </c>
      <c r="E8" s="92"/>
      <c r="F8" s="74"/>
      <c r="G8" s="74" t="s">
        <v>67</v>
      </c>
      <c r="H8" s="74" t="s">
        <v>67</v>
      </c>
      <c r="I8" s="74" t="s">
        <v>67</v>
      </c>
      <c r="J8" s="74" t="s">
        <v>67</v>
      </c>
      <c r="K8" s="74" t="s">
        <v>67</v>
      </c>
      <c r="L8" s="74"/>
      <c r="M8" s="74"/>
      <c r="N8" s="74" t="s">
        <v>67</v>
      </c>
      <c r="O8" s="74" t="s">
        <v>67</v>
      </c>
      <c r="P8" s="74" t="s">
        <v>67</v>
      </c>
      <c r="Q8" s="74" t="s">
        <v>67</v>
      </c>
      <c r="R8" s="74" t="s">
        <v>67</v>
      </c>
      <c r="S8" s="74"/>
      <c r="T8" s="74"/>
      <c r="U8" s="74" t="s">
        <v>67</v>
      </c>
      <c r="V8" s="74" t="s">
        <v>67</v>
      </c>
      <c r="W8" s="74" t="s">
        <v>67</v>
      </c>
      <c r="X8" s="74" t="s">
        <v>67</v>
      </c>
      <c r="Y8" s="74" t="s">
        <v>67</v>
      </c>
      <c r="Z8" s="74"/>
      <c r="AA8" s="74"/>
      <c r="AB8" s="77" t="s">
        <v>20</v>
      </c>
      <c r="AC8" s="74" t="s">
        <v>67</v>
      </c>
      <c r="AD8" s="74" t="s">
        <v>67</v>
      </c>
      <c r="AE8" s="74" t="s">
        <v>67</v>
      </c>
      <c r="AF8" s="74" t="s">
        <v>67</v>
      </c>
      <c r="AG8" s="82"/>
      <c r="AH8" s="97">
        <f>COUNTIF(E8:AG8,"в")</f>
        <v>19</v>
      </c>
      <c r="AI8" s="97">
        <f t="shared" si="0"/>
        <v>0</v>
      </c>
      <c r="AJ8" s="99">
        <f t="shared" si="1"/>
        <v>0</v>
      </c>
      <c r="AK8" s="101">
        <f t="shared" si="2"/>
        <v>0</v>
      </c>
      <c r="AL8" s="97">
        <f t="shared" si="3"/>
        <v>0</v>
      </c>
      <c r="AM8" s="97">
        <f t="shared" si="4"/>
        <v>152</v>
      </c>
      <c r="AN8" s="103">
        <f t="shared" si="5"/>
        <v>0</v>
      </c>
      <c r="AO8" s="105">
        <f t="shared" si="6"/>
        <v>1</v>
      </c>
      <c r="AP8" s="107">
        <f t="shared" si="7"/>
        <v>0</v>
      </c>
      <c r="AQ8" s="109">
        <f t="shared" si="8"/>
        <v>0</v>
      </c>
      <c r="AR8" s="111">
        <f t="shared" si="9"/>
        <v>0</v>
      </c>
      <c r="AS8" s="113">
        <f t="shared" si="10"/>
        <v>0</v>
      </c>
    </row>
    <row r="9" spans="1:45" x14ac:dyDescent="0.25">
      <c r="A9" s="75">
        <v>4</v>
      </c>
      <c r="B9" s="73" t="s">
        <v>42</v>
      </c>
      <c r="C9" s="73" t="s">
        <v>40</v>
      </c>
      <c r="D9" s="95">
        <v>8</v>
      </c>
      <c r="E9" s="92"/>
      <c r="F9" s="74"/>
      <c r="G9" s="74" t="s">
        <v>67</v>
      </c>
      <c r="H9" s="74" t="s">
        <v>67</v>
      </c>
      <c r="I9" s="74" t="s">
        <v>67</v>
      </c>
      <c r="J9" s="74" t="s">
        <v>67</v>
      </c>
      <c r="K9" s="74" t="s">
        <v>67</v>
      </c>
      <c r="L9" s="74"/>
      <c r="M9" s="74"/>
      <c r="N9" s="74" t="s">
        <v>67</v>
      </c>
      <c r="O9" s="74" t="s">
        <v>67</v>
      </c>
      <c r="P9" s="74" t="s">
        <v>67</v>
      </c>
      <c r="Q9" s="74" t="s">
        <v>67</v>
      </c>
      <c r="R9" s="74" t="s">
        <v>67</v>
      </c>
      <c r="S9" s="74"/>
      <c r="T9" s="74"/>
      <c r="U9" s="74" t="s">
        <v>67</v>
      </c>
      <c r="V9" s="74" t="s">
        <v>67</v>
      </c>
      <c r="W9" s="74" t="s">
        <v>67</v>
      </c>
      <c r="X9" s="74" t="s">
        <v>67</v>
      </c>
      <c r="Y9" s="74" t="s">
        <v>23</v>
      </c>
      <c r="Z9" s="74"/>
      <c r="AA9" s="74"/>
      <c r="AB9" s="77" t="s">
        <v>20</v>
      </c>
      <c r="AC9" s="74" t="s">
        <v>67</v>
      </c>
      <c r="AD9" s="74" t="s">
        <v>67</v>
      </c>
      <c r="AE9" s="74" t="s">
        <v>67</v>
      </c>
      <c r="AF9" s="74" t="s">
        <v>67</v>
      </c>
      <c r="AG9" s="82"/>
      <c r="AH9" s="97">
        <f>COUNTIF(E9:AG9,"в")</f>
        <v>18</v>
      </c>
      <c r="AI9" s="97">
        <f t="shared" si="0"/>
        <v>0</v>
      </c>
      <c r="AJ9" s="99">
        <f t="shared" si="1"/>
        <v>0</v>
      </c>
      <c r="AK9" s="101">
        <f t="shared" si="2"/>
        <v>0</v>
      </c>
      <c r="AL9" s="97">
        <f t="shared" si="3"/>
        <v>0</v>
      </c>
      <c r="AM9" s="97">
        <f t="shared" si="4"/>
        <v>144</v>
      </c>
      <c r="AN9" s="103">
        <f t="shared" si="5"/>
        <v>1</v>
      </c>
      <c r="AO9" s="105">
        <f t="shared" si="6"/>
        <v>1</v>
      </c>
      <c r="AP9" s="107">
        <f t="shared" si="7"/>
        <v>0</v>
      </c>
      <c r="AQ9" s="109">
        <f t="shared" si="8"/>
        <v>0</v>
      </c>
      <c r="AR9" s="111">
        <f t="shared" si="9"/>
        <v>0</v>
      </c>
      <c r="AS9" s="113">
        <f t="shared" si="10"/>
        <v>0</v>
      </c>
    </row>
    <row r="10" spans="1:45" x14ac:dyDescent="0.25">
      <c r="A10" s="78">
        <v>5</v>
      </c>
      <c r="B10" s="79" t="s">
        <v>43</v>
      </c>
      <c r="C10" s="79" t="s">
        <v>44</v>
      </c>
      <c r="D10" s="96">
        <v>8</v>
      </c>
      <c r="E10" s="93"/>
      <c r="F10" s="80"/>
      <c r="G10" s="80"/>
      <c r="H10" s="80"/>
      <c r="I10" s="74" t="s">
        <v>67</v>
      </c>
      <c r="J10" s="74" t="s">
        <v>67</v>
      </c>
      <c r="K10" s="74" t="s">
        <v>67</v>
      </c>
      <c r="L10" s="80"/>
      <c r="M10" s="80"/>
      <c r="N10" s="74" t="s">
        <v>67</v>
      </c>
      <c r="O10" s="80" t="s">
        <v>67</v>
      </c>
      <c r="P10" s="80"/>
      <c r="Q10" s="80" t="s">
        <v>67</v>
      </c>
      <c r="R10" s="80" t="s">
        <v>67</v>
      </c>
      <c r="S10" s="80"/>
      <c r="T10" s="80"/>
      <c r="U10" s="80"/>
      <c r="V10" s="80" t="s">
        <v>67</v>
      </c>
      <c r="W10" s="74" t="s">
        <v>67</v>
      </c>
      <c r="X10" s="80"/>
      <c r="Y10" s="80"/>
      <c r="Z10" s="80"/>
      <c r="AA10" s="80"/>
      <c r="AB10" s="77" t="s">
        <v>20</v>
      </c>
      <c r="AC10" s="80"/>
      <c r="AD10" s="80"/>
      <c r="AE10" s="80"/>
      <c r="AF10" s="80"/>
      <c r="AG10" s="83"/>
      <c r="AH10" s="98">
        <f>COUNTIF(E10:AG10,"в")</f>
        <v>9</v>
      </c>
      <c r="AI10" s="98">
        <f t="shared" si="0"/>
        <v>0</v>
      </c>
      <c r="AJ10" s="100">
        <f t="shared" si="1"/>
        <v>0</v>
      </c>
      <c r="AK10" s="102">
        <f t="shared" si="2"/>
        <v>0</v>
      </c>
      <c r="AL10" s="98">
        <f t="shared" si="3"/>
        <v>0</v>
      </c>
      <c r="AM10" s="98">
        <f t="shared" si="4"/>
        <v>72</v>
      </c>
      <c r="AN10" s="104">
        <f t="shared" si="5"/>
        <v>0</v>
      </c>
      <c r="AO10" s="106">
        <f t="shared" si="6"/>
        <v>1</v>
      </c>
      <c r="AP10" s="108">
        <f t="shared" si="7"/>
        <v>0</v>
      </c>
      <c r="AQ10" s="110">
        <f t="shared" si="8"/>
        <v>0</v>
      </c>
      <c r="AR10" s="112">
        <f t="shared" si="9"/>
        <v>0</v>
      </c>
      <c r="AS10" s="114">
        <f t="shared" si="10"/>
        <v>0</v>
      </c>
    </row>
    <row r="11" spans="1:45" x14ac:dyDescent="0.25">
      <c r="A11" s="28"/>
      <c r="B11" s="28"/>
      <c r="C11" s="28"/>
      <c r="D11" s="28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</row>
  </sheetData>
  <mergeCells count="17">
    <mergeCell ref="AP4:AP5"/>
    <mergeCell ref="AQ4:AQ5"/>
    <mergeCell ref="AR4:AR5"/>
    <mergeCell ref="AS4:AS5"/>
    <mergeCell ref="AN4:AN5"/>
    <mergeCell ref="AO4:AO5"/>
    <mergeCell ref="A1:D3"/>
    <mergeCell ref="AJ4:AJ5"/>
    <mergeCell ref="AK4:AK5"/>
    <mergeCell ref="AL4:AL5"/>
    <mergeCell ref="AM4:AM5"/>
    <mergeCell ref="A4:A5"/>
    <mergeCell ref="B4:B5"/>
    <mergeCell ref="C4:C5"/>
    <mergeCell ref="D4:D5"/>
    <mergeCell ref="AH4:AH5"/>
    <mergeCell ref="AI4:AI5"/>
  </mergeCells>
  <conditionalFormatting sqref="E6:AG11">
    <cfRule type="containsText" dxfId="440" priority="1" operator="containsText" text="к">
      <formula>NOT(ISERROR(SEARCH("к",E6)))</formula>
    </cfRule>
    <cfRule type="containsText" dxfId="439" priority="2" operator="containsText" text="у">
      <formula>NOT(ISERROR(SEARCH("у",E6)))</formula>
    </cfRule>
    <cfRule type="containsText" dxfId="438" priority="3" operator="containsText" text="обс">
      <formula>NOT(ISERROR(SEARCH("обс",E6)))</formula>
    </cfRule>
    <cfRule type="containsText" dxfId="437" priority="4" operator="containsText" text="пг">
      <formula>NOT(ISERROR(SEARCH("пг",E6)))</formula>
    </cfRule>
    <cfRule type="containsText" dxfId="436" priority="5" operator="containsText" text="пр">
      <formula>NOT(ISERROR(SEARCH("пр",E6)))</formula>
    </cfRule>
    <cfRule type="containsText" dxfId="435" priority="6" operator="containsText" text="ог">
      <formula>NOT(ISERROR(SEARCH("ог",E6)))</formula>
    </cfRule>
    <cfRule type="containsText" dxfId="434" priority="8" operator="containsText" text="оп">
      <formula>NOT(ISERROR(SEARCH("оп",E6)))</formula>
    </cfRule>
    <cfRule type="containsText" dxfId="433" priority="9" operator="containsText" text="б">
      <formula>NOT(ISERROR(SEARCH("б",E6)))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" operator="containsText" id="{F940D4A1-2905-41EE-B991-6517BF8A79D3}">
            <xm:f>NOT(ISERROR(SEARCH("в",E6)))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E6:AG11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"/>
  <sheetViews>
    <sheetView tabSelected="1" topLeftCell="W1" zoomScale="160" zoomScaleNormal="160" workbookViewId="0">
      <selection activeCell="AF9" sqref="AF9"/>
    </sheetView>
  </sheetViews>
  <sheetFormatPr defaultRowHeight="15" x14ac:dyDescent="0.25"/>
  <cols>
    <col min="1" max="1" width="5.7109375" customWidth="1"/>
    <col min="2" max="2" width="20.7109375" customWidth="1"/>
    <col min="3" max="3" width="15.5703125" customWidth="1"/>
  </cols>
  <sheetData>
    <row r="1" spans="1:48" x14ac:dyDescent="0.25">
      <c r="A1" s="186" t="s">
        <v>69</v>
      </c>
      <c r="B1" s="186"/>
      <c r="C1" s="186"/>
      <c r="D1" s="187"/>
      <c r="E1" s="3" t="s">
        <v>67</v>
      </c>
      <c r="F1" s="29" t="str">
        <f>"  - рабочий день (обозначение - количество часов)"</f>
        <v xml:space="preserve">  - рабочий день (обозначение - количество часов)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13" t="s">
        <v>22</v>
      </c>
      <c r="R1" s="29" t="str">
        <f>"  - отпуск (обозначение - оп)"</f>
        <v xml:space="preserve">  - отпуск (обозначение - оп)</v>
      </c>
      <c r="S1" s="28"/>
      <c r="T1" s="28"/>
      <c r="U1" s="28"/>
      <c r="V1" s="28"/>
      <c r="W1" s="28"/>
      <c r="X1" s="28"/>
      <c r="Y1" s="28"/>
      <c r="Z1" s="28"/>
      <c r="AA1" s="5" t="s">
        <v>0</v>
      </c>
      <c r="AB1" s="29" t="str">
        <f>"  - больничных (обозначение - буква б)"</f>
        <v xml:space="preserve">  - больничных (обозначение - буква б)</v>
      </c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</row>
    <row r="2" spans="1:48" x14ac:dyDescent="0.25">
      <c r="A2" s="186"/>
      <c r="B2" s="186"/>
      <c r="C2" s="186"/>
      <c r="D2" s="187"/>
      <c r="E2" s="10" t="s">
        <v>20</v>
      </c>
      <c r="F2" s="29" t="str">
        <f>"  - праздничный день (обозначение - пр)"</f>
        <v xml:space="preserve">  - праздничный день (обозначение - пр)</v>
      </c>
      <c r="G2" s="28"/>
      <c r="H2" s="28"/>
      <c r="I2" s="28"/>
      <c r="J2" s="28"/>
      <c r="K2" s="28"/>
      <c r="L2" s="28"/>
      <c r="M2" s="28"/>
      <c r="N2" s="28"/>
      <c r="O2" s="28"/>
      <c r="P2" s="28"/>
      <c r="Q2" s="16" t="s">
        <v>23</v>
      </c>
      <c r="R2" s="29" t="str">
        <f>"  - отгул (обозначение - ог)"</f>
        <v xml:space="preserve">  - отгул (обозначение - ог)</v>
      </c>
      <c r="S2" s="28"/>
      <c r="T2" s="28"/>
      <c r="U2" s="28"/>
      <c r="V2" s="28"/>
      <c r="W2" s="28"/>
      <c r="X2" s="28"/>
      <c r="Y2" s="28"/>
      <c r="Z2" s="28"/>
      <c r="AA2" s="9" t="s">
        <v>26</v>
      </c>
      <c r="AB2" s="29" t="str">
        <f>"  - учебный отпуск (обозначение - у)"</f>
        <v xml:space="preserve">  - учебный отпуск (обозначение - у)</v>
      </c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</row>
    <row r="3" spans="1:48" x14ac:dyDescent="0.25">
      <c r="A3" s="202"/>
      <c r="B3" s="202"/>
      <c r="C3" s="202"/>
      <c r="D3" s="203"/>
      <c r="E3" s="25" t="s">
        <v>21</v>
      </c>
      <c r="F3" s="29" t="str">
        <f>"  - прогул (обозначение -пг)"</f>
        <v xml:space="preserve">  - прогул (обозначение -пг)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6" t="s">
        <v>25</v>
      </c>
      <c r="R3" s="29" t="str">
        <f>"  - отпуск без содержания (обозначение - обс)"</f>
        <v xml:space="preserve">  - отпуск без содержания (обозначение - обс)</v>
      </c>
      <c r="S3" s="28"/>
      <c r="T3" s="28"/>
      <c r="U3" s="28"/>
      <c r="V3" s="28"/>
      <c r="W3" s="28"/>
      <c r="X3" s="28"/>
      <c r="Y3" s="28"/>
      <c r="Z3" s="28"/>
      <c r="AA3" s="27" t="s">
        <v>24</v>
      </c>
      <c r="AB3" s="29" t="str">
        <f>"  - командировка (обозначение - буква к)"</f>
        <v xml:space="preserve">  - командировка (обозначение - буква к)</v>
      </c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</row>
    <row r="4" spans="1:48" x14ac:dyDescent="0.25">
      <c r="A4" s="210" t="s">
        <v>18</v>
      </c>
      <c r="B4" s="212" t="s">
        <v>45</v>
      </c>
      <c r="C4" s="212" t="s">
        <v>46</v>
      </c>
      <c r="D4" s="214" t="s">
        <v>47</v>
      </c>
      <c r="E4" s="76" t="s">
        <v>48</v>
      </c>
      <c r="F4" s="77" t="s">
        <v>49</v>
      </c>
      <c r="G4" s="77" t="s">
        <v>50</v>
      </c>
      <c r="H4" s="77" t="s">
        <v>51</v>
      </c>
      <c r="I4" s="77" t="s">
        <v>52</v>
      </c>
      <c r="J4" s="77" t="s">
        <v>53</v>
      </c>
      <c r="K4" s="76" t="s">
        <v>54</v>
      </c>
      <c r="L4" s="76" t="s">
        <v>48</v>
      </c>
      <c r="M4" s="77" t="s">
        <v>49</v>
      </c>
      <c r="N4" s="77" t="s">
        <v>50</v>
      </c>
      <c r="O4" s="77" t="s">
        <v>51</v>
      </c>
      <c r="P4" s="77" t="s">
        <v>52</v>
      </c>
      <c r="Q4" s="77" t="s">
        <v>53</v>
      </c>
      <c r="R4" s="76" t="s">
        <v>54</v>
      </c>
      <c r="S4" s="76" t="s">
        <v>48</v>
      </c>
      <c r="T4" s="77" t="s">
        <v>49</v>
      </c>
      <c r="U4" s="77" t="s">
        <v>50</v>
      </c>
      <c r="V4" s="77" t="s">
        <v>51</v>
      </c>
      <c r="W4" s="77" t="s">
        <v>52</v>
      </c>
      <c r="X4" s="77" t="s">
        <v>53</v>
      </c>
      <c r="Y4" s="76" t="s">
        <v>54</v>
      </c>
      <c r="Z4" s="76" t="s">
        <v>48</v>
      </c>
      <c r="AA4" s="77" t="s">
        <v>49</v>
      </c>
      <c r="AB4" s="77" t="s">
        <v>50</v>
      </c>
      <c r="AC4" s="77" t="s">
        <v>51</v>
      </c>
      <c r="AD4" s="77" t="s">
        <v>52</v>
      </c>
      <c r="AE4" s="77" t="s">
        <v>53</v>
      </c>
      <c r="AF4" s="76" t="s">
        <v>54</v>
      </c>
      <c r="AG4" s="76" t="s">
        <v>48</v>
      </c>
      <c r="AH4" s="77" t="s">
        <v>49</v>
      </c>
      <c r="AI4" s="77" t="s">
        <v>50</v>
      </c>
      <c r="AJ4" s="208" t="s">
        <v>55</v>
      </c>
      <c r="AK4" s="208" t="s">
        <v>56</v>
      </c>
      <c r="AL4" s="204" t="s">
        <v>57</v>
      </c>
      <c r="AM4" s="206" t="s">
        <v>58</v>
      </c>
      <c r="AN4" s="208" t="s">
        <v>59</v>
      </c>
      <c r="AO4" s="208" t="s">
        <v>60</v>
      </c>
      <c r="AP4" s="224" t="s">
        <v>61</v>
      </c>
      <c r="AQ4" s="226" t="s">
        <v>62</v>
      </c>
      <c r="AR4" s="216" t="s">
        <v>63</v>
      </c>
      <c r="AS4" s="218" t="s">
        <v>64</v>
      </c>
      <c r="AT4" s="220" t="s">
        <v>65</v>
      </c>
      <c r="AU4" s="222" t="s">
        <v>66</v>
      </c>
    </row>
    <row r="5" spans="1:48" ht="15.75" thickBot="1" x14ac:dyDescent="0.3">
      <c r="A5" s="211"/>
      <c r="B5" s="213"/>
      <c r="C5" s="213"/>
      <c r="D5" s="215"/>
      <c r="E5" s="84">
        <v>1</v>
      </c>
      <c r="F5" s="85">
        <v>2</v>
      </c>
      <c r="G5" s="85">
        <v>3</v>
      </c>
      <c r="H5" s="85">
        <v>4</v>
      </c>
      <c r="I5" s="85">
        <v>5</v>
      </c>
      <c r="J5" s="85">
        <v>6</v>
      </c>
      <c r="K5" s="84">
        <v>7</v>
      </c>
      <c r="L5" s="84">
        <v>8</v>
      </c>
      <c r="M5" s="85">
        <v>9</v>
      </c>
      <c r="N5" s="85">
        <v>10</v>
      </c>
      <c r="O5" s="85">
        <v>11</v>
      </c>
      <c r="P5" s="85">
        <v>12</v>
      </c>
      <c r="Q5" s="85">
        <v>13</v>
      </c>
      <c r="R5" s="84">
        <v>14</v>
      </c>
      <c r="S5" s="84">
        <v>15</v>
      </c>
      <c r="T5" s="85">
        <v>16</v>
      </c>
      <c r="U5" s="85">
        <v>17</v>
      </c>
      <c r="V5" s="85">
        <v>18</v>
      </c>
      <c r="W5" s="85">
        <v>19</v>
      </c>
      <c r="X5" s="85">
        <v>20</v>
      </c>
      <c r="Y5" s="84">
        <v>21</v>
      </c>
      <c r="Z5" s="84">
        <v>22</v>
      </c>
      <c r="AA5" s="85">
        <v>23</v>
      </c>
      <c r="AB5" s="85">
        <v>24</v>
      </c>
      <c r="AC5" s="85">
        <v>25</v>
      </c>
      <c r="AD5" s="85">
        <v>26</v>
      </c>
      <c r="AE5" s="85">
        <v>27</v>
      </c>
      <c r="AF5" s="84">
        <v>28</v>
      </c>
      <c r="AG5" s="84">
        <v>29</v>
      </c>
      <c r="AH5" s="85">
        <v>30</v>
      </c>
      <c r="AI5" s="85">
        <v>31</v>
      </c>
      <c r="AJ5" s="234"/>
      <c r="AK5" s="234"/>
      <c r="AL5" s="235"/>
      <c r="AM5" s="236"/>
      <c r="AN5" s="234"/>
      <c r="AO5" s="234"/>
      <c r="AP5" s="233"/>
      <c r="AQ5" s="228"/>
      <c r="AR5" s="229"/>
      <c r="AS5" s="230"/>
      <c r="AT5" s="231"/>
      <c r="AU5" s="232"/>
    </row>
    <row r="6" spans="1:48" x14ac:dyDescent="0.25">
      <c r="A6" s="161">
        <v>1</v>
      </c>
      <c r="B6" s="159" t="s">
        <v>37</v>
      </c>
      <c r="C6" s="159" t="s">
        <v>38</v>
      </c>
      <c r="D6" s="159">
        <v>8</v>
      </c>
      <c r="E6" s="168" t="s">
        <v>67</v>
      </c>
      <c r="F6" s="156" t="s">
        <v>67</v>
      </c>
      <c r="G6" s="156" t="s">
        <v>67</v>
      </c>
      <c r="H6" s="156" t="s">
        <v>67</v>
      </c>
      <c r="I6" s="156" t="s">
        <v>67</v>
      </c>
      <c r="J6" s="156" t="s">
        <v>67</v>
      </c>
      <c r="K6" s="156"/>
      <c r="L6" s="156"/>
      <c r="M6" s="156" t="s">
        <v>20</v>
      </c>
      <c r="N6" s="156" t="s">
        <v>67</v>
      </c>
      <c r="O6" s="156" t="s">
        <v>67</v>
      </c>
      <c r="P6" s="156" t="s">
        <v>67</v>
      </c>
      <c r="Q6" s="156" t="s">
        <v>67</v>
      </c>
      <c r="R6" s="156"/>
      <c r="S6" s="156"/>
      <c r="T6" s="156" t="s">
        <v>67</v>
      </c>
      <c r="U6" s="156" t="s">
        <v>67</v>
      </c>
      <c r="V6" s="156" t="s">
        <v>67</v>
      </c>
      <c r="W6" s="156" t="s">
        <v>67</v>
      </c>
      <c r="X6" s="156" t="s">
        <v>67</v>
      </c>
      <c r="Y6" s="156"/>
      <c r="Z6" s="156"/>
      <c r="AA6" s="156" t="s">
        <v>67</v>
      </c>
      <c r="AB6" s="156" t="s">
        <v>67</v>
      </c>
      <c r="AC6" s="156" t="s">
        <v>67</v>
      </c>
      <c r="AD6" s="156" t="s">
        <v>0</v>
      </c>
      <c r="AE6" s="156" t="s">
        <v>0</v>
      </c>
      <c r="AF6" s="156"/>
      <c r="AG6" s="156"/>
      <c r="AH6" s="156" t="s">
        <v>67</v>
      </c>
      <c r="AI6" s="156" t="s">
        <v>67</v>
      </c>
      <c r="AJ6" s="143">
        <f t="shared" ref="AJ6:AJ12" si="0">COUNTIF(E6:AI6,"в")</f>
        <v>20</v>
      </c>
      <c r="AK6" s="117">
        <f t="shared" ref="AK6:AK12" si="1">SUM(E6:AI6)</f>
        <v>0</v>
      </c>
      <c r="AL6" s="118">
        <f t="shared" ref="AL6:AL12" si="2">COUNTIF(E6:AI6,"=оп")</f>
        <v>0</v>
      </c>
      <c r="AM6" s="119">
        <f t="shared" ref="AM6:AM12" si="3">COUNTIF(E6:AI6,"=б")</f>
        <v>2</v>
      </c>
      <c r="AN6" s="117">
        <f t="shared" ref="AN6:AN12" si="4">IF(D6="",0,IF(AK6-AJ6*D6&lt;0,0,AK6-AJ6*D6))</f>
        <v>0</v>
      </c>
      <c r="AO6" s="117">
        <f t="shared" ref="AO6:AO12" si="5">IF(D6="",0,IF(AJ6*D6-AK6&lt;0,0,AJ6*D6-AK6))</f>
        <v>160</v>
      </c>
      <c r="AP6" s="120">
        <f t="shared" ref="AP6:AP12" si="6">COUNTIF(E6:AI6,"=ог")</f>
        <v>0</v>
      </c>
      <c r="AQ6" s="121">
        <f t="shared" ref="AQ6:AQ12" si="7">COUNTIF(E6:AI6,"=пр")</f>
        <v>1</v>
      </c>
      <c r="AR6" s="122">
        <f t="shared" ref="AR6:AR12" si="8">COUNTIF(E6:AI6,"=пг")</f>
        <v>0</v>
      </c>
      <c r="AS6" s="123">
        <f t="shared" ref="AS6:AS12" si="9">COUNTIF(E6:AI6,"=обс")</f>
        <v>0</v>
      </c>
      <c r="AT6" s="124">
        <f t="shared" ref="AT6:AT12" si="10">COUNTIF(E6:AI6,"=у")</f>
        <v>0</v>
      </c>
      <c r="AU6" s="125">
        <f t="shared" ref="AU6:AU12" si="11">COUNTIF(E6:AI6,"=к")</f>
        <v>0</v>
      </c>
    </row>
    <row r="7" spans="1:48" x14ac:dyDescent="0.25">
      <c r="A7" s="162">
        <v>2</v>
      </c>
      <c r="B7" s="160" t="s">
        <v>39</v>
      </c>
      <c r="C7" s="160" t="s">
        <v>40</v>
      </c>
      <c r="D7" s="160">
        <v>8</v>
      </c>
      <c r="E7" s="168" t="s">
        <v>67</v>
      </c>
      <c r="F7" s="156" t="s">
        <v>67</v>
      </c>
      <c r="G7" s="156" t="s">
        <v>67</v>
      </c>
      <c r="H7" s="156" t="s">
        <v>23</v>
      </c>
      <c r="I7" s="156" t="s">
        <v>23</v>
      </c>
      <c r="J7" s="156" t="s">
        <v>67</v>
      </c>
      <c r="K7" s="156"/>
      <c r="L7" s="156"/>
      <c r="M7" s="157" t="s">
        <v>20</v>
      </c>
      <c r="N7" s="156" t="s">
        <v>67</v>
      </c>
      <c r="O7" s="156" t="s">
        <v>67</v>
      </c>
      <c r="P7" s="156" t="s">
        <v>67</v>
      </c>
      <c r="Q7" s="156" t="s">
        <v>67</v>
      </c>
      <c r="R7" s="156"/>
      <c r="S7" s="156"/>
      <c r="T7" s="156" t="s">
        <v>67</v>
      </c>
      <c r="U7" s="156" t="s">
        <v>67</v>
      </c>
      <c r="V7" s="156" t="s">
        <v>67</v>
      </c>
      <c r="W7" s="156" t="s">
        <v>67</v>
      </c>
      <c r="X7" s="156" t="s">
        <v>67</v>
      </c>
      <c r="Y7" s="158"/>
      <c r="Z7" s="156"/>
      <c r="AA7" s="156" t="s">
        <v>67</v>
      </c>
      <c r="AB7" s="156" t="s">
        <v>67</v>
      </c>
      <c r="AC7" s="156" t="s">
        <v>67</v>
      </c>
      <c r="AD7" s="156" t="s">
        <v>67</v>
      </c>
      <c r="AE7" s="156" t="s">
        <v>67</v>
      </c>
      <c r="AF7" s="156"/>
      <c r="AG7" s="156"/>
      <c r="AH7" s="156" t="s">
        <v>67</v>
      </c>
      <c r="AI7" s="156" t="s">
        <v>67</v>
      </c>
      <c r="AJ7" s="144">
        <f t="shared" si="0"/>
        <v>20</v>
      </c>
      <c r="AK7" s="126">
        <f t="shared" si="1"/>
        <v>0</v>
      </c>
      <c r="AL7" s="127">
        <f t="shared" si="2"/>
        <v>0</v>
      </c>
      <c r="AM7" s="128">
        <f t="shared" si="3"/>
        <v>0</v>
      </c>
      <c r="AN7" s="126">
        <f t="shared" si="4"/>
        <v>0</v>
      </c>
      <c r="AO7" s="126">
        <f t="shared" si="5"/>
        <v>160</v>
      </c>
      <c r="AP7" s="129">
        <f t="shared" si="6"/>
        <v>2</v>
      </c>
      <c r="AQ7" s="130">
        <f t="shared" si="7"/>
        <v>1</v>
      </c>
      <c r="AR7" s="131">
        <f t="shared" si="8"/>
        <v>0</v>
      </c>
      <c r="AS7" s="132">
        <f t="shared" si="9"/>
        <v>0</v>
      </c>
      <c r="AT7" s="133">
        <f t="shared" si="10"/>
        <v>0</v>
      </c>
      <c r="AU7" s="113">
        <f t="shared" si="11"/>
        <v>0</v>
      </c>
    </row>
    <row r="8" spans="1:48" x14ac:dyDescent="0.25">
      <c r="A8" s="162">
        <v>3</v>
      </c>
      <c r="B8" s="160" t="s">
        <v>41</v>
      </c>
      <c r="C8" s="160" t="s">
        <v>40</v>
      </c>
      <c r="D8" s="160">
        <v>8</v>
      </c>
      <c r="E8" s="168" t="s">
        <v>67</v>
      </c>
      <c r="F8" s="156" t="s">
        <v>67</v>
      </c>
      <c r="G8" s="156" t="s">
        <v>67</v>
      </c>
      <c r="H8" s="156" t="s">
        <v>67</v>
      </c>
      <c r="I8" s="156" t="s">
        <v>67</v>
      </c>
      <c r="J8" s="156" t="s">
        <v>67</v>
      </c>
      <c r="K8" s="156"/>
      <c r="L8" s="156"/>
      <c r="M8" s="156" t="s">
        <v>20</v>
      </c>
      <c r="N8" s="156" t="s">
        <v>67</v>
      </c>
      <c r="O8" s="156" t="s">
        <v>67</v>
      </c>
      <c r="P8" s="156" t="s">
        <v>67</v>
      </c>
      <c r="Q8" s="156" t="s">
        <v>67</v>
      </c>
      <c r="R8" s="156"/>
      <c r="S8" s="156"/>
      <c r="T8" s="156" t="s">
        <v>67</v>
      </c>
      <c r="U8" s="156" t="s">
        <v>67</v>
      </c>
      <c r="V8" s="156" t="s">
        <v>67</v>
      </c>
      <c r="W8" s="156" t="s">
        <v>67</v>
      </c>
      <c r="X8" s="156" t="s">
        <v>67</v>
      </c>
      <c r="Y8" s="156"/>
      <c r="Z8" s="156"/>
      <c r="AA8" s="156" t="s">
        <v>67</v>
      </c>
      <c r="AB8" s="156" t="s">
        <v>67</v>
      </c>
      <c r="AC8" s="156" t="s">
        <v>67</v>
      </c>
      <c r="AD8" s="156" t="s">
        <v>67</v>
      </c>
      <c r="AE8" s="156" t="s">
        <v>67</v>
      </c>
      <c r="AF8" s="156"/>
      <c r="AG8" s="156"/>
      <c r="AH8" s="156" t="s">
        <v>67</v>
      </c>
      <c r="AI8" s="156" t="s">
        <v>67</v>
      </c>
      <c r="AJ8" s="144">
        <f t="shared" si="0"/>
        <v>22</v>
      </c>
      <c r="AK8" s="126">
        <f t="shared" si="1"/>
        <v>0</v>
      </c>
      <c r="AL8" s="127">
        <f t="shared" si="2"/>
        <v>0</v>
      </c>
      <c r="AM8" s="128">
        <f t="shared" si="3"/>
        <v>0</v>
      </c>
      <c r="AN8" s="126">
        <f t="shared" si="4"/>
        <v>0</v>
      </c>
      <c r="AO8" s="126">
        <f t="shared" si="5"/>
        <v>176</v>
      </c>
      <c r="AP8" s="129">
        <f t="shared" si="6"/>
        <v>0</v>
      </c>
      <c r="AQ8" s="130">
        <f t="shared" si="7"/>
        <v>1</v>
      </c>
      <c r="AR8" s="131">
        <f t="shared" si="8"/>
        <v>0</v>
      </c>
      <c r="AS8" s="132">
        <f t="shared" si="9"/>
        <v>0</v>
      </c>
      <c r="AT8" s="133">
        <f t="shared" si="10"/>
        <v>0</v>
      </c>
      <c r="AU8" s="113">
        <f t="shared" si="11"/>
        <v>0</v>
      </c>
    </row>
    <row r="9" spans="1:48" x14ac:dyDescent="0.25">
      <c r="A9" s="162">
        <v>4</v>
      </c>
      <c r="B9" s="160" t="s">
        <v>42</v>
      </c>
      <c r="C9" s="160" t="s">
        <v>40</v>
      </c>
      <c r="D9" s="160">
        <v>8</v>
      </c>
      <c r="E9" s="168" t="s">
        <v>67</v>
      </c>
      <c r="F9" s="156" t="s">
        <v>67</v>
      </c>
      <c r="G9" s="156" t="s">
        <v>67</v>
      </c>
      <c r="H9" s="156" t="s">
        <v>67</v>
      </c>
      <c r="I9" s="156" t="s">
        <v>67</v>
      </c>
      <c r="J9" s="156" t="s">
        <v>67</v>
      </c>
      <c r="K9" s="156"/>
      <c r="L9" s="156"/>
      <c r="M9" s="156" t="s">
        <v>20</v>
      </c>
      <c r="N9" s="156" t="s">
        <v>67</v>
      </c>
      <c r="O9" s="156" t="s">
        <v>67</v>
      </c>
      <c r="P9" s="156" t="s">
        <v>67</v>
      </c>
      <c r="Q9" s="156" t="s">
        <v>67</v>
      </c>
      <c r="R9" s="156"/>
      <c r="S9" s="156"/>
      <c r="T9" s="156" t="s">
        <v>67</v>
      </c>
      <c r="U9" s="156" t="s">
        <v>67</v>
      </c>
      <c r="V9" s="156" t="s">
        <v>67</v>
      </c>
      <c r="W9" s="156" t="s">
        <v>67</v>
      </c>
      <c r="X9" s="156" t="s">
        <v>67</v>
      </c>
      <c r="Y9" s="156"/>
      <c r="Z9" s="156"/>
      <c r="AA9" s="156" t="s">
        <v>67</v>
      </c>
      <c r="AB9" s="156" t="s">
        <v>67</v>
      </c>
      <c r="AC9" s="156" t="s">
        <v>67</v>
      </c>
      <c r="AD9" s="156" t="s">
        <v>67</v>
      </c>
      <c r="AE9" s="156" t="s">
        <v>67</v>
      </c>
      <c r="AF9" s="156"/>
      <c r="AG9" s="156"/>
      <c r="AH9" s="156" t="s">
        <v>67</v>
      </c>
      <c r="AI9" s="156" t="s">
        <v>67</v>
      </c>
      <c r="AJ9" s="146">
        <f t="shared" si="0"/>
        <v>22</v>
      </c>
      <c r="AK9" s="147">
        <f t="shared" si="1"/>
        <v>0</v>
      </c>
      <c r="AL9" s="148">
        <f t="shared" si="2"/>
        <v>0</v>
      </c>
      <c r="AM9" s="149">
        <f t="shared" si="3"/>
        <v>0</v>
      </c>
      <c r="AN9" s="147">
        <f t="shared" si="4"/>
        <v>0</v>
      </c>
      <c r="AO9" s="147">
        <f t="shared" si="5"/>
        <v>176</v>
      </c>
      <c r="AP9" s="150">
        <f t="shared" si="6"/>
        <v>0</v>
      </c>
      <c r="AQ9" s="151">
        <f t="shared" si="7"/>
        <v>1</v>
      </c>
      <c r="AR9" s="152">
        <f t="shared" si="8"/>
        <v>0</v>
      </c>
      <c r="AS9" s="153">
        <f t="shared" si="9"/>
        <v>0</v>
      </c>
      <c r="AT9" s="154">
        <f t="shared" si="10"/>
        <v>0</v>
      </c>
      <c r="AU9" s="155">
        <f t="shared" si="11"/>
        <v>0</v>
      </c>
    </row>
    <row r="10" spans="1:48" x14ac:dyDescent="0.25">
      <c r="A10" s="162">
        <v>5</v>
      </c>
      <c r="B10" s="160" t="s">
        <v>70</v>
      </c>
      <c r="C10" s="160" t="s">
        <v>75</v>
      </c>
      <c r="D10" s="160">
        <v>8</v>
      </c>
      <c r="E10" s="168"/>
      <c r="F10" s="156"/>
      <c r="G10" s="156"/>
      <c r="H10" s="156"/>
      <c r="I10" s="156"/>
      <c r="J10" s="156"/>
      <c r="K10" s="156"/>
      <c r="L10" s="156"/>
      <c r="M10" s="156"/>
      <c r="N10" s="156"/>
      <c r="O10" s="156" t="s">
        <v>67</v>
      </c>
      <c r="P10" s="156" t="s">
        <v>67</v>
      </c>
      <c r="Q10" s="156" t="s">
        <v>67</v>
      </c>
      <c r="R10" s="156" t="s">
        <v>67</v>
      </c>
      <c r="S10" s="156"/>
      <c r="T10" s="156" t="s">
        <v>67</v>
      </c>
      <c r="U10" s="156" t="s">
        <v>67</v>
      </c>
      <c r="V10" s="156" t="s">
        <v>67</v>
      </c>
      <c r="W10" s="156" t="s">
        <v>67</v>
      </c>
      <c r="X10" s="156" t="s">
        <v>67</v>
      </c>
      <c r="Y10" s="156"/>
      <c r="Z10" s="156"/>
      <c r="AA10" s="156"/>
      <c r="AB10" s="157" t="s">
        <v>76</v>
      </c>
      <c r="AC10" s="157" t="s">
        <v>76</v>
      </c>
      <c r="AD10" s="157" t="s">
        <v>76</v>
      </c>
      <c r="AE10" s="157" t="s">
        <v>76</v>
      </c>
      <c r="AF10" s="156"/>
      <c r="AG10" s="156"/>
      <c r="AH10" s="156"/>
      <c r="AI10" s="158"/>
      <c r="AJ10" s="143">
        <f t="shared" si="0"/>
        <v>9</v>
      </c>
      <c r="AK10" s="117">
        <f t="shared" si="1"/>
        <v>0</v>
      </c>
      <c r="AL10" s="118">
        <f t="shared" si="2"/>
        <v>0</v>
      </c>
      <c r="AM10" s="119">
        <f t="shared" si="3"/>
        <v>0</v>
      </c>
      <c r="AN10" s="117">
        <f t="shared" si="4"/>
        <v>0</v>
      </c>
      <c r="AO10" s="117">
        <f t="shared" si="5"/>
        <v>72</v>
      </c>
      <c r="AP10" s="120">
        <f t="shared" si="6"/>
        <v>0</v>
      </c>
      <c r="AQ10" s="121">
        <f t="shared" si="7"/>
        <v>0</v>
      </c>
      <c r="AR10" s="122">
        <f t="shared" si="8"/>
        <v>0</v>
      </c>
      <c r="AS10" s="123">
        <f t="shared" si="9"/>
        <v>0</v>
      </c>
      <c r="AT10" s="124">
        <f t="shared" si="10"/>
        <v>0</v>
      </c>
      <c r="AU10" s="125">
        <f t="shared" si="11"/>
        <v>0</v>
      </c>
      <c r="AV10" s="116"/>
    </row>
    <row r="11" spans="1:48" x14ac:dyDescent="0.25">
      <c r="A11" s="163">
        <v>6</v>
      </c>
      <c r="B11" s="165" t="s">
        <v>74</v>
      </c>
      <c r="C11" s="160" t="s">
        <v>75</v>
      </c>
      <c r="D11" s="160">
        <v>8</v>
      </c>
      <c r="E11" s="169"/>
      <c r="F11" s="158"/>
      <c r="G11" s="158"/>
      <c r="H11" s="158"/>
      <c r="I11" s="158"/>
      <c r="J11" s="158"/>
      <c r="K11" s="158"/>
      <c r="L11" s="158"/>
      <c r="M11" s="158"/>
      <c r="N11" s="158"/>
      <c r="O11" s="157" t="s">
        <v>67</v>
      </c>
      <c r="P11" s="157" t="s">
        <v>67</v>
      </c>
      <c r="Q11" s="157" t="s">
        <v>67</v>
      </c>
      <c r="R11" s="156" t="s">
        <v>67</v>
      </c>
      <c r="S11" s="158"/>
      <c r="T11" s="157" t="s">
        <v>67</v>
      </c>
      <c r="U11" s="157" t="s">
        <v>67</v>
      </c>
      <c r="V11" s="157" t="s">
        <v>67</v>
      </c>
      <c r="W11" s="157" t="s">
        <v>67</v>
      </c>
      <c r="X11" s="157" t="s">
        <v>67</v>
      </c>
      <c r="Y11" s="158"/>
      <c r="Z11" s="158"/>
      <c r="AA11" s="158"/>
      <c r="AB11" s="157" t="s">
        <v>76</v>
      </c>
      <c r="AC11" s="157" t="s">
        <v>76</v>
      </c>
      <c r="AD11" s="157" t="s">
        <v>76</v>
      </c>
      <c r="AE11" s="157" t="s">
        <v>76</v>
      </c>
      <c r="AF11" s="158"/>
      <c r="AG11" s="158"/>
      <c r="AH11" s="158"/>
      <c r="AI11" s="158"/>
      <c r="AJ11" s="144">
        <f t="shared" si="0"/>
        <v>9</v>
      </c>
      <c r="AK11" s="126">
        <f t="shared" si="1"/>
        <v>0</v>
      </c>
      <c r="AL11" s="127">
        <f t="shared" si="2"/>
        <v>0</v>
      </c>
      <c r="AM11" s="128">
        <f t="shared" si="3"/>
        <v>0</v>
      </c>
      <c r="AN11" s="126">
        <f t="shared" si="4"/>
        <v>0</v>
      </c>
      <c r="AO11" s="126">
        <f t="shared" si="5"/>
        <v>72</v>
      </c>
      <c r="AP11" s="129">
        <f t="shared" si="6"/>
        <v>0</v>
      </c>
      <c r="AQ11" s="130">
        <f t="shared" si="7"/>
        <v>0</v>
      </c>
      <c r="AR11" s="131">
        <f t="shared" si="8"/>
        <v>0</v>
      </c>
      <c r="AS11" s="132">
        <f t="shared" si="9"/>
        <v>0</v>
      </c>
      <c r="AT11" s="133">
        <f t="shared" si="10"/>
        <v>0</v>
      </c>
      <c r="AU11" s="113">
        <f t="shared" si="11"/>
        <v>0</v>
      </c>
    </row>
    <row r="12" spans="1:48" x14ac:dyDescent="0.25">
      <c r="A12" s="163">
        <v>7</v>
      </c>
      <c r="B12" s="165" t="s">
        <v>71</v>
      </c>
      <c r="C12" s="160" t="s">
        <v>75</v>
      </c>
      <c r="D12" s="160">
        <v>8</v>
      </c>
      <c r="E12" s="169"/>
      <c r="F12" s="158"/>
      <c r="G12" s="158"/>
      <c r="H12" s="158"/>
      <c r="I12" s="158"/>
      <c r="J12" s="158"/>
      <c r="K12" s="158"/>
      <c r="L12" s="158"/>
      <c r="M12" s="158"/>
      <c r="N12" s="158"/>
      <c r="O12" s="157" t="s">
        <v>67</v>
      </c>
      <c r="P12" s="157" t="s">
        <v>67</v>
      </c>
      <c r="Q12" s="157" t="s">
        <v>67</v>
      </c>
      <c r="R12" s="156" t="s">
        <v>67</v>
      </c>
      <c r="S12" s="158"/>
      <c r="T12" s="157" t="s">
        <v>67</v>
      </c>
      <c r="U12" s="157" t="s">
        <v>67</v>
      </c>
      <c r="V12" s="157" t="s">
        <v>67</v>
      </c>
      <c r="W12" s="157" t="s">
        <v>67</v>
      </c>
      <c r="X12" s="157" t="s">
        <v>67</v>
      </c>
      <c r="Y12" s="158"/>
      <c r="Z12" s="158"/>
      <c r="AA12" s="158"/>
      <c r="AB12" s="157" t="s">
        <v>76</v>
      </c>
      <c r="AC12" s="157" t="s">
        <v>76</v>
      </c>
      <c r="AD12" s="157" t="s">
        <v>76</v>
      </c>
      <c r="AE12" s="157" t="s">
        <v>76</v>
      </c>
      <c r="AF12" s="158"/>
      <c r="AG12" s="158"/>
      <c r="AH12" s="158"/>
      <c r="AI12" s="158"/>
      <c r="AJ12" s="145">
        <f t="shared" si="0"/>
        <v>9</v>
      </c>
      <c r="AK12" s="134">
        <f t="shared" si="1"/>
        <v>0</v>
      </c>
      <c r="AL12" s="135">
        <f t="shared" si="2"/>
        <v>0</v>
      </c>
      <c r="AM12" s="136">
        <f t="shared" si="3"/>
        <v>0</v>
      </c>
      <c r="AN12" s="134">
        <f t="shared" si="4"/>
        <v>0</v>
      </c>
      <c r="AO12" s="134">
        <f t="shared" si="5"/>
        <v>72</v>
      </c>
      <c r="AP12" s="137">
        <f t="shared" si="6"/>
        <v>0</v>
      </c>
      <c r="AQ12" s="138">
        <f t="shared" si="7"/>
        <v>0</v>
      </c>
      <c r="AR12" s="139">
        <f t="shared" si="8"/>
        <v>0</v>
      </c>
      <c r="AS12" s="140">
        <f t="shared" si="9"/>
        <v>0</v>
      </c>
      <c r="AT12" s="141">
        <f t="shared" si="10"/>
        <v>0</v>
      </c>
      <c r="AU12" s="114">
        <f t="shared" si="11"/>
        <v>0</v>
      </c>
    </row>
    <row r="13" spans="1:48" x14ac:dyDescent="0.25">
      <c r="A13" s="163">
        <v>8</v>
      </c>
      <c r="B13" s="165" t="s">
        <v>73</v>
      </c>
      <c r="C13" s="160" t="s">
        <v>75</v>
      </c>
      <c r="D13" s="160">
        <v>8</v>
      </c>
      <c r="E13" s="169"/>
      <c r="F13" s="158"/>
      <c r="G13" s="158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8"/>
      <c r="S13" s="158"/>
      <c r="T13" s="157" t="s">
        <v>67</v>
      </c>
      <c r="U13" s="157" t="s">
        <v>67</v>
      </c>
      <c r="V13" s="157" t="s">
        <v>67</v>
      </c>
      <c r="W13" s="157" t="s">
        <v>67</v>
      </c>
      <c r="X13" s="157" t="s">
        <v>67</v>
      </c>
      <c r="Y13" s="158"/>
      <c r="Z13" s="158"/>
      <c r="AA13" s="157" t="s">
        <v>67</v>
      </c>
      <c r="AB13" s="157" t="s">
        <v>76</v>
      </c>
      <c r="AC13" s="157" t="s">
        <v>76</v>
      </c>
      <c r="AD13" s="157" t="s">
        <v>76</v>
      </c>
      <c r="AE13" s="157" t="s">
        <v>76</v>
      </c>
      <c r="AF13" s="158"/>
      <c r="AG13" s="158"/>
      <c r="AH13" s="158"/>
      <c r="AI13" s="158"/>
      <c r="AJ13" s="144">
        <f t="shared" ref="AJ13:AJ14" si="12">COUNTIF(E13:AI13,"в")</f>
        <v>6</v>
      </c>
      <c r="AK13" s="126">
        <f t="shared" ref="AK13:AK14" si="13">SUM(E13:AI13)</f>
        <v>0</v>
      </c>
      <c r="AL13" s="127">
        <f t="shared" ref="AL13:AL14" si="14">COUNTIF(E13:AI13,"=оп")</f>
        <v>0</v>
      </c>
      <c r="AM13" s="128">
        <f t="shared" ref="AM13:AM14" si="15">COUNTIF(E13:AI13,"=б")</f>
        <v>0</v>
      </c>
      <c r="AN13" s="126">
        <f t="shared" ref="AN13:AN14" si="16">IF(D13="",0,IF(AK13-AJ13*D13&lt;0,0,AK13-AJ13*D13))</f>
        <v>0</v>
      </c>
      <c r="AO13" s="126">
        <f t="shared" ref="AO13:AO14" si="17">IF(D13="",0,IF(AJ13*D13-AK13&lt;0,0,AJ13*D13-AK13))</f>
        <v>48</v>
      </c>
      <c r="AP13" s="129">
        <f t="shared" ref="AP13:AP14" si="18">COUNTIF(E13:AI13,"=ог")</f>
        <v>0</v>
      </c>
      <c r="AQ13" s="130">
        <f t="shared" ref="AQ13:AQ14" si="19">COUNTIF(E13:AI13,"=пр")</f>
        <v>0</v>
      </c>
      <c r="AR13" s="131">
        <f t="shared" ref="AR13:AR14" si="20">COUNTIF(E13:AI13,"=пг")</f>
        <v>0</v>
      </c>
      <c r="AS13" s="132">
        <f t="shared" ref="AS13:AS14" si="21">COUNTIF(E13:AI13,"=обс")</f>
        <v>0</v>
      </c>
      <c r="AT13" s="133">
        <f t="shared" ref="AT13:AT14" si="22">COUNTIF(E13:AI13,"=у")</f>
        <v>0</v>
      </c>
      <c r="AU13" s="113">
        <f t="shared" ref="AU13:AU14" si="23">COUNTIF(E13:AI13,"=к")</f>
        <v>0</v>
      </c>
    </row>
    <row r="14" spans="1:48" ht="15.75" thickBot="1" x14ac:dyDescent="0.3">
      <c r="A14" s="164">
        <v>9</v>
      </c>
      <c r="B14" s="166" t="s">
        <v>72</v>
      </c>
      <c r="C14" s="167" t="s">
        <v>75</v>
      </c>
      <c r="D14" s="167">
        <v>8</v>
      </c>
      <c r="E14" s="169"/>
      <c r="F14" s="158"/>
      <c r="G14" s="158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7" t="s">
        <v>67</v>
      </c>
      <c r="U14" s="157" t="s">
        <v>67</v>
      </c>
      <c r="V14" s="157" t="s">
        <v>67</v>
      </c>
      <c r="W14" s="157" t="s">
        <v>67</v>
      </c>
      <c r="X14" s="157" t="s">
        <v>67</v>
      </c>
      <c r="Y14" s="158"/>
      <c r="Z14" s="158"/>
      <c r="AA14" s="158"/>
      <c r="AB14" s="157" t="s">
        <v>76</v>
      </c>
      <c r="AC14" s="157" t="s">
        <v>76</v>
      </c>
      <c r="AD14" s="157" t="s">
        <v>76</v>
      </c>
      <c r="AE14" s="157" t="s">
        <v>76</v>
      </c>
      <c r="AF14" s="158"/>
      <c r="AG14" s="158"/>
      <c r="AH14" s="158"/>
      <c r="AI14" s="158"/>
      <c r="AJ14" s="145">
        <f t="shared" si="12"/>
        <v>5</v>
      </c>
      <c r="AK14" s="134">
        <f t="shared" si="13"/>
        <v>0</v>
      </c>
      <c r="AL14" s="135">
        <f t="shared" si="14"/>
        <v>0</v>
      </c>
      <c r="AM14" s="136">
        <f t="shared" si="15"/>
        <v>0</v>
      </c>
      <c r="AN14" s="134">
        <f t="shared" si="16"/>
        <v>0</v>
      </c>
      <c r="AO14" s="134">
        <f t="shared" si="17"/>
        <v>40</v>
      </c>
      <c r="AP14" s="137">
        <f t="shared" si="18"/>
        <v>0</v>
      </c>
      <c r="AQ14" s="138">
        <f t="shared" si="19"/>
        <v>0</v>
      </c>
      <c r="AR14" s="139">
        <f t="shared" si="20"/>
        <v>0</v>
      </c>
      <c r="AS14" s="140">
        <f t="shared" si="21"/>
        <v>0</v>
      </c>
      <c r="AT14" s="141">
        <f t="shared" si="22"/>
        <v>0</v>
      </c>
      <c r="AU14" s="114">
        <f t="shared" si="23"/>
        <v>0</v>
      </c>
    </row>
    <row r="15" spans="1:48" x14ac:dyDescent="0.25">
      <c r="T15" s="142"/>
    </row>
  </sheetData>
  <mergeCells count="17">
    <mergeCell ref="AP4:AP5"/>
    <mergeCell ref="A1:D3"/>
    <mergeCell ref="A4:A5"/>
    <mergeCell ref="B4:B5"/>
    <mergeCell ref="C4:C5"/>
    <mergeCell ref="D4:D5"/>
    <mergeCell ref="AJ4:AJ5"/>
    <mergeCell ref="AK4:AK5"/>
    <mergeCell ref="AL4:AL5"/>
    <mergeCell ref="AM4:AM5"/>
    <mergeCell ref="AN4:AN5"/>
    <mergeCell ref="AO4:AO5"/>
    <mergeCell ref="AQ4:AQ5"/>
    <mergeCell ref="AR4:AR5"/>
    <mergeCell ref="AS4:AS5"/>
    <mergeCell ref="AT4:AT5"/>
    <mergeCell ref="AU4:AU5"/>
  </mergeCells>
  <conditionalFormatting sqref="O11:O12 E6:O10 Z7 R6:S9 S10 X6:Z6 X9:AA10 X7 X8:Z8 AF6:AI9 AF10:AH10">
    <cfRule type="containsText" dxfId="431" priority="496" operator="containsText" text="к">
      <formula>NOT(ISERROR(SEARCH("к",E6)))</formula>
    </cfRule>
    <cfRule type="containsText" dxfId="430" priority="497" operator="containsText" text="у">
      <formula>NOT(ISERROR(SEARCH("у",E6)))</formula>
    </cfRule>
    <cfRule type="containsText" dxfId="429" priority="498" operator="containsText" text="обс">
      <formula>NOT(ISERROR(SEARCH("обс",E6)))</formula>
    </cfRule>
    <cfRule type="containsText" dxfId="428" priority="499" operator="containsText" text="пг">
      <formula>NOT(ISERROR(SEARCH("пг",E6)))</formula>
    </cfRule>
    <cfRule type="containsText" dxfId="427" priority="500" operator="containsText" text="пр">
      <formula>NOT(ISERROR(SEARCH("пр",E6)))</formula>
    </cfRule>
    <cfRule type="containsText" dxfId="426" priority="501" operator="containsText" text="ог">
      <formula>NOT(ISERROR(SEARCH("ог",E6)))</formula>
    </cfRule>
    <cfRule type="containsText" dxfId="425" priority="503" operator="containsText" text="оп">
      <formula>NOT(ISERROR(SEARCH("оп",E6)))</formula>
    </cfRule>
    <cfRule type="containsText" dxfId="424" priority="504" operator="containsText" text="б">
      <formula>NOT(ISERROR(SEARCH("б",E6)))</formula>
    </cfRule>
  </conditionalFormatting>
  <conditionalFormatting sqref="P6:P12">
    <cfRule type="containsText" dxfId="423" priority="487" operator="containsText" text="к">
      <formula>NOT(ISERROR(SEARCH("к",P6)))</formula>
    </cfRule>
    <cfRule type="containsText" dxfId="422" priority="488" operator="containsText" text="у">
      <formula>NOT(ISERROR(SEARCH("у",P6)))</formula>
    </cfRule>
    <cfRule type="containsText" dxfId="421" priority="489" operator="containsText" text="обс">
      <formula>NOT(ISERROR(SEARCH("обс",P6)))</formula>
    </cfRule>
    <cfRule type="containsText" dxfId="420" priority="490" operator="containsText" text="пг">
      <formula>NOT(ISERROR(SEARCH("пг",P6)))</formula>
    </cfRule>
    <cfRule type="containsText" dxfId="419" priority="491" operator="containsText" text="пр">
      <formula>NOT(ISERROR(SEARCH("пр",P6)))</formula>
    </cfRule>
    <cfRule type="containsText" dxfId="418" priority="492" operator="containsText" text="ог">
      <formula>NOT(ISERROR(SEARCH("ог",P6)))</formula>
    </cfRule>
    <cfRule type="containsText" dxfId="417" priority="494" operator="containsText" text="оп">
      <formula>NOT(ISERROR(SEARCH("оп",P6)))</formula>
    </cfRule>
    <cfRule type="containsText" dxfId="416" priority="495" operator="containsText" text="б">
      <formula>NOT(ISERROR(SEARCH("б",P6)))</formula>
    </cfRule>
  </conditionalFormatting>
  <conditionalFormatting sqref="Q6:Q12">
    <cfRule type="containsText" dxfId="415" priority="478" operator="containsText" text="к">
      <formula>NOT(ISERROR(SEARCH("к",Q6)))</formula>
    </cfRule>
    <cfRule type="containsText" dxfId="414" priority="479" operator="containsText" text="у">
      <formula>NOT(ISERROR(SEARCH("у",Q6)))</formula>
    </cfRule>
    <cfRule type="containsText" dxfId="413" priority="480" operator="containsText" text="обс">
      <formula>NOT(ISERROR(SEARCH("обс",Q6)))</formula>
    </cfRule>
    <cfRule type="containsText" dxfId="412" priority="481" operator="containsText" text="пг">
      <formula>NOT(ISERROR(SEARCH("пг",Q6)))</formula>
    </cfRule>
    <cfRule type="containsText" dxfId="411" priority="482" operator="containsText" text="пр">
      <formula>NOT(ISERROR(SEARCH("пр",Q6)))</formula>
    </cfRule>
    <cfRule type="containsText" dxfId="410" priority="483" operator="containsText" text="ог">
      <formula>NOT(ISERROR(SEARCH("ог",Q6)))</formula>
    </cfRule>
    <cfRule type="containsText" dxfId="409" priority="485" operator="containsText" text="оп">
      <formula>NOT(ISERROR(SEARCH("оп",Q6)))</formula>
    </cfRule>
    <cfRule type="containsText" dxfId="408" priority="486" operator="containsText" text="б">
      <formula>NOT(ISERROR(SEARCH("б",Q6)))</formula>
    </cfRule>
  </conditionalFormatting>
  <conditionalFormatting sqref="R10">
    <cfRule type="containsText" dxfId="407" priority="460" operator="containsText" text="к">
      <formula>NOT(ISERROR(SEARCH("к",R10)))</formula>
    </cfRule>
    <cfRule type="containsText" dxfId="406" priority="461" operator="containsText" text="у">
      <formula>NOT(ISERROR(SEARCH("у",R10)))</formula>
    </cfRule>
    <cfRule type="containsText" dxfId="405" priority="462" operator="containsText" text="обс">
      <formula>NOT(ISERROR(SEARCH("обс",R10)))</formula>
    </cfRule>
    <cfRule type="containsText" dxfId="404" priority="463" operator="containsText" text="пг">
      <formula>NOT(ISERROR(SEARCH("пг",R10)))</formula>
    </cfRule>
    <cfRule type="containsText" dxfId="403" priority="464" operator="containsText" text="пр">
      <formula>NOT(ISERROR(SEARCH("пр",R10)))</formula>
    </cfRule>
    <cfRule type="containsText" dxfId="402" priority="465" operator="containsText" text="ог">
      <formula>NOT(ISERROR(SEARCH("ог",R10)))</formula>
    </cfRule>
    <cfRule type="containsText" dxfId="401" priority="467" operator="containsText" text="оп">
      <formula>NOT(ISERROR(SEARCH("оп",R10)))</formula>
    </cfRule>
    <cfRule type="containsText" dxfId="400" priority="468" operator="containsText" text="б">
      <formula>NOT(ISERROR(SEARCH("б",R10)))</formula>
    </cfRule>
  </conditionalFormatting>
  <conditionalFormatting sqref="R11">
    <cfRule type="containsText" dxfId="399" priority="451" operator="containsText" text="к">
      <formula>NOT(ISERROR(SEARCH("к",R11)))</formula>
    </cfRule>
    <cfRule type="containsText" dxfId="398" priority="452" operator="containsText" text="у">
      <formula>NOT(ISERROR(SEARCH("у",R11)))</formula>
    </cfRule>
    <cfRule type="containsText" dxfId="397" priority="453" operator="containsText" text="обс">
      <formula>NOT(ISERROR(SEARCH("обс",R11)))</formula>
    </cfRule>
    <cfRule type="containsText" dxfId="396" priority="454" operator="containsText" text="пг">
      <formula>NOT(ISERROR(SEARCH("пг",R11)))</formula>
    </cfRule>
    <cfRule type="containsText" dxfId="395" priority="455" operator="containsText" text="пр">
      <formula>NOT(ISERROR(SEARCH("пр",R11)))</formula>
    </cfRule>
    <cfRule type="containsText" dxfId="394" priority="456" operator="containsText" text="ог">
      <formula>NOT(ISERROR(SEARCH("ог",R11)))</formula>
    </cfRule>
    <cfRule type="containsText" dxfId="393" priority="458" operator="containsText" text="оп">
      <formula>NOT(ISERROR(SEARCH("оп",R11)))</formula>
    </cfRule>
    <cfRule type="containsText" dxfId="392" priority="459" operator="containsText" text="б">
      <formula>NOT(ISERROR(SEARCH("б",R11)))</formula>
    </cfRule>
  </conditionalFormatting>
  <conditionalFormatting sqref="R12">
    <cfRule type="containsText" dxfId="391" priority="442" operator="containsText" text="к">
      <formula>NOT(ISERROR(SEARCH("к",R12)))</formula>
    </cfRule>
    <cfRule type="containsText" dxfId="390" priority="443" operator="containsText" text="у">
      <formula>NOT(ISERROR(SEARCH("у",R12)))</formula>
    </cfRule>
    <cfRule type="containsText" dxfId="389" priority="444" operator="containsText" text="обс">
      <formula>NOT(ISERROR(SEARCH("обс",R12)))</formula>
    </cfRule>
    <cfRule type="containsText" dxfId="388" priority="445" operator="containsText" text="пг">
      <formula>NOT(ISERROR(SEARCH("пг",R12)))</formula>
    </cfRule>
    <cfRule type="containsText" dxfId="387" priority="446" operator="containsText" text="пр">
      <formula>NOT(ISERROR(SEARCH("пр",R12)))</formula>
    </cfRule>
    <cfRule type="containsText" dxfId="386" priority="447" operator="containsText" text="ог">
      <formula>NOT(ISERROR(SEARCH("ог",R12)))</formula>
    </cfRule>
    <cfRule type="containsText" dxfId="385" priority="449" operator="containsText" text="оп">
      <formula>NOT(ISERROR(SEARCH("оп",R12)))</formula>
    </cfRule>
    <cfRule type="containsText" dxfId="384" priority="450" operator="containsText" text="б">
      <formula>NOT(ISERROR(SEARCH("б",R12)))</formula>
    </cfRule>
  </conditionalFormatting>
  <conditionalFormatting sqref="T6:T15">
    <cfRule type="containsText" dxfId="383" priority="433" operator="containsText" text="к">
      <formula>NOT(ISERROR(SEARCH("к",T6)))</formula>
    </cfRule>
    <cfRule type="containsText" dxfId="382" priority="434" operator="containsText" text="у">
      <formula>NOT(ISERROR(SEARCH("у",T6)))</formula>
    </cfRule>
    <cfRule type="containsText" dxfId="381" priority="435" operator="containsText" text="обс">
      <formula>NOT(ISERROR(SEARCH("обс",T6)))</formula>
    </cfRule>
    <cfRule type="containsText" dxfId="380" priority="436" operator="containsText" text="пг">
      <formula>NOT(ISERROR(SEARCH("пг",T6)))</formula>
    </cfRule>
    <cfRule type="containsText" dxfId="379" priority="437" operator="containsText" text="пр">
      <formula>NOT(ISERROR(SEARCH("пр",T6)))</formula>
    </cfRule>
    <cfRule type="containsText" dxfId="378" priority="438" operator="containsText" text="ог">
      <formula>NOT(ISERROR(SEARCH("ог",T6)))</formula>
    </cfRule>
    <cfRule type="containsText" dxfId="377" priority="440" operator="containsText" text="оп">
      <formula>NOT(ISERROR(SEARCH("оп",T6)))</formula>
    </cfRule>
    <cfRule type="containsText" dxfId="376" priority="441" operator="containsText" text="б">
      <formula>NOT(ISERROR(SEARCH("б",T6)))</formula>
    </cfRule>
  </conditionalFormatting>
  <conditionalFormatting sqref="U6:U9">
    <cfRule type="containsText" dxfId="375" priority="424" operator="containsText" text="к">
      <formula>NOT(ISERROR(SEARCH("к",U6)))</formula>
    </cfRule>
    <cfRule type="containsText" dxfId="374" priority="425" operator="containsText" text="у">
      <formula>NOT(ISERROR(SEARCH("у",U6)))</formula>
    </cfRule>
    <cfRule type="containsText" dxfId="373" priority="426" operator="containsText" text="обс">
      <formula>NOT(ISERROR(SEARCH("обс",U6)))</formula>
    </cfRule>
    <cfRule type="containsText" dxfId="372" priority="427" operator="containsText" text="пг">
      <formula>NOT(ISERROR(SEARCH("пг",U6)))</formula>
    </cfRule>
    <cfRule type="containsText" dxfId="371" priority="428" operator="containsText" text="пр">
      <formula>NOT(ISERROR(SEARCH("пр",U6)))</formula>
    </cfRule>
    <cfRule type="containsText" dxfId="370" priority="429" operator="containsText" text="ог">
      <formula>NOT(ISERROR(SEARCH("ог",U6)))</formula>
    </cfRule>
    <cfRule type="containsText" dxfId="369" priority="431" operator="containsText" text="оп">
      <formula>NOT(ISERROR(SEARCH("оп",U6)))</formula>
    </cfRule>
    <cfRule type="containsText" dxfId="368" priority="432" operator="containsText" text="б">
      <formula>NOT(ISERROR(SEARCH("б",U6)))</formula>
    </cfRule>
  </conditionalFormatting>
  <conditionalFormatting sqref="U10:U12 U14">
    <cfRule type="containsText" dxfId="367" priority="415" operator="containsText" text="к">
      <formula>NOT(ISERROR(SEARCH("к",U10)))</formula>
    </cfRule>
    <cfRule type="containsText" dxfId="366" priority="416" operator="containsText" text="у">
      <formula>NOT(ISERROR(SEARCH("у",U10)))</formula>
    </cfRule>
    <cfRule type="containsText" dxfId="365" priority="417" operator="containsText" text="обс">
      <formula>NOT(ISERROR(SEARCH("обс",U10)))</formula>
    </cfRule>
    <cfRule type="containsText" dxfId="364" priority="418" operator="containsText" text="пг">
      <formula>NOT(ISERROR(SEARCH("пг",U10)))</formula>
    </cfRule>
    <cfRule type="containsText" dxfId="363" priority="419" operator="containsText" text="пр">
      <formula>NOT(ISERROR(SEARCH("пр",U10)))</formula>
    </cfRule>
    <cfRule type="containsText" dxfId="362" priority="420" operator="containsText" text="ог">
      <formula>NOT(ISERROR(SEARCH("ог",U10)))</formula>
    </cfRule>
    <cfRule type="containsText" dxfId="361" priority="422" operator="containsText" text="оп">
      <formula>NOT(ISERROR(SEARCH("оп",U10)))</formula>
    </cfRule>
    <cfRule type="containsText" dxfId="360" priority="423" operator="containsText" text="б">
      <formula>NOT(ISERROR(SEARCH("б",U10)))</formula>
    </cfRule>
  </conditionalFormatting>
  <conditionalFormatting sqref="U13">
    <cfRule type="containsText" dxfId="359" priority="406" operator="containsText" text="к">
      <formula>NOT(ISERROR(SEARCH("к",U13)))</formula>
    </cfRule>
    <cfRule type="containsText" dxfId="358" priority="407" operator="containsText" text="у">
      <formula>NOT(ISERROR(SEARCH("у",U13)))</formula>
    </cfRule>
    <cfRule type="containsText" dxfId="357" priority="408" operator="containsText" text="обс">
      <formula>NOT(ISERROR(SEARCH("обс",U13)))</formula>
    </cfRule>
    <cfRule type="containsText" dxfId="356" priority="409" operator="containsText" text="пг">
      <formula>NOT(ISERROR(SEARCH("пг",U13)))</formula>
    </cfRule>
    <cfRule type="containsText" dxfId="355" priority="410" operator="containsText" text="пр">
      <formula>NOT(ISERROR(SEARCH("пр",U13)))</formula>
    </cfRule>
    <cfRule type="containsText" dxfId="354" priority="411" operator="containsText" text="ог">
      <formula>NOT(ISERROR(SEARCH("ог",U13)))</formula>
    </cfRule>
    <cfRule type="containsText" dxfId="353" priority="413" operator="containsText" text="оп">
      <formula>NOT(ISERROR(SEARCH("оп",U13)))</formula>
    </cfRule>
    <cfRule type="containsText" dxfId="352" priority="414" operator="containsText" text="б">
      <formula>NOT(ISERROR(SEARCH("б",U13)))</formula>
    </cfRule>
  </conditionalFormatting>
  <conditionalFormatting sqref="V6:V9">
    <cfRule type="containsText" dxfId="351" priority="397" operator="containsText" text="к">
      <formula>NOT(ISERROR(SEARCH("к",V6)))</formula>
    </cfRule>
    <cfRule type="containsText" dxfId="350" priority="398" operator="containsText" text="у">
      <formula>NOT(ISERROR(SEARCH("у",V6)))</formula>
    </cfRule>
    <cfRule type="containsText" dxfId="349" priority="399" operator="containsText" text="обс">
      <formula>NOT(ISERROR(SEARCH("обс",V6)))</formula>
    </cfRule>
    <cfRule type="containsText" dxfId="348" priority="400" operator="containsText" text="пг">
      <formula>NOT(ISERROR(SEARCH("пг",V6)))</formula>
    </cfRule>
    <cfRule type="containsText" dxfId="347" priority="401" operator="containsText" text="пр">
      <formula>NOT(ISERROR(SEARCH("пр",V6)))</formula>
    </cfRule>
    <cfRule type="containsText" dxfId="346" priority="402" operator="containsText" text="ог">
      <formula>NOT(ISERROR(SEARCH("ог",V6)))</formula>
    </cfRule>
    <cfRule type="containsText" dxfId="345" priority="404" operator="containsText" text="оп">
      <formula>NOT(ISERROR(SEARCH("оп",V6)))</formula>
    </cfRule>
    <cfRule type="containsText" dxfId="344" priority="405" operator="containsText" text="б">
      <formula>NOT(ISERROR(SEARCH("б",V6)))</formula>
    </cfRule>
  </conditionalFormatting>
  <conditionalFormatting sqref="V10:V12 V14">
    <cfRule type="containsText" dxfId="343" priority="388" operator="containsText" text="к">
      <formula>NOT(ISERROR(SEARCH("к",V10)))</formula>
    </cfRule>
    <cfRule type="containsText" dxfId="342" priority="389" operator="containsText" text="у">
      <formula>NOT(ISERROR(SEARCH("у",V10)))</formula>
    </cfRule>
    <cfRule type="containsText" dxfId="341" priority="390" operator="containsText" text="обс">
      <formula>NOT(ISERROR(SEARCH("обс",V10)))</formula>
    </cfRule>
    <cfRule type="containsText" dxfId="340" priority="391" operator="containsText" text="пг">
      <formula>NOT(ISERROR(SEARCH("пг",V10)))</formula>
    </cfRule>
    <cfRule type="containsText" dxfId="339" priority="392" operator="containsText" text="пр">
      <formula>NOT(ISERROR(SEARCH("пр",V10)))</formula>
    </cfRule>
    <cfRule type="containsText" dxfId="338" priority="393" operator="containsText" text="ог">
      <formula>NOT(ISERROR(SEARCH("ог",V10)))</formula>
    </cfRule>
    <cfRule type="containsText" dxfId="337" priority="395" operator="containsText" text="оп">
      <formula>NOT(ISERROR(SEARCH("оп",V10)))</formula>
    </cfRule>
    <cfRule type="containsText" dxfId="336" priority="396" operator="containsText" text="б">
      <formula>NOT(ISERROR(SEARCH("б",V10)))</formula>
    </cfRule>
  </conditionalFormatting>
  <conditionalFormatting sqref="V13">
    <cfRule type="containsText" dxfId="335" priority="379" operator="containsText" text="к">
      <formula>NOT(ISERROR(SEARCH("к",V13)))</formula>
    </cfRule>
    <cfRule type="containsText" dxfId="334" priority="380" operator="containsText" text="у">
      <formula>NOT(ISERROR(SEARCH("у",V13)))</formula>
    </cfRule>
    <cfRule type="containsText" dxfId="333" priority="381" operator="containsText" text="обс">
      <formula>NOT(ISERROR(SEARCH("обс",V13)))</formula>
    </cfRule>
    <cfRule type="containsText" dxfId="332" priority="382" operator="containsText" text="пг">
      <formula>NOT(ISERROR(SEARCH("пг",V13)))</formula>
    </cfRule>
    <cfRule type="containsText" dxfId="331" priority="383" operator="containsText" text="пр">
      <formula>NOT(ISERROR(SEARCH("пр",V13)))</formula>
    </cfRule>
    <cfRule type="containsText" dxfId="330" priority="384" operator="containsText" text="ог">
      <formula>NOT(ISERROR(SEARCH("ог",V13)))</formula>
    </cfRule>
    <cfRule type="containsText" dxfId="329" priority="386" operator="containsText" text="оп">
      <formula>NOT(ISERROR(SEARCH("оп",V13)))</formula>
    </cfRule>
    <cfRule type="containsText" dxfId="328" priority="387" operator="containsText" text="б">
      <formula>NOT(ISERROR(SEARCH("б",V13)))</formula>
    </cfRule>
  </conditionalFormatting>
  <conditionalFormatting sqref="W6:W9">
    <cfRule type="containsText" dxfId="327" priority="370" operator="containsText" text="к">
      <formula>NOT(ISERROR(SEARCH("к",W6)))</formula>
    </cfRule>
    <cfRule type="containsText" dxfId="326" priority="371" operator="containsText" text="у">
      <formula>NOT(ISERROR(SEARCH("у",W6)))</formula>
    </cfRule>
    <cfRule type="containsText" dxfId="325" priority="372" operator="containsText" text="обс">
      <formula>NOT(ISERROR(SEARCH("обс",W6)))</formula>
    </cfRule>
    <cfRule type="containsText" dxfId="324" priority="373" operator="containsText" text="пг">
      <formula>NOT(ISERROR(SEARCH("пг",W6)))</formula>
    </cfRule>
    <cfRule type="containsText" dxfId="323" priority="374" operator="containsText" text="пр">
      <formula>NOT(ISERROR(SEARCH("пр",W6)))</formula>
    </cfRule>
    <cfRule type="containsText" dxfId="322" priority="375" operator="containsText" text="ог">
      <formula>NOT(ISERROR(SEARCH("ог",W6)))</formula>
    </cfRule>
    <cfRule type="containsText" dxfId="321" priority="377" operator="containsText" text="оп">
      <formula>NOT(ISERROR(SEARCH("оп",W6)))</formula>
    </cfRule>
    <cfRule type="containsText" dxfId="320" priority="378" operator="containsText" text="б">
      <formula>NOT(ISERROR(SEARCH("б",W6)))</formula>
    </cfRule>
  </conditionalFormatting>
  <conditionalFormatting sqref="W10:W12 W14">
    <cfRule type="containsText" dxfId="319" priority="361" operator="containsText" text="к">
      <formula>NOT(ISERROR(SEARCH("к",W10)))</formula>
    </cfRule>
    <cfRule type="containsText" dxfId="318" priority="362" operator="containsText" text="у">
      <formula>NOT(ISERROR(SEARCH("у",W10)))</formula>
    </cfRule>
    <cfRule type="containsText" dxfId="317" priority="363" operator="containsText" text="обс">
      <formula>NOT(ISERROR(SEARCH("обс",W10)))</formula>
    </cfRule>
    <cfRule type="containsText" dxfId="316" priority="364" operator="containsText" text="пг">
      <formula>NOT(ISERROR(SEARCH("пг",W10)))</formula>
    </cfRule>
    <cfRule type="containsText" dxfId="315" priority="365" operator="containsText" text="пр">
      <formula>NOT(ISERROR(SEARCH("пр",W10)))</formula>
    </cfRule>
    <cfRule type="containsText" dxfId="314" priority="366" operator="containsText" text="ог">
      <formula>NOT(ISERROR(SEARCH("ог",W10)))</formula>
    </cfRule>
    <cfRule type="containsText" dxfId="313" priority="368" operator="containsText" text="оп">
      <formula>NOT(ISERROR(SEARCH("оп",W10)))</formula>
    </cfRule>
    <cfRule type="containsText" dxfId="312" priority="369" operator="containsText" text="б">
      <formula>NOT(ISERROR(SEARCH("б",W10)))</formula>
    </cfRule>
  </conditionalFormatting>
  <conditionalFormatting sqref="W13">
    <cfRule type="containsText" dxfId="311" priority="352" operator="containsText" text="к">
      <formula>NOT(ISERROR(SEARCH("к",W13)))</formula>
    </cfRule>
    <cfRule type="containsText" dxfId="310" priority="353" operator="containsText" text="у">
      <formula>NOT(ISERROR(SEARCH("у",W13)))</formula>
    </cfRule>
    <cfRule type="containsText" dxfId="309" priority="354" operator="containsText" text="обс">
      <formula>NOT(ISERROR(SEARCH("обс",W13)))</formula>
    </cfRule>
    <cfRule type="containsText" dxfId="308" priority="355" operator="containsText" text="пг">
      <formula>NOT(ISERROR(SEARCH("пг",W13)))</formula>
    </cfRule>
    <cfRule type="containsText" dxfId="307" priority="356" operator="containsText" text="пр">
      <formula>NOT(ISERROR(SEARCH("пр",W13)))</formula>
    </cfRule>
    <cfRule type="containsText" dxfId="306" priority="357" operator="containsText" text="ог">
      <formula>NOT(ISERROR(SEARCH("ог",W13)))</formula>
    </cfRule>
    <cfRule type="containsText" dxfId="305" priority="359" operator="containsText" text="оп">
      <formula>NOT(ISERROR(SEARCH("оп",W13)))</formula>
    </cfRule>
    <cfRule type="containsText" dxfId="304" priority="360" operator="containsText" text="б">
      <formula>NOT(ISERROR(SEARCH("б",W13)))</formula>
    </cfRule>
  </conditionalFormatting>
  <conditionalFormatting sqref="X11:X12 X14">
    <cfRule type="containsText" dxfId="303" priority="343" operator="containsText" text="к">
      <formula>NOT(ISERROR(SEARCH("к",X11)))</formula>
    </cfRule>
    <cfRule type="containsText" dxfId="302" priority="344" operator="containsText" text="у">
      <formula>NOT(ISERROR(SEARCH("у",X11)))</formula>
    </cfRule>
    <cfRule type="containsText" dxfId="301" priority="345" operator="containsText" text="обс">
      <formula>NOT(ISERROR(SEARCH("обс",X11)))</formula>
    </cfRule>
    <cfRule type="containsText" dxfId="300" priority="346" operator="containsText" text="пг">
      <formula>NOT(ISERROR(SEARCH("пг",X11)))</formula>
    </cfRule>
    <cfRule type="containsText" dxfId="299" priority="347" operator="containsText" text="пр">
      <formula>NOT(ISERROR(SEARCH("пр",X11)))</formula>
    </cfRule>
    <cfRule type="containsText" dxfId="298" priority="348" operator="containsText" text="ог">
      <formula>NOT(ISERROR(SEARCH("ог",X11)))</formula>
    </cfRule>
    <cfRule type="containsText" dxfId="297" priority="350" operator="containsText" text="оп">
      <formula>NOT(ISERROR(SEARCH("оп",X11)))</formula>
    </cfRule>
    <cfRule type="containsText" dxfId="296" priority="351" operator="containsText" text="б">
      <formula>NOT(ISERROR(SEARCH("б",X11)))</formula>
    </cfRule>
  </conditionalFormatting>
  <conditionalFormatting sqref="X13">
    <cfRule type="containsText" dxfId="295" priority="334" operator="containsText" text="к">
      <formula>NOT(ISERROR(SEARCH("к",X13)))</formula>
    </cfRule>
    <cfRule type="containsText" dxfId="294" priority="335" operator="containsText" text="у">
      <formula>NOT(ISERROR(SEARCH("у",X13)))</formula>
    </cfRule>
    <cfRule type="containsText" dxfId="293" priority="336" operator="containsText" text="обс">
      <formula>NOT(ISERROR(SEARCH("обс",X13)))</formula>
    </cfRule>
    <cfRule type="containsText" dxfId="292" priority="337" operator="containsText" text="пг">
      <formula>NOT(ISERROR(SEARCH("пг",X13)))</formula>
    </cfRule>
    <cfRule type="containsText" dxfId="291" priority="338" operator="containsText" text="пр">
      <formula>NOT(ISERROR(SEARCH("пр",X13)))</formula>
    </cfRule>
    <cfRule type="containsText" dxfId="290" priority="339" operator="containsText" text="ог">
      <formula>NOT(ISERROR(SEARCH("ог",X13)))</formula>
    </cfRule>
    <cfRule type="containsText" dxfId="289" priority="341" operator="containsText" text="оп">
      <formula>NOT(ISERROR(SEARCH("оп",X13)))</formula>
    </cfRule>
    <cfRule type="containsText" dxfId="288" priority="342" operator="containsText" text="б">
      <formula>NOT(ISERROR(SEARCH("б",X13)))</formula>
    </cfRule>
  </conditionalFormatting>
  <conditionalFormatting sqref="AA6:AA8">
    <cfRule type="containsText" dxfId="287" priority="325" operator="containsText" text="к">
      <formula>NOT(ISERROR(SEARCH("к",AA6)))</formula>
    </cfRule>
    <cfRule type="containsText" dxfId="286" priority="326" operator="containsText" text="у">
      <formula>NOT(ISERROR(SEARCH("у",AA6)))</formula>
    </cfRule>
    <cfRule type="containsText" dxfId="285" priority="327" operator="containsText" text="обс">
      <formula>NOT(ISERROR(SEARCH("обс",AA6)))</formula>
    </cfRule>
    <cfRule type="containsText" dxfId="284" priority="328" operator="containsText" text="пг">
      <formula>NOT(ISERROR(SEARCH("пг",AA6)))</formula>
    </cfRule>
    <cfRule type="containsText" dxfId="283" priority="329" operator="containsText" text="пр">
      <formula>NOT(ISERROR(SEARCH("пр",AA6)))</formula>
    </cfRule>
    <cfRule type="containsText" dxfId="282" priority="330" operator="containsText" text="ог">
      <formula>NOT(ISERROR(SEARCH("ог",AA6)))</formula>
    </cfRule>
    <cfRule type="containsText" dxfId="281" priority="332" operator="containsText" text="оп">
      <formula>NOT(ISERROR(SEARCH("оп",AA6)))</formula>
    </cfRule>
    <cfRule type="containsText" dxfId="280" priority="333" operator="containsText" text="б">
      <formula>NOT(ISERROR(SEARCH("б",AA6)))</formula>
    </cfRule>
  </conditionalFormatting>
  <conditionalFormatting sqref="AA13">
    <cfRule type="containsText" dxfId="279" priority="316" operator="containsText" text="к">
      <formula>NOT(ISERROR(SEARCH("к",AA13)))</formula>
    </cfRule>
    <cfRule type="containsText" dxfId="278" priority="317" operator="containsText" text="у">
      <formula>NOT(ISERROR(SEARCH("у",AA13)))</formula>
    </cfRule>
    <cfRule type="containsText" dxfId="277" priority="318" operator="containsText" text="обс">
      <formula>NOT(ISERROR(SEARCH("обс",AA13)))</formula>
    </cfRule>
    <cfRule type="containsText" dxfId="276" priority="319" operator="containsText" text="пг">
      <formula>NOT(ISERROR(SEARCH("пг",AA13)))</formula>
    </cfRule>
    <cfRule type="containsText" dxfId="275" priority="320" operator="containsText" text="пр">
      <formula>NOT(ISERROR(SEARCH("пр",AA13)))</formula>
    </cfRule>
    <cfRule type="containsText" dxfId="274" priority="321" operator="containsText" text="ог">
      <formula>NOT(ISERROR(SEARCH("ог",AA13)))</formula>
    </cfRule>
    <cfRule type="containsText" dxfId="273" priority="323" operator="containsText" text="оп">
      <formula>NOT(ISERROR(SEARCH("оп",AA13)))</formula>
    </cfRule>
    <cfRule type="containsText" dxfId="272" priority="324" operator="containsText" text="б">
      <formula>NOT(ISERROR(SEARCH("б",AA13)))</formula>
    </cfRule>
  </conditionalFormatting>
  <conditionalFormatting sqref="AB9">
    <cfRule type="containsText" dxfId="271" priority="307" operator="containsText" text="к">
      <formula>NOT(ISERROR(SEARCH("к",AB9)))</formula>
    </cfRule>
    <cfRule type="containsText" dxfId="270" priority="308" operator="containsText" text="у">
      <formula>NOT(ISERROR(SEARCH("у",AB9)))</formula>
    </cfRule>
    <cfRule type="containsText" dxfId="269" priority="309" operator="containsText" text="обс">
      <formula>NOT(ISERROR(SEARCH("обс",AB9)))</formula>
    </cfRule>
    <cfRule type="containsText" dxfId="268" priority="310" operator="containsText" text="пг">
      <formula>NOT(ISERROR(SEARCH("пг",AB9)))</formula>
    </cfRule>
    <cfRule type="containsText" dxfId="267" priority="311" operator="containsText" text="пр">
      <formula>NOT(ISERROR(SEARCH("пр",AB9)))</formula>
    </cfRule>
    <cfRule type="containsText" dxfId="266" priority="312" operator="containsText" text="ог">
      <formula>NOT(ISERROR(SEARCH("ог",AB9)))</formula>
    </cfRule>
    <cfRule type="containsText" dxfId="265" priority="314" operator="containsText" text="оп">
      <formula>NOT(ISERROR(SEARCH("оп",AB9)))</formula>
    </cfRule>
    <cfRule type="containsText" dxfId="264" priority="315" operator="containsText" text="б">
      <formula>NOT(ISERROR(SEARCH("б",AB9)))</formula>
    </cfRule>
  </conditionalFormatting>
  <conditionalFormatting sqref="AB6:AB8">
    <cfRule type="containsText" dxfId="263" priority="298" operator="containsText" text="к">
      <formula>NOT(ISERROR(SEARCH("к",AB6)))</formula>
    </cfRule>
    <cfRule type="containsText" dxfId="262" priority="299" operator="containsText" text="у">
      <formula>NOT(ISERROR(SEARCH("у",AB6)))</formula>
    </cfRule>
    <cfRule type="containsText" dxfId="261" priority="300" operator="containsText" text="обс">
      <formula>NOT(ISERROR(SEARCH("обс",AB6)))</formula>
    </cfRule>
    <cfRule type="containsText" dxfId="260" priority="301" operator="containsText" text="пг">
      <formula>NOT(ISERROR(SEARCH("пг",AB6)))</formula>
    </cfRule>
    <cfRule type="containsText" dxfId="259" priority="302" operator="containsText" text="пр">
      <formula>NOT(ISERROR(SEARCH("пр",AB6)))</formula>
    </cfRule>
    <cfRule type="containsText" dxfId="258" priority="303" operator="containsText" text="ог">
      <formula>NOT(ISERROR(SEARCH("ог",AB6)))</formula>
    </cfRule>
    <cfRule type="containsText" dxfId="257" priority="305" operator="containsText" text="оп">
      <formula>NOT(ISERROR(SEARCH("оп",AB6)))</formula>
    </cfRule>
    <cfRule type="containsText" dxfId="256" priority="306" operator="containsText" text="б">
      <formula>NOT(ISERROR(SEARCH("б",AB6)))</formula>
    </cfRule>
  </conditionalFormatting>
  <conditionalFormatting sqref="AB10">
    <cfRule type="containsText" dxfId="255" priority="235" operator="containsText" text="к">
      <formula>NOT(ISERROR(SEARCH("к",AB10)))</formula>
    </cfRule>
    <cfRule type="containsText" dxfId="254" priority="236" operator="containsText" text="у">
      <formula>NOT(ISERROR(SEARCH("у",AB10)))</formula>
    </cfRule>
    <cfRule type="containsText" dxfId="253" priority="237" operator="containsText" text="обс">
      <formula>NOT(ISERROR(SEARCH("обс",AB10)))</formula>
    </cfRule>
    <cfRule type="containsText" dxfId="252" priority="238" operator="containsText" text="пг">
      <formula>NOT(ISERROR(SEARCH("пг",AB10)))</formula>
    </cfRule>
    <cfRule type="containsText" dxfId="251" priority="239" operator="containsText" text="пр">
      <formula>NOT(ISERROR(SEARCH("пр",AB10)))</formula>
    </cfRule>
    <cfRule type="containsText" dxfId="250" priority="240" operator="containsText" text="ог">
      <formula>NOT(ISERROR(SEARCH("ог",AB10)))</formula>
    </cfRule>
    <cfRule type="containsText" dxfId="249" priority="242" operator="containsText" text="оп">
      <formula>NOT(ISERROR(SEARCH("оп",AB10)))</formula>
    </cfRule>
    <cfRule type="containsText" dxfId="248" priority="243" operator="containsText" text="б">
      <formula>NOT(ISERROR(SEARCH("б",AB10)))</formula>
    </cfRule>
  </conditionalFormatting>
  <conditionalFormatting sqref="AB11">
    <cfRule type="containsText" dxfId="247" priority="226" operator="containsText" text="к">
      <formula>NOT(ISERROR(SEARCH("к",AB11)))</formula>
    </cfRule>
    <cfRule type="containsText" dxfId="246" priority="227" operator="containsText" text="у">
      <formula>NOT(ISERROR(SEARCH("у",AB11)))</formula>
    </cfRule>
    <cfRule type="containsText" dxfId="245" priority="228" operator="containsText" text="обс">
      <formula>NOT(ISERROR(SEARCH("обс",AB11)))</formula>
    </cfRule>
    <cfRule type="containsText" dxfId="244" priority="229" operator="containsText" text="пг">
      <formula>NOT(ISERROR(SEARCH("пг",AB11)))</formula>
    </cfRule>
    <cfRule type="containsText" dxfId="243" priority="230" operator="containsText" text="пр">
      <formula>NOT(ISERROR(SEARCH("пр",AB11)))</formula>
    </cfRule>
    <cfRule type="containsText" dxfId="242" priority="231" operator="containsText" text="ог">
      <formula>NOT(ISERROR(SEARCH("ог",AB11)))</formula>
    </cfRule>
    <cfRule type="containsText" dxfId="241" priority="233" operator="containsText" text="оп">
      <formula>NOT(ISERROR(SEARCH("оп",AB11)))</formula>
    </cfRule>
    <cfRule type="containsText" dxfId="240" priority="234" operator="containsText" text="б">
      <formula>NOT(ISERROR(SEARCH("б",AB11)))</formula>
    </cfRule>
  </conditionalFormatting>
  <conditionalFormatting sqref="AB12">
    <cfRule type="containsText" dxfId="239" priority="217" operator="containsText" text="к">
      <formula>NOT(ISERROR(SEARCH("к",AB12)))</formula>
    </cfRule>
    <cfRule type="containsText" dxfId="238" priority="218" operator="containsText" text="у">
      <formula>NOT(ISERROR(SEARCH("у",AB12)))</formula>
    </cfRule>
    <cfRule type="containsText" dxfId="237" priority="219" operator="containsText" text="обс">
      <formula>NOT(ISERROR(SEARCH("обс",AB12)))</formula>
    </cfRule>
    <cfRule type="containsText" dxfId="236" priority="220" operator="containsText" text="пг">
      <formula>NOT(ISERROR(SEARCH("пг",AB12)))</formula>
    </cfRule>
    <cfRule type="containsText" dxfId="235" priority="221" operator="containsText" text="пр">
      <formula>NOT(ISERROR(SEARCH("пр",AB12)))</formula>
    </cfRule>
    <cfRule type="containsText" dxfId="234" priority="222" operator="containsText" text="ог">
      <formula>NOT(ISERROR(SEARCH("ог",AB12)))</formula>
    </cfRule>
    <cfRule type="containsText" dxfId="233" priority="224" operator="containsText" text="оп">
      <formula>NOT(ISERROR(SEARCH("оп",AB12)))</formula>
    </cfRule>
    <cfRule type="containsText" dxfId="232" priority="225" operator="containsText" text="б">
      <formula>NOT(ISERROR(SEARCH("б",AB12)))</formula>
    </cfRule>
  </conditionalFormatting>
  <conditionalFormatting sqref="AB13">
    <cfRule type="containsText" dxfId="231" priority="199" operator="containsText" text="к">
      <formula>NOT(ISERROR(SEARCH("к",AB13)))</formula>
    </cfRule>
    <cfRule type="containsText" dxfId="230" priority="200" operator="containsText" text="у">
      <formula>NOT(ISERROR(SEARCH("у",AB13)))</formula>
    </cfRule>
    <cfRule type="containsText" dxfId="229" priority="201" operator="containsText" text="обс">
      <formula>NOT(ISERROR(SEARCH("обс",AB13)))</formula>
    </cfRule>
    <cfRule type="containsText" dxfId="228" priority="202" operator="containsText" text="пг">
      <formula>NOT(ISERROR(SEARCH("пг",AB13)))</formula>
    </cfRule>
    <cfRule type="containsText" dxfId="227" priority="203" operator="containsText" text="пр">
      <formula>NOT(ISERROR(SEARCH("пр",AB13)))</formula>
    </cfRule>
    <cfRule type="containsText" dxfId="226" priority="204" operator="containsText" text="ог">
      <formula>NOT(ISERROR(SEARCH("ог",AB13)))</formula>
    </cfRule>
    <cfRule type="containsText" dxfId="225" priority="206" operator="containsText" text="оп">
      <formula>NOT(ISERROR(SEARCH("оп",AB13)))</formula>
    </cfRule>
    <cfRule type="containsText" dxfId="224" priority="207" operator="containsText" text="б">
      <formula>NOT(ISERROR(SEARCH("б",AB13)))</formula>
    </cfRule>
  </conditionalFormatting>
  <conditionalFormatting sqref="AB14">
    <cfRule type="containsText" dxfId="223" priority="190" operator="containsText" text="к">
      <formula>NOT(ISERROR(SEARCH("к",AB14)))</formula>
    </cfRule>
    <cfRule type="containsText" dxfId="222" priority="191" operator="containsText" text="у">
      <formula>NOT(ISERROR(SEARCH("у",AB14)))</formula>
    </cfRule>
    <cfRule type="containsText" dxfId="221" priority="192" operator="containsText" text="обс">
      <formula>NOT(ISERROR(SEARCH("обс",AB14)))</formula>
    </cfRule>
    <cfRule type="containsText" dxfId="220" priority="193" operator="containsText" text="пг">
      <formula>NOT(ISERROR(SEARCH("пг",AB14)))</formula>
    </cfRule>
    <cfRule type="containsText" dxfId="219" priority="194" operator="containsText" text="пр">
      <formula>NOT(ISERROR(SEARCH("пр",AB14)))</formula>
    </cfRule>
    <cfRule type="containsText" dxfId="218" priority="195" operator="containsText" text="ог">
      <formula>NOT(ISERROR(SEARCH("ог",AB14)))</formula>
    </cfRule>
    <cfRule type="containsText" dxfId="217" priority="197" operator="containsText" text="оп">
      <formula>NOT(ISERROR(SEARCH("оп",AB14)))</formula>
    </cfRule>
    <cfRule type="containsText" dxfId="216" priority="198" operator="containsText" text="б">
      <formula>NOT(ISERROR(SEARCH("б",AB14)))</formula>
    </cfRule>
  </conditionalFormatting>
  <conditionalFormatting sqref="AC9">
    <cfRule type="containsText" dxfId="215" priority="181" operator="containsText" text="к">
      <formula>NOT(ISERROR(SEARCH("к",AC9)))</formula>
    </cfRule>
    <cfRule type="containsText" dxfId="214" priority="182" operator="containsText" text="у">
      <formula>NOT(ISERROR(SEARCH("у",AC9)))</formula>
    </cfRule>
    <cfRule type="containsText" dxfId="213" priority="183" operator="containsText" text="обс">
      <formula>NOT(ISERROR(SEARCH("обс",AC9)))</formula>
    </cfRule>
    <cfRule type="containsText" dxfId="212" priority="184" operator="containsText" text="пг">
      <formula>NOT(ISERROR(SEARCH("пг",AC9)))</formula>
    </cfRule>
    <cfRule type="containsText" dxfId="211" priority="185" operator="containsText" text="пр">
      <formula>NOT(ISERROR(SEARCH("пр",AC9)))</formula>
    </cfRule>
    <cfRule type="containsText" dxfId="210" priority="186" operator="containsText" text="ог">
      <formula>NOT(ISERROR(SEARCH("ог",AC9)))</formula>
    </cfRule>
    <cfRule type="containsText" dxfId="209" priority="188" operator="containsText" text="оп">
      <formula>NOT(ISERROR(SEARCH("оп",AC9)))</formula>
    </cfRule>
    <cfRule type="containsText" dxfId="208" priority="189" operator="containsText" text="б">
      <formula>NOT(ISERROR(SEARCH("б",AC9)))</formula>
    </cfRule>
  </conditionalFormatting>
  <conditionalFormatting sqref="AC6:AC8">
    <cfRule type="containsText" dxfId="207" priority="172" operator="containsText" text="к">
      <formula>NOT(ISERROR(SEARCH("к",AC6)))</formula>
    </cfRule>
    <cfRule type="containsText" dxfId="206" priority="173" operator="containsText" text="у">
      <formula>NOT(ISERROR(SEARCH("у",AC6)))</formula>
    </cfRule>
    <cfRule type="containsText" dxfId="205" priority="174" operator="containsText" text="обс">
      <formula>NOT(ISERROR(SEARCH("обс",AC6)))</formula>
    </cfRule>
    <cfRule type="containsText" dxfId="204" priority="175" operator="containsText" text="пг">
      <formula>NOT(ISERROR(SEARCH("пг",AC6)))</formula>
    </cfRule>
    <cfRule type="containsText" dxfId="203" priority="176" operator="containsText" text="пр">
      <formula>NOT(ISERROR(SEARCH("пр",AC6)))</formula>
    </cfRule>
    <cfRule type="containsText" dxfId="202" priority="177" operator="containsText" text="ог">
      <formula>NOT(ISERROR(SEARCH("ог",AC6)))</formula>
    </cfRule>
    <cfRule type="containsText" dxfId="201" priority="179" operator="containsText" text="оп">
      <formula>NOT(ISERROR(SEARCH("оп",AC6)))</formula>
    </cfRule>
    <cfRule type="containsText" dxfId="200" priority="180" operator="containsText" text="б">
      <formula>NOT(ISERROR(SEARCH("б",AC6)))</formula>
    </cfRule>
  </conditionalFormatting>
  <conditionalFormatting sqref="AC10">
    <cfRule type="containsText" dxfId="199" priority="163" operator="containsText" text="к">
      <formula>NOT(ISERROR(SEARCH("к",AC10)))</formula>
    </cfRule>
    <cfRule type="containsText" dxfId="198" priority="164" operator="containsText" text="у">
      <formula>NOT(ISERROR(SEARCH("у",AC10)))</formula>
    </cfRule>
    <cfRule type="containsText" dxfId="197" priority="165" operator="containsText" text="обс">
      <formula>NOT(ISERROR(SEARCH("обс",AC10)))</formula>
    </cfRule>
    <cfRule type="containsText" dxfId="196" priority="166" operator="containsText" text="пг">
      <formula>NOT(ISERROR(SEARCH("пг",AC10)))</formula>
    </cfRule>
    <cfRule type="containsText" dxfId="195" priority="167" operator="containsText" text="пр">
      <formula>NOT(ISERROR(SEARCH("пр",AC10)))</formula>
    </cfRule>
    <cfRule type="containsText" dxfId="194" priority="168" operator="containsText" text="ог">
      <formula>NOT(ISERROR(SEARCH("ог",AC10)))</formula>
    </cfRule>
    <cfRule type="containsText" dxfId="193" priority="170" operator="containsText" text="оп">
      <formula>NOT(ISERROR(SEARCH("оп",AC10)))</formula>
    </cfRule>
    <cfRule type="containsText" dxfId="192" priority="171" operator="containsText" text="б">
      <formula>NOT(ISERROR(SEARCH("б",AC10)))</formula>
    </cfRule>
  </conditionalFormatting>
  <conditionalFormatting sqref="AC11">
    <cfRule type="containsText" dxfId="191" priority="154" operator="containsText" text="к">
      <formula>NOT(ISERROR(SEARCH("к",AC11)))</formula>
    </cfRule>
    <cfRule type="containsText" dxfId="190" priority="155" operator="containsText" text="у">
      <formula>NOT(ISERROR(SEARCH("у",AC11)))</formula>
    </cfRule>
    <cfRule type="containsText" dxfId="189" priority="156" operator="containsText" text="обс">
      <formula>NOT(ISERROR(SEARCH("обс",AC11)))</formula>
    </cfRule>
    <cfRule type="containsText" dxfId="188" priority="157" operator="containsText" text="пг">
      <formula>NOT(ISERROR(SEARCH("пг",AC11)))</formula>
    </cfRule>
    <cfRule type="containsText" dxfId="187" priority="158" operator="containsText" text="пр">
      <formula>NOT(ISERROR(SEARCH("пр",AC11)))</formula>
    </cfRule>
    <cfRule type="containsText" dxfId="186" priority="159" operator="containsText" text="ог">
      <formula>NOT(ISERROR(SEARCH("ог",AC11)))</formula>
    </cfRule>
    <cfRule type="containsText" dxfId="185" priority="161" operator="containsText" text="оп">
      <formula>NOT(ISERROR(SEARCH("оп",AC11)))</formula>
    </cfRule>
    <cfRule type="containsText" dxfId="184" priority="162" operator="containsText" text="б">
      <formula>NOT(ISERROR(SEARCH("б",AC11)))</formula>
    </cfRule>
  </conditionalFormatting>
  <conditionalFormatting sqref="AC12">
    <cfRule type="containsText" dxfId="183" priority="145" operator="containsText" text="к">
      <formula>NOT(ISERROR(SEARCH("к",AC12)))</formula>
    </cfRule>
    <cfRule type="containsText" dxfId="182" priority="146" operator="containsText" text="у">
      <formula>NOT(ISERROR(SEARCH("у",AC12)))</formula>
    </cfRule>
    <cfRule type="containsText" dxfId="181" priority="147" operator="containsText" text="обс">
      <formula>NOT(ISERROR(SEARCH("обс",AC12)))</formula>
    </cfRule>
    <cfRule type="containsText" dxfId="180" priority="148" operator="containsText" text="пг">
      <formula>NOT(ISERROR(SEARCH("пг",AC12)))</formula>
    </cfRule>
    <cfRule type="containsText" dxfId="179" priority="149" operator="containsText" text="пр">
      <formula>NOT(ISERROR(SEARCH("пр",AC12)))</formula>
    </cfRule>
    <cfRule type="containsText" dxfId="178" priority="150" operator="containsText" text="ог">
      <formula>NOT(ISERROR(SEARCH("ог",AC12)))</formula>
    </cfRule>
    <cfRule type="containsText" dxfId="177" priority="152" operator="containsText" text="оп">
      <formula>NOT(ISERROR(SEARCH("оп",AC12)))</formula>
    </cfRule>
    <cfRule type="containsText" dxfId="176" priority="153" operator="containsText" text="б">
      <formula>NOT(ISERROR(SEARCH("б",AC12)))</formula>
    </cfRule>
  </conditionalFormatting>
  <conditionalFormatting sqref="AC13">
    <cfRule type="containsText" dxfId="175" priority="136" operator="containsText" text="к">
      <formula>NOT(ISERROR(SEARCH("к",AC13)))</formula>
    </cfRule>
    <cfRule type="containsText" dxfId="174" priority="137" operator="containsText" text="у">
      <formula>NOT(ISERROR(SEARCH("у",AC13)))</formula>
    </cfRule>
    <cfRule type="containsText" dxfId="173" priority="138" operator="containsText" text="обс">
      <formula>NOT(ISERROR(SEARCH("обс",AC13)))</formula>
    </cfRule>
    <cfRule type="containsText" dxfId="172" priority="139" operator="containsText" text="пг">
      <formula>NOT(ISERROR(SEARCH("пг",AC13)))</formula>
    </cfRule>
    <cfRule type="containsText" dxfId="171" priority="140" operator="containsText" text="пр">
      <formula>NOT(ISERROR(SEARCH("пр",AC13)))</formula>
    </cfRule>
    <cfRule type="containsText" dxfId="170" priority="141" operator="containsText" text="ог">
      <formula>NOT(ISERROR(SEARCH("ог",AC13)))</formula>
    </cfRule>
    <cfRule type="containsText" dxfId="169" priority="143" operator="containsText" text="оп">
      <formula>NOT(ISERROR(SEARCH("оп",AC13)))</formula>
    </cfRule>
    <cfRule type="containsText" dxfId="168" priority="144" operator="containsText" text="б">
      <formula>NOT(ISERROR(SEARCH("б",AC13)))</formula>
    </cfRule>
  </conditionalFormatting>
  <conditionalFormatting sqref="AC14">
    <cfRule type="containsText" dxfId="167" priority="127" operator="containsText" text="к">
      <formula>NOT(ISERROR(SEARCH("к",AC14)))</formula>
    </cfRule>
    <cfRule type="containsText" dxfId="166" priority="128" operator="containsText" text="у">
      <formula>NOT(ISERROR(SEARCH("у",AC14)))</formula>
    </cfRule>
    <cfRule type="containsText" dxfId="165" priority="129" operator="containsText" text="обс">
      <formula>NOT(ISERROR(SEARCH("обс",AC14)))</formula>
    </cfRule>
    <cfRule type="containsText" dxfId="164" priority="130" operator="containsText" text="пг">
      <formula>NOT(ISERROR(SEARCH("пг",AC14)))</formula>
    </cfRule>
    <cfRule type="containsText" dxfId="163" priority="131" operator="containsText" text="пр">
      <formula>NOT(ISERROR(SEARCH("пр",AC14)))</formula>
    </cfRule>
    <cfRule type="containsText" dxfId="162" priority="132" operator="containsText" text="ог">
      <formula>NOT(ISERROR(SEARCH("ог",AC14)))</formula>
    </cfRule>
    <cfRule type="containsText" dxfId="161" priority="134" operator="containsText" text="оп">
      <formula>NOT(ISERROR(SEARCH("оп",AC14)))</formula>
    </cfRule>
    <cfRule type="containsText" dxfId="160" priority="135" operator="containsText" text="б">
      <formula>NOT(ISERROR(SEARCH("б",AC14)))</formula>
    </cfRule>
  </conditionalFormatting>
  <conditionalFormatting sqref="AD9">
    <cfRule type="containsText" dxfId="159" priority="118" operator="containsText" text="к">
      <formula>NOT(ISERROR(SEARCH("к",AD9)))</formula>
    </cfRule>
    <cfRule type="containsText" dxfId="158" priority="119" operator="containsText" text="у">
      <formula>NOT(ISERROR(SEARCH("у",AD9)))</formula>
    </cfRule>
    <cfRule type="containsText" dxfId="157" priority="120" operator="containsText" text="обс">
      <formula>NOT(ISERROR(SEARCH("обс",AD9)))</formula>
    </cfRule>
    <cfRule type="containsText" dxfId="156" priority="121" operator="containsText" text="пг">
      <formula>NOT(ISERROR(SEARCH("пг",AD9)))</formula>
    </cfRule>
    <cfRule type="containsText" dxfId="155" priority="122" operator="containsText" text="пр">
      <formula>NOT(ISERROR(SEARCH("пр",AD9)))</formula>
    </cfRule>
    <cfRule type="containsText" dxfId="154" priority="123" operator="containsText" text="ог">
      <formula>NOT(ISERROR(SEARCH("ог",AD9)))</formula>
    </cfRule>
    <cfRule type="containsText" dxfId="153" priority="125" operator="containsText" text="оп">
      <formula>NOT(ISERROR(SEARCH("оп",AD9)))</formula>
    </cfRule>
    <cfRule type="containsText" dxfId="152" priority="126" operator="containsText" text="б">
      <formula>NOT(ISERROR(SEARCH("б",AD9)))</formula>
    </cfRule>
  </conditionalFormatting>
  <conditionalFormatting sqref="AD6:AD8">
    <cfRule type="containsText" dxfId="151" priority="109" operator="containsText" text="к">
      <formula>NOT(ISERROR(SEARCH("к",AD6)))</formula>
    </cfRule>
    <cfRule type="containsText" dxfId="150" priority="110" operator="containsText" text="у">
      <formula>NOT(ISERROR(SEARCH("у",AD6)))</formula>
    </cfRule>
    <cfRule type="containsText" dxfId="149" priority="111" operator="containsText" text="обс">
      <formula>NOT(ISERROR(SEARCH("обс",AD6)))</formula>
    </cfRule>
    <cfRule type="containsText" dxfId="148" priority="112" operator="containsText" text="пг">
      <formula>NOT(ISERROR(SEARCH("пг",AD6)))</formula>
    </cfRule>
    <cfRule type="containsText" dxfId="147" priority="113" operator="containsText" text="пр">
      <formula>NOT(ISERROR(SEARCH("пр",AD6)))</formula>
    </cfRule>
    <cfRule type="containsText" dxfId="146" priority="114" operator="containsText" text="ог">
      <formula>NOT(ISERROR(SEARCH("ог",AD6)))</formula>
    </cfRule>
    <cfRule type="containsText" dxfId="145" priority="116" operator="containsText" text="оп">
      <formula>NOT(ISERROR(SEARCH("оп",AD6)))</formula>
    </cfRule>
    <cfRule type="containsText" dxfId="144" priority="117" operator="containsText" text="б">
      <formula>NOT(ISERROR(SEARCH("б",AD6)))</formula>
    </cfRule>
  </conditionalFormatting>
  <conditionalFormatting sqref="AD10">
    <cfRule type="containsText" dxfId="143" priority="100" operator="containsText" text="к">
      <formula>NOT(ISERROR(SEARCH("к",AD10)))</formula>
    </cfRule>
    <cfRule type="containsText" dxfId="142" priority="101" operator="containsText" text="у">
      <formula>NOT(ISERROR(SEARCH("у",AD10)))</formula>
    </cfRule>
    <cfRule type="containsText" dxfId="141" priority="102" operator="containsText" text="обс">
      <formula>NOT(ISERROR(SEARCH("обс",AD10)))</formula>
    </cfRule>
    <cfRule type="containsText" dxfId="140" priority="103" operator="containsText" text="пг">
      <formula>NOT(ISERROR(SEARCH("пг",AD10)))</formula>
    </cfRule>
    <cfRule type="containsText" dxfId="139" priority="104" operator="containsText" text="пр">
      <formula>NOT(ISERROR(SEARCH("пр",AD10)))</formula>
    </cfRule>
    <cfRule type="containsText" dxfId="138" priority="105" operator="containsText" text="ог">
      <formula>NOT(ISERROR(SEARCH("ог",AD10)))</formula>
    </cfRule>
    <cfRule type="containsText" dxfId="137" priority="107" operator="containsText" text="оп">
      <formula>NOT(ISERROR(SEARCH("оп",AD10)))</formula>
    </cfRule>
    <cfRule type="containsText" dxfId="136" priority="108" operator="containsText" text="б">
      <formula>NOT(ISERROR(SEARCH("б",AD10)))</formula>
    </cfRule>
  </conditionalFormatting>
  <conditionalFormatting sqref="AD11">
    <cfRule type="containsText" dxfId="135" priority="91" operator="containsText" text="к">
      <formula>NOT(ISERROR(SEARCH("к",AD11)))</formula>
    </cfRule>
    <cfRule type="containsText" dxfId="134" priority="92" operator="containsText" text="у">
      <formula>NOT(ISERROR(SEARCH("у",AD11)))</formula>
    </cfRule>
    <cfRule type="containsText" dxfId="133" priority="93" operator="containsText" text="обс">
      <formula>NOT(ISERROR(SEARCH("обс",AD11)))</formula>
    </cfRule>
    <cfRule type="containsText" dxfId="132" priority="94" operator="containsText" text="пг">
      <formula>NOT(ISERROR(SEARCH("пг",AD11)))</formula>
    </cfRule>
    <cfRule type="containsText" dxfId="131" priority="95" operator="containsText" text="пр">
      <formula>NOT(ISERROR(SEARCH("пр",AD11)))</formula>
    </cfRule>
    <cfRule type="containsText" dxfId="130" priority="96" operator="containsText" text="ог">
      <formula>NOT(ISERROR(SEARCH("ог",AD11)))</formula>
    </cfRule>
    <cfRule type="containsText" dxfId="129" priority="98" operator="containsText" text="оп">
      <formula>NOT(ISERROR(SEARCH("оп",AD11)))</formula>
    </cfRule>
    <cfRule type="containsText" dxfId="128" priority="99" operator="containsText" text="б">
      <formula>NOT(ISERROR(SEARCH("б",AD11)))</formula>
    </cfRule>
  </conditionalFormatting>
  <conditionalFormatting sqref="AD12">
    <cfRule type="containsText" dxfId="127" priority="82" operator="containsText" text="к">
      <formula>NOT(ISERROR(SEARCH("к",AD12)))</formula>
    </cfRule>
    <cfRule type="containsText" dxfId="126" priority="83" operator="containsText" text="у">
      <formula>NOT(ISERROR(SEARCH("у",AD12)))</formula>
    </cfRule>
    <cfRule type="containsText" dxfId="125" priority="84" operator="containsText" text="обс">
      <formula>NOT(ISERROR(SEARCH("обс",AD12)))</formula>
    </cfRule>
    <cfRule type="containsText" dxfId="124" priority="85" operator="containsText" text="пг">
      <formula>NOT(ISERROR(SEARCH("пг",AD12)))</formula>
    </cfRule>
    <cfRule type="containsText" dxfId="123" priority="86" operator="containsText" text="пр">
      <formula>NOT(ISERROR(SEARCH("пр",AD12)))</formula>
    </cfRule>
    <cfRule type="containsText" dxfId="122" priority="87" operator="containsText" text="ог">
      <formula>NOT(ISERROR(SEARCH("ог",AD12)))</formula>
    </cfRule>
    <cfRule type="containsText" dxfId="121" priority="89" operator="containsText" text="оп">
      <formula>NOT(ISERROR(SEARCH("оп",AD12)))</formula>
    </cfRule>
    <cfRule type="containsText" dxfId="120" priority="90" operator="containsText" text="б">
      <formula>NOT(ISERROR(SEARCH("б",AD12)))</formula>
    </cfRule>
  </conditionalFormatting>
  <conditionalFormatting sqref="AD13">
    <cfRule type="containsText" dxfId="119" priority="73" operator="containsText" text="к">
      <formula>NOT(ISERROR(SEARCH("к",AD13)))</formula>
    </cfRule>
    <cfRule type="containsText" dxfId="118" priority="74" operator="containsText" text="у">
      <formula>NOT(ISERROR(SEARCH("у",AD13)))</formula>
    </cfRule>
    <cfRule type="containsText" dxfId="117" priority="75" operator="containsText" text="обс">
      <formula>NOT(ISERROR(SEARCH("обс",AD13)))</formula>
    </cfRule>
    <cfRule type="containsText" dxfId="116" priority="76" operator="containsText" text="пг">
      <formula>NOT(ISERROR(SEARCH("пг",AD13)))</formula>
    </cfRule>
    <cfRule type="containsText" dxfId="115" priority="77" operator="containsText" text="пр">
      <formula>NOT(ISERROR(SEARCH("пр",AD13)))</formula>
    </cfRule>
    <cfRule type="containsText" dxfId="114" priority="78" operator="containsText" text="ог">
      <formula>NOT(ISERROR(SEARCH("ог",AD13)))</formula>
    </cfRule>
    <cfRule type="containsText" dxfId="113" priority="80" operator="containsText" text="оп">
      <formula>NOT(ISERROR(SEARCH("оп",AD13)))</formula>
    </cfRule>
    <cfRule type="containsText" dxfId="112" priority="81" operator="containsText" text="б">
      <formula>NOT(ISERROR(SEARCH("б",AD13)))</formula>
    </cfRule>
  </conditionalFormatting>
  <conditionalFormatting sqref="AD14">
    <cfRule type="containsText" dxfId="111" priority="64" operator="containsText" text="к">
      <formula>NOT(ISERROR(SEARCH("к",AD14)))</formula>
    </cfRule>
    <cfRule type="containsText" dxfId="110" priority="65" operator="containsText" text="у">
      <formula>NOT(ISERROR(SEARCH("у",AD14)))</formula>
    </cfRule>
    <cfRule type="containsText" dxfId="109" priority="66" operator="containsText" text="обс">
      <formula>NOT(ISERROR(SEARCH("обс",AD14)))</formula>
    </cfRule>
    <cfRule type="containsText" dxfId="108" priority="67" operator="containsText" text="пг">
      <formula>NOT(ISERROR(SEARCH("пг",AD14)))</formula>
    </cfRule>
    <cfRule type="containsText" dxfId="107" priority="68" operator="containsText" text="пр">
      <formula>NOT(ISERROR(SEARCH("пр",AD14)))</formula>
    </cfRule>
    <cfRule type="containsText" dxfId="106" priority="69" operator="containsText" text="ог">
      <formula>NOT(ISERROR(SEARCH("ог",AD14)))</formula>
    </cfRule>
    <cfRule type="containsText" dxfId="105" priority="71" operator="containsText" text="оп">
      <formula>NOT(ISERROR(SEARCH("оп",AD14)))</formula>
    </cfRule>
    <cfRule type="containsText" dxfId="104" priority="72" operator="containsText" text="б">
      <formula>NOT(ISERROR(SEARCH("б",AD14)))</formula>
    </cfRule>
  </conditionalFormatting>
  <conditionalFormatting sqref="AE9">
    <cfRule type="containsText" dxfId="103" priority="55" operator="containsText" text="к">
      <formula>NOT(ISERROR(SEARCH("к",AE9)))</formula>
    </cfRule>
    <cfRule type="containsText" dxfId="102" priority="56" operator="containsText" text="у">
      <formula>NOT(ISERROR(SEARCH("у",AE9)))</formula>
    </cfRule>
    <cfRule type="containsText" dxfId="101" priority="57" operator="containsText" text="обс">
      <formula>NOT(ISERROR(SEARCH("обс",AE9)))</formula>
    </cfRule>
    <cfRule type="containsText" dxfId="100" priority="58" operator="containsText" text="пг">
      <formula>NOT(ISERROR(SEARCH("пг",AE9)))</formula>
    </cfRule>
    <cfRule type="containsText" dxfId="99" priority="59" operator="containsText" text="пр">
      <formula>NOT(ISERROR(SEARCH("пр",AE9)))</formula>
    </cfRule>
    <cfRule type="containsText" dxfId="98" priority="60" operator="containsText" text="ог">
      <formula>NOT(ISERROR(SEARCH("ог",AE9)))</formula>
    </cfRule>
    <cfRule type="containsText" dxfId="97" priority="62" operator="containsText" text="оп">
      <formula>NOT(ISERROR(SEARCH("оп",AE9)))</formula>
    </cfRule>
    <cfRule type="containsText" dxfId="96" priority="63" operator="containsText" text="б">
      <formula>NOT(ISERROR(SEARCH("б",AE9)))</formula>
    </cfRule>
  </conditionalFormatting>
  <conditionalFormatting sqref="AE6:AE8">
    <cfRule type="containsText" dxfId="95" priority="46" operator="containsText" text="к">
      <formula>NOT(ISERROR(SEARCH("к",AE6)))</formula>
    </cfRule>
    <cfRule type="containsText" dxfId="94" priority="47" operator="containsText" text="у">
      <formula>NOT(ISERROR(SEARCH("у",AE6)))</formula>
    </cfRule>
    <cfRule type="containsText" dxfId="93" priority="48" operator="containsText" text="обс">
      <formula>NOT(ISERROR(SEARCH("обс",AE6)))</formula>
    </cfRule>
    <cfRule type="containsText" dxfId="92" priority="49" operator="containsText" text="пг">
      <formula>NOT(ISERROR(SEARCH("пг",AE6)))</formula>
    </cfRule>
    <cfRule type="containsText" dxfId="91" priority="50" operator="containsText" text="пр">
      <formula>NOT(ISERROR(SEARCH("пр",AE6)))</formula>
    </cfRule>
    <cfRule type="containsText" dxfId="90" priority="51" operator="containsText" text="ог">
      <formula>NOT(ISERROR(SEARCH("ог",AE6)))</formula>
    </cfRule>
    <cfRule type="containsText" dxfId="89" priority="53" operator="containsText" text="оп">
      <formula>NOT(ISERROR(SEARCH("оп",AE6)))</formula>
    </cfRule>
    <cfRule type="containsText" dxfId="88" priority="54" operator="containsText" text="б">
      <formula>NOT(ISERROR(SEARCH("б",AE6)))</formula>
    </cfRule>
  </conditionalFormatting>
  <conditionalFormatting sqref="AE10">
    <cfRule type="containsText" dxfId="87" priority="37" operator="containsText" text="к">
      <formula>NOT(ISERROR(SEARCH("к",AE10)))</formula>
    </cfRule>
    <cfRule type="containsText" dxfId="86" priority="38" operator="containsText" text="у">
      <formula>NOT(ISERROR(SEARCH("у",AE10)))</formula>
    </cfRule>
    <cfRule type="containsText" dxfId="85" priority="39" operator="containsText" text="обс">
      <formula>NOT(ISERROR(SEARCH("обс",AE10)))</formula>
    </cfRule>
    <cfRule type="containsText" dxfId="84" priority="40" operator="containsText" text="пг">
      <formula>NOT(ISERROR(SEARCH("пг",AE10)))</formula>
    </cfRule>
    <cfRule type="containsText" dxfId="83" priority="41" operator="containsText" text="пр">
      <formula>NOT(ISERROR(SEARCH("пр",AE10)))</formula>
    </cfRule>
    <cfRule type="containsText" dxfId="82" priority="42" operator="containsText" text="ог">
      <formula>NOT(ISERROR(SEARCH("ог",AE10)))</formula>
    </cfRule>
    <cfRule type="containsText" dxfId="81" priority="44" operator="containsText" text="оп">
      <formula>NOT(ISERROR(SEARCH("оп",AE10)))</formula>
    </cfRule>
    <cfRule type="containsText" dxfId="80" priority="45" operator="containsText" text="б">
      <formula>NOT(ISERROR(SEARCH("б",AE10)))</formula>
    </cfRule>
  </conditionalFormatting>
  <conditionalFormatting sqref="AE11">
    <cfRule type="containsText" dxfId="79" priority="28" operator="containsText" text="к">
      <formula>NOT(ISERROR(SEARCH("к",AE11)))</formula>
    </cfRule>
    <cfRule type="containsText" dxfId="78" priority="29" operator="containsText" text="у">
      <formula>NOT(ISERROR(SEARCH("у",AE11)))</formula>
    </cfRule>
    <cfRule type="containsText" dxfId="77" priority="30" operator="containsText" text="обс">
      <formula>NOT(ISERROR(SEARCH("обс",AE11)))</formula>
    </cfRule>
    <cfRule type="containsText" dxfId="76" priority="31" operator="containsText" text="пг">
      <formula>NOT(ISERROR(SEARCH("пг",AE11)))</formula>
    </cfRule>
    <cfRule type="containsText" dxfId="75" priority="32" operator="containsText" text="пр">
      <formula>NOT(ISERROR(SEARCH("пр",AE11)))</formula>
    </cfRule>
    <cfRule type="containsText" dxfId="74" priority="33" operator="containsText" text="ог">
      <formula>NOT(ISERROR(SEARCH("ог",AE11)))</formula>
    </cfRule>
    <cfRule type="containsText" dxfId="73" priority="35" operator="containsText" text="оп">
      <formula>NOT(ISERROR(SEARCH("оп",AE11)))</formula>
    </cfRule>
    <cfRule type="containsText" dxfId="72" priority="36" operator="containsText" text="б">
      <formula>NOT(ISERROR(SEARCH("б",AE11)))</formula>
    </cfRule>
  </conditionalFormatting>
  <conditionalFormatting sqref="AE12">
    <cfRule type="containsText" dxfId="71" priority="19" operator="containsText" text="к">
      <formula>NOT(ISERROR(SEARCH("к",AE12)))</formula>
    </cfRule>
    <cfRule type="containsText" dxfId="70" priority="20" operator="containsText" text="у">
      <formula>NOT(ISERROR(SEARCH("у",AE12)))</formula>
    </cfRule>
    <cfRule type="containsText" dxfId="69" priority="21" operator="containsText" text="обс">
      <formula>NOT(ISERROR(SEARCH("обс",AE12)))</formula>
    </cfRule>
    <cfRule type="containsText" dxfId="68" priority="22" operator="containsText" text="пг">
      <formula>NOT(ISERROR(SEARCH("пг",AE12)))</formula>
    </cfRule>
    <cfRule type="containsText" dxfId="67" priority="23" operator="containsText" text="пр">
      <formula>NOT(ISERROR(SEARCH("пр",AE12)))</formula>
    </cfRule>
    <cfRule type="containsText" dxfId="66" priority="24" operator="containsText" text="ог">
      <formula>NOT(ISERROR(SEARCH("ог",AE12)))</formula>
    </cfRule>
    <cfRule type="containsText" dxfId="65" priority="26" operator="containsText" text="оп">
      <formula>NOT(ISERROR(SEARCH("оп",AE12)))</formula>
    </cfRule>
    <cfRule type="containsText" dxfId="64" priority="27" operator="containsText" text="б">
      <formula>NOT(ISERROR(SEARCH("б",AE12)))</formula>
    </cfRule>
  </conditionalFormatting>
  <conditionalFormatting sqref="AE13">
    <cfRule type="containsText" dxfId="63" priority="10" operator="containsText" text="к">
      <formula>NOT(ISERROR(SEARCH("к",AE13)))</formula>
    </cfRule>
    <cfRule type="containsText" dxfId="62" priority="11" operator="containsText" text="у">
      <formula>NOT(ISERROR(SEARCH("у",AE13)))</formula>
    </cfRule>
    <cfRule type="containsText" dxfId="61" priority="12" operator="containsText" text="обс">
      <formula>NOT(ISERROR(SEARCH("обс",AE13)))</formula>
    </cfRule>
    <cfRule type="containsText" dxfId="60" priority="13" operator="containsText" text="пг">
      <formula>NOT(ISERROR(SEARCH("пг",AE13)))</formula>
    </cfRule>
    <cfRule type="containsText" dxfId="59" priority="14" operator="containsText" text="пр">
      <formula>NOT(ISERROR(SEARCH("пр",AE13)))</formula>
    </cfRule>
    <cfRule type="containsText" dxfId="58" priority="15" operator="containsText" text="ог">
      <formula>NOT(ISERROR(SEARCH("ог",AE13)))</formula>
    </cfRule>
    <cfRule type="containsText" dxfId="57" priority="17" operator="containsText" text="оп">
      <formula>NOT(ISERROR(SEARCH("оп",AE13)))</formula>
    </cfRule>
    <cfRule type="containsText" dxfId="56" priority="18" operator="containsText" text="б">
      <formula>NOT(ISERROR(SEARCH("б",AE13)))</formula>
    </cfRule>
  </conditionalFormatting>
  <conditionalFormatting sqref="AE14">
    <cfRule type="containsText" dxfId="55" priority="1" operator="containsText" text="к">
      <formula>NOT(ISERROR(SEARCH("к",AE14)))</formula>
    </cfRule>
    <cfRule type="containsText" dxfId="54" priority="2" operator="containsText" text="у">
      <formula>NOT(ISERROR(SEARCH("у",AE14)))</formula>
    </cfRule>
    <cfRule type="containsText" dxfId="53" priority="3" operator="containsText" text="обс">
      <formula>NOT(ISERROR(SEARCH("обс",AE14)))</formula>
    </cfRule>
    <cfRule type="containsText" dxfId="52" priority="4" operator="containsText" text="пг">
      <formula>NOT(ISERROR(SEARCH("пг",AE14)))</formula>
    </cfRule>
    <cfRule type="containsText" dxfId="51" priority="5" operator="containsText" text="пр">
      <formula>NOT(ISERROR(SEARCH("пр",AE14)))</formula>
    </cfRule>
    <cfRule type="containsText" dxfId="50" priority="6" operator="containsText" text="ог">
      <formula>NOT(ISERROR(SEARCH("ог",AE14)))</formula>
    </cfRule>
    <cfRule type="containsText" dxfId="49" priority="8" operator="containsText" text="оп">
      <formula>NOT(ISERROR(SEARCH("оп",AE14)))</formula>
    </cfRule>
    <cfRule type="containsText" dxfId="48" priority="9" operator="containsText" text="б">
      <formula>NOT(ISERROR(SEARCH("б",AE14)))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02" operator="containsText" id="{A9789321-475C-470D-9324-C8D04B4CABFA}">
            <xm:f>NOT(ISERROR(SEARCH("в",E6)))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O11:O12 E6:O10 Z7 R6:S9 S10 X6:Z6 X9:AA10 X7 X8:Z8 AF6:AI9 AF10:AH10</xm:sqref>
        </x14:conditionalFormatting>
        <x14:conditionalFormatting xmlns:xm="http://schemas.microsoft.com/office/excel/2006/main">
          <x14:cfRule type="containsText" priority="493" operator="containsText" id="{2F76AA21-1703-4806-A6CE-E7C3FF070704}">
            <xm:f>NOT(ISERROR(SEARCH("в",P6)))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P6:P12</xm:sqref>
        </x14:conditionalFormatting>
        <x14:conditionalFormatting xmlns:xm="http://schemas.microsoft.com/office/excel/2006/main">
          <x14:cfRule type="containsText" priority="484" operator="containsText" id="{3E4A16F4-0778-4D70-85DB-2A6412571327}">
            <xm:f>NOT(ISERROR(SEARCH("в",Q6)))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Q6:Q12</xm:sqref>
        </x14:conditionalFormatting>
        <x14:conditionalFormatting xmlns:xm="http://schemas.microsoft.com/office/excel/2006/main">
          <x14:cfRule type="containsText" priority="466" operator="containsText" id="{51DD7E1D-131C-44E5-B300-85F8E4769F67}">
            <xm:f>NOT(ISERROR(SEARCH("в",R10)))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R10</xm:sqref>
        </x14:conditionalFormatting>
        <x14:conditionalFormatting xmlns:xm="http://schemas.microsoft.com/office/excel/2006/main">
          <x14:cfRule type="containsText" priority="457" operator="containsText" id="{6C818579-11F8-4969-BA43-ED2F1A0BFEDA}">
            <xm:f>NOT(ISERROR(SEARCH("в",R11)))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R11</xm:sqref>
        </x14:conditionalFormatting>
        <x14:conditionalFormatting xmlns:xm="http://schemas.microsoft.com/office/excel/2006/main">
          <x14:cfRule type="containsText" priority="448" operator="containsText" id="{4D19F1F4-C1DB-44B5-88ED-08CEEF9F21D4}">
            <xm:f>NOT(ISERROR(SEARCH("в",R12)))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R12</xm:sqref>
        </x14:conditionalFormatting>
        <x14:conditionalFormatting xmlns:xm="http://schemas.microsoft.com/office/excel/2006/main">
          <x14:cfRule type="containsText" priority="439" operator="containsText" id="{4C49DD06-FED6-4AD4-B604-659569EF3F00}">
            <xm:f>NOT(ISERROR(SEARCH("в",T6)))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T6:T15</xm:sqref>
        </x14:conditionalFormatting>
        <x14:conditionalFormatting xmlns:xm="http://schemas.microsoft.com/office/excel/2006/main">
          <x14:cfRule type="containsText" priority="430" operator="containsText" id="{53484685-E612-46C8-9F2E-AD322F8FB6B7}">
            <xm:f>NOT(ISERROR(SEARCH("в",U6)))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U6:U9</xm:sqref>
        </x14:conditionalFormatting>
        <x14:conditionalFormatting xmlns:xm="http://schemas.microsoft.com/office/excel/2006/main">
          <x14:cfRule type="containsText" priority="421" operator="containsText" id="{4538010F-9ACB-4015-A80D-97A4B180851A}">
            <xm:f>NOT(ISERROR(SEARCH("в",U10)))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U10:U12 U14</xm:sqref>
        </x14:conditionalFormatting>
        <x14:conditionalFormatting xmlns:xm="http://schemas.microsoft.com/office/excel/2006/main">
          <x14:cfRule type="containsText" priority="412" operator="containsText" id="{E14CFB3A-4703-4A1A-8A76-868B72FCE23D}">
            <xm:f>NOT(ISERROR(SEARCH("в",U13)))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U13</xm:sqref>
        </x14:conditionalFormatting>
        <x14:conditionalFormatting xmlns:xm="http://schemas.microsoft.com/office/excel/2006/main">
          <x14:cfRule type="containsText" priority="403" operator="containsText" id="{89BD7D4B-116A-4CD0-889E-84ED6DCC4B6C}">
            <xm:f>NOT(ISERROR(SEARCH("в",V6)))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V6:V9</xm:sqref>
        </x14:conditionalFormatting>
        <x14:conditionalFormatting xmlns:xm="http://schemas.microsoft.com/office/excel/2006/main">
          <x14:cfRule type="containsText" priority="394" operator="containsText" id="{5C7EC6A5-30CB-4491-8D73-4BF19551A11B}">
            <xm:f>NOT(ISERROR(SEARCH("в",V10)))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V10:V12 V14</xm:sqref>
        </x14:conditionalFormatting>
        <x14:conditionalFormatting xmlns:xm="http://schemas.microsoft.com/office/excel/2006/main">
          <x14:cfRule type="containsText" priority="385" operator="containsText" id="{F3069690-F896-4628-99D6-154E1E9DE8A5}">
            <xm:f>NOT(ISERROR(SEARCH("в",V13)))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V13</xm:sqref>
        </x14:conditionalFormatting>
        <x14:conditionalFormatting xmlns:xm="http://schemas.microsoft.com/office/excel/2006/main">
          <x14:cfRule type="containsText" priority="376" operator="containsText" id="{6A4A410D-3D42-478C-B54E-5244756801C9}">
            <xm:f>NOT(ISERROR(SEARCH("в",W6)))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W6:W9</xm:sqref>
        </x14:conditionalFormatting>
        <x14:conditionalFormatting xmlns:xm="http://schemas.microsoft.com/office/excel/2006/main">
          <x14:cfRule type="containsText" priority="367" operator="containsText" id="{E3C17EF5-B39D-472A-B6D2-4FFD18100398}">
            <xm:f>NOT(ISERROR(SEARCH("в",W10)))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W10:W12 W14</xm:sqref>
        </x14:conditionalFormatting>
        <x14:conditionalFormatting xmlns:xm="http://schemas.microsoft.com/office/excel/2006/main">
          <x14:cfRule type="containsText" priority="358" operator="containsText" id="{3C57C4BD-0DBD-4465-9105-6391006E4B85}">
            <xm:f>NOT(ISERROR(SEARCH("в",W13)))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W13</xm:sqref>
        </x14:conditionalFormatting>
        <x14:conditionalFormatting xmlns:xm="http://schemas.microsoft.com/office/excel/2006/main">
          <x14:cfRule type="containsText" priority="349" operator="containsText" id="{3041EF76-AB57-4362-AB55-134CC86E4BBD}">
            <xm:f>NOT(ISERROR(SEARCH("в",X11)))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X11:X12 X14</xm:sqref>
        </x14:conditionalFormatting>
        <x14:conditionalFormatting xmlns:xm="http://schemas.microsoft.com/office/excel/2006/main">
          <x14:cfRule type="containsText" priority="340" operator="containsText" id="{8C1268DE-DC49-42D4-B17B-210DEDCEC585}">
            <xm:f>NOT(ISERROR(SEARCH("в",X13)))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X13</xm:sqref>
        </x14:conditionalFormatting>
        <x14:conditionalFormatting xmlns:xm="http://schemas.microsoft.com/office/excel/2006/main">
          <x14:cfRule type="containsText" priority="331" operator="containsText" id="{2358473B-6C99-4D0D-954C-C676225A6A9C}">
            <xm:f>NOT(ISERROR(SEARCH("в",AA6)))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AA6:AA8</xm:sqref>
        </x14:conditionalFormatting>
        <x14:conditionalFormatting xmlns:xm="http://schemas.microsoft.com/office/excel/2006/main">
          <x14:cfRule type="containsText" priority="322" operator="containsText" id="{DBAE61B1-7718-40E4-AD9B-95B23296412A}">
            <xm:f>NOT(ISERROR(SEARCH("в",AA13)))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AA13</xm:sqref>
        </x14:conditionalFormatting>
        <x14:conditionalFormatting xmlns:xm="http://schemas.microsoft.com/office/excel/2006/main">
          <x14:cfRule type="containsText" priority="313" operator="containsText" id="{2F88DEF5-9A5B-4DE9-8A09-09B5E894589A}">
            <xm:f>NOT(ISERROR(SEARCH("в",AB9)))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AB9</xm:sqref>
        </x14:conditionalFormatting>
        <x14:conditionalFormatting xmlns:xm="http://schemas.microsoft.com/office/excel/2006/main">
          <x14:cfRule type="containsText" priority="304" operator="containsText" id="{D2616B29-25F2-4898-BD70-D7190EF341B7}">
            <xm:f>NOT(ISERROR(SEARCH("в",AB6)))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AB6:AB8</xm:sqref>
        </x14:conditionalFormatting>
        <x14:conditionalFormatting xmlns:xm="http://schemas.microsoft.com/office/excel/2006/main">
          <x14:cfRule type="containsText" priority="241" operator="containsText" id="{9ACB7AFB-61B6-4258-99C4-B312A3770145}">
            <xm:f>NOT(ISERROR(SEARCH("в",AB10)))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AB10</xm:sqref>
        </x14:conditionalFormatting>
        <x14:conditionalFormatting xmlns:xm="http://schemas.microsoft.com/office/excel/2006/main">
          <x14:cfRule type="containsText" priority="232" operator="containsText" id="{83236020-A108-4B34-9EDF-ABB718152216}">
            <xm:f>NOT(ISERROR(SEARCH("в",AB11)))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AB11</xm:sqref>
        </x14:conditionalFormatting>
        <x14:conditionalFormatting xmlns:xm="http://schemas.microsoft.com/office/excel/2006/main">
          <x14:cfRule type="containsText" priority="223" operator="containsText" id="{B779BAEA-2430-4AF4-A4E2-9AFFAD82E4DE}">
            <xm:f>NOT(ISERROR(SEARCH("в",AB12)))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AB12</xm:sqref>
        </x14:conditionalFormatting>
        <x14:conditionalFormatting xmlns:xm="http://schemas.microsoft.com/office/excel/2006/main">
          <x14:cfRule type="containsText" priority="205" operator="containsText" id="{15EFAECB-204A-4798-86B6-BC0B40FBBC34}">
            <xm:f>NOT(ISERROR(SEARCH("в",AB13)))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AB13</xm:sqref>
        </x14:conditionalFormatting>
        <x14:conditionalFormatting xmlns:xm="http://schemas.microsoft.com/office/excel/2006/main">
          <x14:cfRule type="containsText" priority="196" operator="containsText" id="{8DC8A9FA-6264-418A-A86F-9E96E39B1FF5}">
            <xm:f>NOT(ISERROR(SEARCH("в",AB14)))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AB14</xm:sqref>
        </x14:conditionalFormatting>
        <x14:conditionalFormatting xmlns:xm="http://schemas.microsoft.com/office/excel/2006/main">
          <x14:cfRule type="containsText" priority="187" operator="containsText" id="{6EB67F70-A907-442F-924B-AC059961718C}">
            <xm:f>NOT(ISERROR(SEARCH("в",AC9)))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AC9</xm:sqref>
        </x14:conditionalFormatting>
        <x14:conditionalFormatting xmlns:xm="http://schemas.microsoft.com/office/excel/2006/main">
          <x14:cfRule type="containsText" priority="178" operator="containsText" id="{3CA68BD3-68E3-4DA6-B401-FE7DC8D2E9D2}">
            <xm:f>NOT(ISERROR(SEARCH("в",AC6)))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AC6:AC8</xm:sqref>
        </x14:conditionalFormatting>
        <x14:conditionalFormatting xmlns:xm="http://schemas.microsoft.com/office/excel/2006/main">
          <x14:cfRule type="containsText" priority="169" operator="containsText" id="{88243CD2-B8A1-4065-BB15-B40422BA1F17}">
            <xm:f>NOT(ISERROR(SEARCH("в",AC10)))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AC10</xm:sqref>
        </x14:conditionalFormatting>
        <x14:conditionalFormatting xmlns:xm="http://schemas.microsoft.com/office/excel/2006/main">
          <x14:cfRule type="containsText" priority="160" operator="containsText" id="{0CE60B97-299D-4420-A62E-B01842EEAC60}">
            <xm:f>NOT(ISERROR(SEARCH("в",AC11)))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AC11</xm:sqref>
        </x14:conditionalFormatting>
        <x14:conditionalFormatting xmlns:xm="http://schemas.microsoft.com/office/excel/2006/main">
          <x14:cfRule type="containsText" priority="151" operator="containsText" id="{C2578E43-0877-4A51-BD0C-5BBE107786F5}">
            <xm:f>NOT(ISERROR(SEARCH("в",AC12)))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AC12</xm:sqref>
        </x14:conditionalFormatting>
        <x14:conditionalFormatting xmlns:xm="http://schemas.microsoft.com/office/excel/2006/main">
          <x14:cfRule type="containsText" priority="142" operator="containsText" id="{3641959F-8D11-4659-8983-21FA6FEC7363}">
            <xm:f>NOT(ISERROR(SEARCH("в",AC13)))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AC13</xm:sqref>
        </x14:conditionalFormatting>
        <x14:conditionalFormatting xmlns:xm="http://schemas.microsoft.com/office/excel/2006/main">
          <x14:cfRule type="containsText" priority="133" operator="containsText" id="{A2F6C811-25D9-4790-BCB0-71F80310E43C}">
            <xm:f>NOT(ISERROR(SEARCH("в",AC14)))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AC14</xm:sqref>
        </x14:conditionalFormatting>
        <x14:conditionalFormatting xmlns:xm="http://schemas.microsoft.com/office/excel/2006/main">
          <x14:cfRule type="containsText" priority="124" operator="containsText" id="{D294F289-48FF-4240-8519-A3E4D67599AB}">
            <xm:f>NOT(ISERROR(SEARCH("в",AD9)))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AD9</xm:sqref>
        </x14:conditionalFormatting>
        <x14:conditionalFormatting xmlns:xm="http://schemas.microsoft.com/office/excel/2006/main">
          <x14:cfRule type="containsText" priority="115" operator="containsText" id="{6B4C3AD8-21AC-42BA-8423-4C7402D6D5B4}">
            <xm:f>NOT(ISERROR(SEARCH("в",AD6)))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AD6:AD8</xm:sqref>
        </x14:conditionalFormatting>
        <x14:conditionalFormatting xmlns:xm="http://schemas.microsoft.com/office/excel/2006/main">
          <x14:cfRule type="containsText" priority="106" operator="containsText" id="{33D15055-427A-4D77-88EB-590EC06CDD63}">
            <xm:f>NOT(ISERROR(SEARCH("в",AD10)))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AD10</xm:sqref>
        </x14:conditionalFormatting>
        <x14:conditionalFormatting xmlns:xm="http://schemas.microsoft.com/office/excel/2006/main">
          <x14:cfRule type="containsText" priority="97" operator="containsText" id="{0CF4DFEB-3A31-41AB-8657-EFFAE46891B5}">
            <xm:f>NOT(ISERROR(SEARCH("в",AD11)))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AD11</xm:sqref>
        </x14:conditionalFormatting>
        <x14:conditionalFormatting xmlns:xm="http://schemas.microsoft.com/office/excel/2006/main">
          <x14:cfRule type="containsText" priority="88" operator="containsText" id="{CEAD91E0-2BCC-4B67-9B28-C08DAF7181B4}">
            <xm:f>NOT(ISERROR(SEARCH("в",AD12)))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AD12</xm:sqref>
        </x14:conditionalFormatting>
        <x14:conditionalFormatting xmlns:xm="http://schemas.microsoft.com/office/excel/2006/main">
          <x14:cfRule type="containsText" priority="79" operator="containsText" id="{7BCFD146-CAED-42A1-9445-19AFE4BFEFAA}">
            <xm:f>NOT(ISERROR(SEARCH("в",AD13)))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AD13</xm:sqref>
        </x14:conditionalFormatting>
        <x14:conditionalFormatting xmlns:xm="http://schemas.microsoft.com/office/excel/2006/main">
          <x14:cfRule type="containsText" priority="70" operator="containsText" id="{CDA65631-9E50-492F-A1FB-91F8DA303E86}">
            <xm:f>NOT(ISERROR(SEARCH("в",AD14)))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AD14</xm:sqref>
        </x14:conditionalFormatting>
        <x14:conditionalFormatting xmlns:xm="http://schemas.microsoft.com/office/excel/2006/main">
          <x14:cfRule type="containsText" priority="61" operator="containsText" id="{AF4CCA1C-8AFA-4516-B5F9-35F7006BBB29}">
            <xm:f>NOT(ISERROR(SEARCH("в",AE9)))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AE9</xm:sqref>
        </x14:conditionalFormatting>
        <x14:conditionalFormatting xmlns:xm="http://schemas.microsoft.com/office/excel/2006/main">
          <x14:cfRule type="containsText" priority="52" operator="containsText" id="{E6F29FA0-9BDF-44C4-912B-919E708F907E}">
            <xm:f>NOT(ISERROR(SEARCH("в",AE6)))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AE6:AE8</xm:sqref>
        </x14:conditionalFormatting>
        <x14:conditionalFormatting xmlns:xm="http://schemas.microsoft.com/office/excel/2006/main">
          <x14:cfRule type="containsText" priority="43" operator="containsText" id="{A807226D-5C50-4E12-9431-89C2FFF3FC47}">
            <xm:f>NOT(ISERROR(SEARCH("в",AE10)))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AE10</xm:sqref>
        </x14:conditionalFormatting>
        <x14:conditionalFormatting xmlns:xm="http://schemas.microsoft.com/office/excel/2006/main">
          <x14:cfRule type="containsText" priority="34" operator="containsText" id="{447573F9-0267-418C-93A2-035607D6AB65}">
            <xm:f>NOT(ISERROR(SEARCH("в",AE11)))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AE11</xm:sqref>
        </x14:conditionalFormatting>
        <x14:conditionalFormatting xmlns:xm="http://schemas.microsoft.com/office/excel/2006/main">
          <x14:cfRule type="containsText" priority="25" operator="containsText" id="{40062ED7-4666-49E6-9CB1-959A990A251F}">
            <xm:f>NOT(ISERROR(SEARCH("в",AE12)))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AE12</xm:sqref>
        </x14:conditionalFormatting>
        <x14:conditionalFormatting xmlns:xm="http://schemas.microsoft.com/office/excel/2006/main">
          <x14:cfRule type="containsText" priority="16" operator="containsText" id="{247CF23C-96AE-41A6-BEBA-6BA159DDDF81}">
            <xm:f>NOT(ISERROR(SEARCH("в",AE13)))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AE13</xm:sqref>
        </x14:conditionalFormatting>
        <x14:conditionalFormatting xmlns:xm="http://schemas.microsoft.com/office/excel/2006/main">
          <x14:cfRule type="containsText" priority="7" operator="containsText" id="{40B6750F-5DD2-4198-851E-D010F9C715BC}">
            <xm:f>NOT(ISERROR(SEARCH("в",AE14)))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AE14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Настройки</vt:lpstr>
      <vt:lpstr>январь 2020</vt:lpstr>
      <vt:lpstr>февраль 2020</vt:lpstr>
      <vt:lpstr>март2020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Anastasiya</cp:lastModifiedBy>
  <dcterms:created xsi:type="dcterms:W3CDTF">2006-09-16T00:00:00Z</dcterms:created>
  <dcterms:modified xsi:type="dcterms:W3CDTF">2020-03-30T14:38:17Z</dcterms:modified>
</cp:coreProperties>
</file>