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G:\Делопроизводство\Табель учета рабочего времени\"/>
    </mc:Choice>
  </mc:AlternateContent>
  <bookViews>
    <workbookView xWindow="0" yWindow="0" windowWidth="28800" windowHeight="12450" tabRatio="614" activeTab="1"/>
  </bookViews>
  <sheets>
    <sheet name="Настройки" sheetId="1" r:id="rId1"/>
    <sheet name="Январь 2024" sheetId="11" r:id="rId2"/>
    <sheet name="Февраль 2024" sheetId="13" r:id="rId3"/>
    <sheet name="Март 2024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H8" i="13" l="1"/>
  <c r="AM8" i="13" s="1"/>
  <c r="AI8" i="13"/>
  <c r="AJ8" i="13"/>
  <c r="AK8" i="13"/>
  <c r="AN8" i="13"/>
  <c r="AO8" i="13"/>
  <c r="AP8" i="13"/>
  <c r="AQ8" i="13"/>
  <c r="AR8" i="13"/>
  <c r="AS8" i="13"/>
  <c r="AL8" i="13" l="1"/>
  <c r="AK6" i="12"/>
  <c r="AJ6" i="12"/>
  <c r="AP7" i="11" l="1"/>
  <c r="AJ7" i="11"/>
  <c r="AJ6" i="11"/>
  <c r="AU7" i="11" l="1"/>
  <c r="AT7" i="11"/>
  <c r="AS7" i="11"/>
  <c r="AR7" i="11"/>
  <c r="AL7" i="11"/>
  <c r="AK7" i="11"/>
  <c r="AM7" i="11"/>
  <c r="AQ7" i="11"/>
  <c r="AQ6" i="11"/>
  <c r="AH7" i="13" l="1"/>
  <c r="AH6" i="13"/>
  <c r="AI7" i="13"/>
  <c r="AJ7" i="13"/>
  <c r="AK7" i="13"/>
  <c r="AN7" i="13"/>
  <c r="AO7" i="13"/>
  <c r="AP7" i="13"/>
  <c r="AQ7" i="13"/>
  <c r="AR7" i="13"/>
  <c r="AS7" i="13"/>
  <c r="AM7" i="13" l="1"/>
  <c r="AL7" i="13"/>
  <c r="AN7" i="11"/>
  <c r="AO7" i="11" l="1"/>
  <c r="AS6" i="13"/>
  <c r="AR6" i="13"/>
  <c r="AQ6" i="13"/>
  <c r="AP6" i="13"/>
  <c r="AO6" i="13"/>
  <c r="AN6" i="13"/>
  <c r="AK6" i="13"/>
  <c r="AJ6" i="13"/>
  <c r="AI6" i="13"/>
  <c r="AL6" i="13" s="1"/>
  <c r="AB3" i="13"/>
  <c r="R3" i="13"/>
  <c r="F3" i="13"/>
  <c r="AB2" i="13"/>
  <c r="R2" i="13"/>
  <c r="F2" i="13"/>
  <c r="AB1" i="13"/>
  <c r="R1" i="13"/>
  <c r="F1" i="13"/>
  <c r="AU6" i="12"/>
  <c r="AT6" i="12"/>
  <c r="AS6" i="12"/>
  <c r="AR6" i="12"/>
  <c r="AQ6" i="12"/>
  <c r="AP6" i="12"/>
  <c r="AM6" i="12"/>
  <c r="AL6" i="12"/>
  <c r="AO6" i="12"/>
  <c r="AB3" i="12"/>
  <c r="R3" i="12"/>
  <c r="F3" i="12"/>
  <c r="AB2" i="12"/>
  <c r="R2" i="12"/>
  <c r="F2" i="12"/>
  <c r="AB1" i="12"/>
  <c r="R1" i="12"/>
  <c r="F1" i="12"/>
  <c r="AN6" i="12" l="1"/>
  <c r="AM6" i="11"/>
  <c r="AL6" i="11"/>
  <c r="AK6" i="11"/>
  <c r="AN6" i="11" l="1"/>
  <c r="AO6" i="11"/>
  <c r="AU6" i="11"/>
  <c r="AT6" i="11"/>
  <c r="AS6" i="11"/>
  <c r="AR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M6" i="13"/>
</calcChain>
</file>

<file path=xl/sharedStrings.xml><?xml version="1.0" encoding="utf-8"?>
<sst xmlns="http://schemas.openxmlformats.org/spreadsheetml/2006/main" count="319" uniqueCount="71">
  <si>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</si>
  <si>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</si>
  <si>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</si>
  <si>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</si>
  <si>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</si>
  <si>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</si>
  <si>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</si>
  <si>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</si>
  <si>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</si>
  <si>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</si>
  <si>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</si>
  <si>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</si>
  <si>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</si>
  <si>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</si>
  <si>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</si>
  <si>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</si>
  <si>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</si>
  <si>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</si>
  <si>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</si>
  <si>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</si>
  <si>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</si>
  <si>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</si>
  <si>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</si>
  <si>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</si>
  <si>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</si>
  <si>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</si>
  <si>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</si>
  <si>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</si>
  <si>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</si>
  <si>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</si>
  <si>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</si>
  <si>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</si>
  <si>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</si>
  <si>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</si>
  <si>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</si>
  <si>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</si>
  <si>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</si>
  <si>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</si>
  <si>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</si>
  <si>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</si>
  <si>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</si>
  <si>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</si>
  <si>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</si>
  <si>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</si>
  <si>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</si>
  <si>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</si>
  <si>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</si>
  <si>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</si>
  <si>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</si>
  <si>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</si>
  <si>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</si>
  <si>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</si>
  <si>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</si>
  <si>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</si>
  <si>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</si>
  <si>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</si>
  <si>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</si>
  <si>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</si>
  <si>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</si>
  <si>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</si>
  <si>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</si>
  <si>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</si>
  <si>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</si>
  <si>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</si>
  <si>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</si>
  <si>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</si>
  <si>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</si>
  <si>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Аршинова Анна</t>
  </si>
  <si>
    <t>Проектировщик</t>
  </si>
  <si>
    <t>в</t>
  </si>
  <si>
    <t>Сазонов Денис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</si>
</sst>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264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3" t="s">
        <v>15</v>
      </c>
      <c r="F1" s="54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5" t="s">
        <v>27</v>
      </c>
      <c r="F4" s="5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tabSelected="1" zoomScale="85" zoomScaleNormal="85" workbookViewId="0">
      <pane xSplit="4" ySplit="5" topLeftCell="G6" activePane="bottomRight" state="frozen"/>
      <selection pane="topRight" activeCell="E1" sqref="E1"/>
      <selection pane="bottomLeft" activeCell="A6" sqref="A6"/>
      <selection pane="bottomRight" activeCell="S9" sqref="S9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36" width="10.7109375" style="30" customWidth="1"/>
    <col min="37" max="45" width="9.85546875" style="30" customWidth="1"/>
    <col min="46" max="46" width="12.85546875" style="30" customWidth="1"/>
    <col min="47" max="47" width="17.7109375" style="30" customWidth="1"/>
    <col min="48" max="48" width="9.85546875" style="30" customWidth="1"/>
    <col min="49" max="16384" width="8.85546875" style="30"/>
  </cols>
  <sheetData>
    <row r="1" spans="1:48" x14ac:dyDescent="0.25">
      <c r="A1" s="59">
        <v>45292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29" t="s">
        <v>43</v>
      </c>
      <c r="F4" s="29" t="s">
        <v>44</v>
      </c>
      <c r="G4" s="29" t="s">
        <v>45</v>
      </c>
      <c r="H4" s="29" t="s">
        <v>46</v>
      </c>
      <c r="I4" s="29" t="s">
        <v>47</v>
      </c>
      <c r="J4" s="46" t="s">
        <v>48</v>
      </c>
      <c r="K4" s="46" t="s">
        <v>42</v>
      </c>
      <c r="L4" s="29" t="s">
        <v>43</v>
      </c>
      <c r="M4" s="29" t="s">
        <v>44</v>
      </c>
      <c r="N4" s="29" t="s">
        <v>45</v>
      </c>
      <c r="O4" s="29" t="s">
        <v>46</v>
      </c>
      <c r="P4" s="29" t="s">
        <v>47</v>
      </c>
      <c r="Q4" s="46" t="s">
        <v>48</v>
      </c>
      <c r="R4" s="46" t="s">
        <v>42</v>
      </c>
      <c r="S4" s="29" t="s">
        <v>43</v>
      </c>
      <c r="T4" s="29" t="s">
        <v>44</v>
      </c>
      <c r="U4" s="29" t="s">
        <v>45</v>
      </c>
      <c r="V4" s="29" t="s">
        <v>46</v>
      </c>
      <c r="W4" s="29" t="s">
        <v>47</v>
      </c>
      <c r="X4" s="46" t="s">
        <v>48</v>
      </c>
      <c r="Y4" s="46" t="s">
        <v>42</v>
      </c>
      <c r="Z4" s="47" t="s">
        <v>43</v>
      </c>
      <c r="AA4" s="29" t="s">
        <v>44</v>
      </c>
      <c r="AB4" s="29" t="s">
        <v>45</v>
      </c>
      <c r="AC4" s="29" t="s">
        <v>46</v>
      </c>
      <c r="AD4" s="29" t="s">
        <v>47</v>
      </c>
      <c r="AE4" s="46" t="s">
        <v>48</v>
      </c>
      <c r="AF4" s="46" t="s">
        <v>42</v>
      </c>
      <c r="AG4" s="47" t="s">
        <v>43</v>
      </c>
      <c r="AH4" s="29" t="s">
        <v>44</v>
      </c>
      <c r="AI4" s="29" t="s">
        <v>45</v>
      </c>
      <c r="AJ4" s="70" t="s">
        <v>57</v>
      </c>
      <c r="AK4" s="70" t="s">
        <v>58</v>
      </c>
      <c r="AL4" s="72" t="s">
        <v>59</v>
      </c>
      <c r="AM4" s="74" t="s">
        <v>60</v>
      </c>
      <c r="AN4" s="70" t="s">
        <v>61</v>
      </c>
      <c r="AO4" s="70" t="s">
        <v>62</v>
      </c>
      <c r="AP4" s="57" t="s">
        <v>63</v>
      </c>
      <c r="AQ4" s="76" t="s">
        <v>64</v>
      </c>
      <c r="AR4" s="78" t="s">
        <v>65</v>
      </c>
      <c r="AS4" s="80" t="s">
        <v>49</v>
      </c>
      <c r="AT4" s="82" t="s">
        <v>50</v>
      </c>
      <c r="AU4" s="84" t="s">
        <v>51</v>
      </c>
    </row>
    <row r="5" spans="1:48" x14ac:dyDescent="0.25">
      <c r="A5" s="65"/>
      <c r="B5" s="67"/>
      <c r="C5" s="67"/>
      <c r="D5" s="69"/>
      <c r="E5" s="45">
        <v>1</v>
      </c>
      <c r="F5" s="45">
        <v>2</v>
      </c>
      <c r="G5" s="45">
        <v>3</v>
      </c>
      <c r="H5" s="45">
        <v>4</v>
      </c>
      <c r="I5" s="45">
        <v>5</v>
      </c>
      <c r="J5" s="44">
        <v>6</v>
      </c>
      <c r="K5" s="44">
        <v>7</v>
      </c>
      <c r="L5" s="45">
        <v>8</v>
      </c>
      <c r="M5" s="45">
        <v>9</v>
      </c>
      <c r="N5" s="45">
        <v>10</v>
      </c>
      <c r="O5" s="45">
        <v>11</v>
      </c>
      <c r="P5" s="45">
        <v>12</v>
      </c>
      <c r="Q5" s="44">
        <v>13</v>
      </c>
      <c r="R5" s="44">
        <v>14</v>
      </c>
      <c r="S5" s="45">
        <v>15</v>
      </c>
      <c r="T5" s="45">
        <v>16</v>
      </c>
      <c r="U5" s="45">
        <v>17</v>
      </c>
      <c r="V5" s="45">
        <v>18</v>
      </c>
      <c r="W5" s="45">
        <v>19</v>
      </c>
      <c r="X5" s="44">
        <v>20</v>
      </c>
      <c r="Y5" s="44">
        <v>21</v>
      </c>
      <c r="Z5" s="45">
        <v>22</v>
      </c>
      <c r="AA5" s="45">
        <v>23</v>
      </c>
      <c r="AB5" s="45">
        <v>24</v>
      </c>
      <c r="AC5" s="45">
        <v>25</v>
      </c>
      <c r="AD5" s="45">
        <v>26</v>
      </c>
      <c r="AE5" s="44">
        <v>27</v>
      </c>
      <c r="AF5" s="44">
        <v>28</v>
      </c>
      <c r="AG5" s="45">
        <v>29</v>
      </c>
      <c r="AH5" s="45">
        <v>30</v>
      </c>
      <c r="AI5" s="52">
        <v>31</v>
      </c>
      <c r="AJ5" s="71"/>
      <c r="AK5" s="71"/>
      <c r="AL5" s="73"/>
      <c r="AM5" s="75"/>
      <c r="AN5" s="71"/>
      <c r="AO5" s="71"/>
      <c r="AP5" s="58"/>
      <c r="AQ5" s="77"/>
      <c r="AR5" s="79"/>
      <c r="AS5" s="81"/>
      <c r="AT5" s="83"/>
      <c r="AU5" s="85"/>
    </row>
    <row r="6" spans="1:48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20</v>
      </c>
      <c r="F6" s="29" t="s">
        <v>20</v>
      </c>
      <c r="G6" s="29" t="s">
        <v>20</v>
      </c>
      <c r="H6" s="29" t="s">
        <v>20</v>
      </c>
      <c r="I6" s="29" t="s">
        <v>20</v>
      </c>
      <c r="J6" s="29" t="s">
        <v>20</v>
      </c>
      <c r="K6" s="29" t="s">
        <v>20</v>
      </c>
      <c r="L6" s="29" t="s">
        <v>20</v>
      </c>
      <c r="M6" s="29" t="s">
        <v>22</v>
      </c>
      <c r="N6" s="29" t="s">
        <v>22</v>
      </c>
      <c r="O6" s="29" t="s">
        <v>22</v>
      </c>
      <c r="P6" s="29" t="s">
        <v>22</v>
      </c>
      <c r="Q6" s="29" t="s">
        <v>22</v>
      </c>
      <c r="R6" s="29" t="s">
        <v>22</v>
      </c>
      <c r="S6" s="29" t="s">
        <v>69</v>
      </c>
      <c r="T6" s="29" t="s">
        <v>69</v>
      </c>
      <c r="U6" s="29" t="s">
        <v>69</v>
      </c>
      <c r="V6" s="29" t="s">
        <v>69</v>
      </c>
      <c r="W6" s="29" t="s">
        <v>69</v>
      </c>
      <c r="X6" s="29"/>
      <c r="Y6" s="29"/>
      <c r="Z6" s="29" t="s">
        <v>69</v>
      </c>
      <c r="AA6" s="29" t="s">
        <v>69</v>
      </c>
      <c r="AB6" s="29" t="s">
        <v>69</v>
      </c>
      <c r="AC6" s="29" t="s">
        <v>69</v>
      </c>
      <c r="AD6" s="29" t="s">
        <v>69</v>
      </c>
      <c r="AE6" s="29"/>
      <c r="AF6" s="29"/>
      <c r="AG6" s="29" t="s">
        <v>69</v>
      </c>
      <c r="AH6" s="29" t="s">
        <v>69</v>
      </c>
      <c r="AI6" s="48" t="s">
        <v>69</v>
      </c>
      <c r="AJ6" s="36">
        <f>COUNTIF(E6:AI6,"=в")</f>
        <v>13</v>
      </c>
      <c r="AK6" s="36">
        <f>SUM(E6:AH6)</f>
        <v>0</v>
      </c>
      <c r="AL6" s="37">
        <f>COUNTIF(E6:AH6,"=оп")</f>
        <v>6</v>
      </c>
      <c r="AM6" s="38">
        <f>COUNTIF(E6:AH6,"=б")</f>
        <v>0</v>
      </c>
      <c r="AN6" s="36">
        <f>IF(D6="",0,IF(AK6-AJ6*D6&lt;0,0,AK6-AJ6*D6))</f>
        <v>0</v>
      </c>
      <c r="AO6" s="36">
        <f>IF(D6="",0,IF(AJ6*D6-AK6&lt;0,0,AJ6*D6-AK6))</f>
        <v>104</v>
      </c>
      <c r="AP6" s="39">
        <f>COUNTIF(E6:AH6,"=ог")</f>
        <v>0</v>
      </c>
      <c r="AQ6" s="40">
        <f>COUNTIF(E6:AI6,"=пр")</f>
        <v>8</v>
      </c>
      <c r="AR6" s="41">
        <f>COUNTIF(E6:AH6,"=пг")</f>
        <v>0</v>
      </c>
      <c r="AS6" s="42">
        <f>COUNTIF(E6:AH6,"=обс")</f>
        <v>0</v>
      </c>
      <c r="AT6" s="43">
        <f>COUNTIF(E6:AH6,"=у")</f>
        <v>0</v>
      </c>
      <c r="AU6" s="35">
        <f>COUNTIF(E6:AH6,"=к")</f>
        <v>0</v>
      </c>
    </row>
    <row r="7" spans="1:48" x14ac:dyDescent="0.25">
      <c r="A7" s="32">
        <v>2</v>
      </c>
      <c r="B7" s="33" t="s">
        <v>67</v>
      </c>
      <c r="C7" s="33" t="s">
        <v>68</v>
      </c>
      <c r="D7" s="34">
        <v>8</v>
      </c>
      <c r="E7" s="29" t="s">
        <v>20</v>
      </c>
      <c r="F7" s="29" t="s">
        <v>20</v>
      </c>
      <c r="G7" s="29" t="s">
        <v>20</v>
      </c>
      <c r="H7" s="29" t="s">
        <v>20</v>
      </c>
      <c r="I7" s="29" t="s">
        <v>20</v>
      </c>
      <c r="J7" s="29" t="s">
        <v>20</v>
      </c>
      <c r="K7" s="29" t="s">
        <v>20</v>
      </c>
      <c r="L7" s="29" t="s">
        <v>20</v>
      </c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48"/>
      <c r="AJ7" s="36">
        <f>COUNTIF(E7:AI7,"=в")</f>
        <v>0</v>
      </c>
      <c r="AK7" s="36">
        <f>SUM(E7:AH7)</f>
        <v>0</v>
      </c>
      <c r="AL7" s="37">
        <f>COUNTIF(E7:AH7,"=оп")</f>
        <v>0</v>
      </c>
      <c r="AM7" s="38">
        <f>COUNTIF(E7:AH7,"=б")</f>
        <v>0</v>
      </c>
      <c r="AN7" s="36">
        <f>IF(D7="",0,IF(AK7-AJ7*D7&lt;0,0,AK7-AJ7*D7))</f>
        <v>0</v>
      </c>
      <c r="AO7" s="36">
        <f>IF(D7="",0,IF(AJ7*D7-AK7&lt;0,0,AJ7*D7-AK7))</f>
        <v>0</v>
      </c>
      <c r="AP7" s="39">
        <f>COUNTIF(E7:AI7,"=ог")</f>
        <v>0</v>
      </c>
      <c r="AQ7" s="40">
        <f>COUNTIF(E7:AI7,"=пр")</f>
        <v>8</v>
      </c>
      <c r="AR7" s="41">
        <f>COUNTIF(E7:AH7,"=пг")</f>
        <v>0</v>
      </c>
      <c r="AS7" s="42">
        <f>COUNTIF(E7:AH7,"=обс")</f>
        <v>0</v>
      </c>
      <c r="AT7" s="43">
        <f>COUNTIF(E7:AH7,"=у")</f>
        <v>0</v>
      </c>
      <c r="AU7" s="35">
        <f>COUNTIF(E7:AH7,"=к")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E6:G6 AA6:AB6 E7:L7">
    <cfRule type="containsText" dxfId="263" priority="619" operator="containsText" text="к">
      <formula>NOT(ISERROR(SEARCH("к",E6)))</formula>
    </cfRule>
    <cfRule type="containsText" dxfId="262" priority="620" operator="containsText" text="у">
      <formula>NOT(ISERROR(SEARCH("у",E6)))</formula>
    </cfRule>
    <cfRule type="containsText" dxfId="261" priority="621" operator="containsText" text="обс">
      <formula>NOT(ISERROR(SEARCH("обс",E6)))</formula>
    </cfRule>
    <cfRule type="containsText" dxfId="260" priority="622" operator="containsText" text="пг">
      <formula>NOT(ISERROR(SEARCH("пг",E6)))</formula>
    </cfRule>
    <cfRule type="containsText" dxfId="259" priority="623" operator="containsText" text="пр">
      <formula>NOT(ISERROR(SEARCH("пр",E6)))</formula>
    </cfRule>
    <cfRule type="containsText" dxfId="258" priority="624" operator="containsText" text="ог">
      <formula>NOT(ISERROR(SEARCH("ог",E6)))</formula>
    </cfRule>
    <cfRule type="cellIs" dxfId="257" priority="625" operator="between">
      <formula>0.1</formula>
      <formula>24</formula>
    </cfRule>
    <cfRule type="containsText" dxfId="256" priority="626" operator="containsText" text="оп">
      <formula>NOT(ISERROR(SEARCH("оп",E6)))</formula>
    </cfRule>
    <cfRule type="containsText" dxfId="255" priority="627" operator="containsText" text="б">
      <formula>NOT(ISERROR(SEARCH("б",E6)))</formula>
    </cfRule>
  </conditionalFormatting>
  <conditionalFormatting sqref="AC6:AI6 H6 J6:P6 R6:V7 W6:Z6">
    <cfRule type="containsText" dxfId="254" priority="608" operator="containsText" text="к">
      <formula>NOT(ISERROR(SEARCH("к",H6)))</formula>
    </cfRule>
    <cfRule type="containsText" dxfId="253" priority="609" operator="containsText" text="у">
      <formula>NOT(ISERROR(SEARCH("у",H6)))</formula>
    </cfRule>
    <cfRule type="containsText" dxfId="252" priority="610" operator="containsText" text="обс">
      <formula>NOT(ISERROR(SEARCH("обс",H6)))</formula>
    </cfRule>
    <cfRule type="containsText" dxfId="251" priority="611" operator="containsText" text="пг">
      <formula>NOT(ISERROR(SEARCH("пг",H6)))</formula>
    </cfRule>
    <cfRule type="containsText" dxfId="250" priority="612" operator="containsText" text="пр">
      <formula>NOT(ISERROR(SEARCH("пр",H6)))</formula>
    </cfRule>
    <cfRule type="containsText" dxfId="249" priority="613" operator="containsText" text="ог">
      <formula>NOT(ISERROR(SEARCH("ог",H6)))</formula>
    </cfRule>
    <cfRule type="cellIs" dxfId="248" priority="614" operator="between">
      <formula>0.1</formula>
      <formula>24</formula>
    </cfRule>
    <cfRule type="containsText" dxfId="247" priority="615" operator="containsText" text="оп">
      <formula>NOT(ISERROR(SEARCH("оп",H6)))</formula>
    </cfRule>
    <cfRule type="containsText" dxfId="246" priority="616" operator="containsText" text="б">
      <formula>NOT(ISERROR(SEARCH("б",H6)))</formula>
    </cfRule>
  </conditionalFormatting>
  <conditionalFormatting sqref="I6">
    <cfRule type="containsText" dxfId="245" priority="289" operator="containsText" text="к">
      <formula>NOT(ISERROR(SEARCH("к",I6)))</formula>
    </cfRule>
    <cfRule type="containsText" dxfId="244" priority="290" operator="containsText" text="у">
      <formula>NOT(ISERROR(SEARCH("у",I6)))</formula>
    </cfRule>
    <cfRule type="containsText" dxfId="243" priority="291" operator="containsText" text="обс">
      <formula>NOT(ISERROR(SEARCH("обс",I6)))</formula>
    </cfRule>
    <cfRule type="containsText" dxfId="242" priority="292" operator="containsText" text="пг">
      <formula>NOT(ISERROR(SEARCH("пг",I6)))</formula>
    </cfRule>
    <cfRule type="containsText" dxfId="241" priority="293" operator="containsText" text="пр">
      <formula>NOT(ISERROR(SEARCH("пр",I6)))</formula>
    </cfRule>
    <cfRule type="containsText" dxfId="240" priority="294" operator="containsText" text="ог">
      <formula>NOT(ISERROR(SEARCH("ог",I6)))</formula>
    </cfRule>
    <cfRule type="cellIs" dxfId="239" priority="295" operator="between">
      <formula>0.1</formula>
      <formula>24</formula>
    </cfRule>
    <cfRule type="containsText" dxfId="238" priority="296" operator="containsText" text="оп">
      <formula>NOT(ISERROR(SEARCH("оп",I6)))</formula>
    </cfRule>
    <cfRule type="containsText" dxfId="237" priority="297" operator="containsText" text="б">
      <formula>NOT(ISERROR(SEARCH("б",I6)))</formula>
    </cfRule>
  </conditionalFormatting>
  <conditionalFormatting sqref="Q6">
    <cfRule type="containsText" dxfId="236" priority="234" operator="containsText" text="к">
      <formula>NOT(ISERROR(SEARCH("к",Q6)))</formula>
    </cfRule>
    <cfRule type="containsText" dxfId="235" priority="235" operator="containsText" text="у">
      <formula>NOT(ISERROR(SEARCH("у",Q6)))</formula>
    </cfRule>
    <cfRule type="containsText" dxfId="234" priority="236" operator="containsText" text="обс">
      <formula>NOT(ISERROR(SEARCH("обс",Q6)))</formula>
    </cfRule>
    <cfRule type="containsText" dxfId="233" priority="237" operator="containsText" text="пг">
      <formula>NOT(ISERROR(SEARCH("пг",Q6)))</formula>
    </cfRule>
    <cfRule type="containsText" dxfId="232" priority="238" operator="containsText" text="пр">
      <formula>NOT(ISERROR(SEARCH("пр",Q6)))</formula>
    </cfRule>
    <cfRule type="containsText" dxfId="231" priority="239" operator="containsText" text="ог">
      <formula>NOT(ISERROR(SEARCH("ог",Q6)))</formula>
    </cfRule>
    <cfRule type="cellIs" dxfId="230" priority="240" operator="between">
      <formula>0.1</formula>
      <formula>24</formula>
    </cfRule>
    <cfRule type="containsText" dxfId="229" priority="241" operator="containsText" text="оп">
      <formula>NOT(ISERROR(SEARCH("оп",Q6)))</formula>
    </cfRule>
    <cfRule type="containsText" dxfId="228" priority="242" operator="containsText" text="б">
      <formula>NOT(ISERROR(SEARCH("б",Q6)))</formula>
    </cfRule>
  </conditionalFormatting>
  <conditionalFormatting sqref="W7:AI7 M7:Q7">
    <cfRule type="containsText" dxfId="227" priority="80" operator="containsText" text="к">
      <formula>NOT(ISERROR(SEARCH("к",M7)))</formula>
    </cfRule>
    <cfRule type="containsText" dxfId="226" priority="81" operator="containsText" text="у">
      <formula>NOT(ISERROR(SEARCH("у",M7)))</formula>
    </cfRule>
    <cfRule type="containsText" dxfId="225" priority="82" operator="containsText" text="обс">
      <formula>NOT(ISERROR(SEARCH("обс",M7)))</formula>
    </cfRule>
    <cfRule type="containsText" dxfId="224" priority="83" operator="containsText" text="пг">
      <formula>NOT(ISERROR(SEARCH("пг",M7)))</formula>
    </cfRule>
    <cfRule type="containsText" dxfId="223" priority="84" operator="containsText" text="пр">
      <formula>NOT(ISERROR(SEARCH("пр",M7)))</formula>
    </cfRule>
    <cfRule type="containsText" dxfId="222" priority="85" operator="containsText" text="ог">
      <formula>NOT(ISERROR(SEARCH("ог",M7)))</formula>
    </cfRule>
    <cfRule type="cellIs" dxfId="221" priority="86" operator="between">
      <formula>0.1</formula>
      <formula>24</formula>
    </cfRule>
    <cfRule type="containsText" dxfId="220" priority="87" operator="containsText" text="оп">
      <formula>NOT(ISERROR(SEARCH("оп",M7)))</formula>
    </cfRule>
    <cfRule type="containsText" dxfId="219" priority="88" operator="containsText" text="б">
      <formula>NOT(ISERROR(SEARCH("б",M7)))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8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17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07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AC6:AI6 H6 J6:P6 R6:V7 W6:Z6</xm:sqref>
        </x14:conditionalFormatting>
        <x14:conditionalFormatting xmlns:xm="http://schemas.microsoft.com/office/excel/2006/main">
          <x14:cfRule type="containsText" priority="606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AC6:AI6 H6 J6:P6 R6:V7 W6:Z6</xm:sqref>
        </x14:conditionalFormatting>
        <x14:conditionalFormatting xmlns:xm="http://schemas.microsoft.com/office/excel/2006/main">
          <x14:cfRule type="containsText" priority="288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87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33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32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79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W7:AI7 M7:Q7</xm:sqref>
        </x14:conditionalFormatting>
        <x14:conditionalFormatting xmlns:xm="http://schemas.microsoft.com/office/excel/2006/main">
          <x14:cfRule type="containsText" priority="78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W7:AI7 M7:Q7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opLeftCell="C1" zoomScale="80" zoomScaleNormal="80" workbookViewId="0">
      <selection activeCell="AG7" sqref="AG7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3" max="33" width="9.140625" style="30"/>
  </cols>
  <sheetData>
    <row r="1" spans="1:48" x14ac:dyDescent="0.25">
      <c r="A1" s="59">
        <v>45323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29" t="s">
        <v>46</v>
      </c>
      <c r="F4" s="29" t="s">
        <v>47</v>
      </c>
      <c r="G4" s="46" t="s">
        <v>48</v>
      </c>
      <c r="H4" s="46" t="s">
        <v>42</v>
      </c>
      <c r="I4" s="29" t="s">
        <v>43</v>
      </c>
      <c r="J4" s="29" t="s">
        <v>44</v>
      </c>
      <c r="K4" s="29" t="s">
        <v>45</v>
      </c>
      <c r="L4" s="29" t="s">
        <v>46</v>
      </c>
      <c r="M4" s="29" t="s">
        <v>47</v>
      </c>
      <c r="N4" s="46" t="s">
        <v>48</v>
      </c>
      <c r="O4" s="46" t="s">
        <v>42</v>
      </c>
      <c r="P4" s="29" t="s">
        <v>43</v>
      </c>
      <c r="Q4" s="29" t="s">
        <v>44</v>
      </c>
      <c r="R4" s="29" t="s">
        <v>45</v>
      </c>
      <c r="S4" s="29" t="s">
        <v>46</v>
      </c>
      <c r="T4" s="29" t="s">
        <v>47</v>
      </c>
      <c r="U4" s="46" t="s">
        <v>48</v>
      </c>
      <c r="V4" s="46" t="s">
        <v>42</v>
      </c>
      <c r="W4" s="29" t="s">
        <v>43</v>
      </c>
      <c r="X4" s="29" t="s">
        <v>44</v>
      </c>
      <c r="Y4" s="29" t="s">
        <v>45</v>
      </c>
      <c r="Z4" s="29" t="s">
        <v>46</v>
      </c>
      <c r="AA4" s="29" t="s">
        <v>47</v>
      </c>
      <c r="AB4" s="46" t="s">
        <v>48</v>
      </c>
      <c r="AC4" s="46" t="s">
        <v>42</v>
      </c>
      <c r="AD4" s="29" t="s">
        <v>43</v>
      </c>
      <c r="AE4" s="29" t="s">
        <v>44</v>
      </c>
      <c r="AF4" s="29" t="s">
        <v>45</v>
      </c>
      <c r="AG4" s="29" t="s">
        <v>46</v>
      </c>
      <c r="AH4" s="70" t="s">
        <v>57</v>
      </c>
      <c r="AI4" s="70" t="s">
        <v>58</v>
      </c>
      <c r="AJ4" s="72" t="s">
        <v>59</v>
      </c>
      <c r="AK4" s="74" t="s">
        <v>60</v>
      </c>
      <c r="AL4" s="70" t="s">
        <v>61</v>
      </c>
      <c r="AM4" s="70" t="s">
        <v>62</v>
      </c>
      <c r="AN4" s="57" t="s">
        <v>63</v>
      </c>
      <c r="AO4" s="76" t="s">
        <v>64</v>
      </c>
      <c r="AP4" s="78" t="s">
        <v>65</v>
      </c>
      <c r="AQ4" s="80" t="s">
        <v>49</v>
      </c>
      <c r="AR4" s="82" t="s">
        <v>50</v>
      </c>
      <c r="AS4" s="84" t="s">
        <v>51</v>
      </c>
    </row>
    <row r="5" spans="1:48" x14ac:dyDescent="0.25">
      <c r="A5" s="65"/>
      <c r="B5" s="67"/>
      <c r="C5" s="67"/>
      <c r="D5" s="69"/>
      <c r="E5" s="45">
        <v>1</v>
      </c>
      <c r="F5" s="45">
        <v>2</v>
      </c>
      <c r="G5" s="44">
        <v>3</v>
      </c>
      <c r="H5" s="44">
        <v>4</v>
      </c>
      <c r="I5" s="45">
        <v>5</v>
      </c>
      <c r="J5" s="45">
        <v>6</v>
      </c>
      <c r="K5" s="45">
        <v>7</v>
      </c>
      <c r="L5" s="45">
        <v>8</v>
      </c>
      <c r="M5" s="45">
        <v>9</v>
      </c>
      <c r="N5" s="44">
        <v>10</v>
      </c>
      <c r="O5" s="44">
        <v>11</v>
      </c>
      <c r="P5" s="45">
        <v>12</v>
      </c>
      <c r="Q5" s="45">
        <v>13</v>
      </c>
      <c r="R5" s="45">
        <v>14</v>
      </c>
      <c r="S5" s="45">
        <v>15</v>
      </c>
      <c r="T5" s="45">
        <v>16</v>
      </c>
      <c r="U5" s="44">
        <v>17</v>
      </c>
      <c r="V5" s="44">
        <v>18</v>
      </c>
      <c r="W5" s="45">
        <v>19</v>
      </c>
      <c r="X5" s="45">
        <v>20</v>
      </c>
      <c r="Y5" s="45">
        <v>21</v>
      </c>
      <c r="Z5" s="45">
        <v>22</v>
      </c>
      <c r="AA5" s="45">
        <v>23</v>
      </c>
      <c r="AB5" s="44">
        <v>24</v>
      </c>
      <c r="AC5" s="44">
        <v>25</v>
      </c>
      <c r="AD5" s="45">
        <v>26</v>
      </c>
      <c r="AE5" s="45">
        <v>27</v>
      </c>
      <c r="AF5" s="45">
        <v>28</v>
      </c>
      <c r="AG5" s="45">
        <v>29</v>
      </c>
      <c r="AH5" s="71"/>
      <c r="AI5" s="71"/>
      <c r="AJ5" s="73"/>
      <c r="AK5" s="75"/>
      <c r="AL5" s="71"/>
      <c r="AM5" s="71"/>
      <c r="AN5" s="58"/>
      <c r="AO5" s="77"/>
      <c r="AP5" s="79"/>
      <c r="AQ5" s="81"/>
      <c r="AR5" s="83"/>
      <c r="AS5" s="85"/>
    </row>
    <row r="6" spans="1:48" x14ac:dyDescent="0.25">
      <c r="A6" s="51">
        <v>1</v>
      </c>
      <c r="B6" s="51" t="s">
        <v>66</v>
      </c>
      <c r="C6" s="51" t="s">
        <v>53</v>
      </c>
      <c r="D6" s="51">
        <v>8</v>
      </c>
      <c r="E6" s="29" t="s">
        <v>69</v>
      </c>
      <c r="F6" s="29" t="s">
        <v>69</v>
      </c>
      <c r="G6" s="29"/>
      <c r="H6" s="29"/>
      <c r="I6" s="29" t="s">
        <v>69</v>
      </c>
      <c r="J6" s="29" t="s">
        <v>69</v>
      </c>
      <c r="K6" s="29" t="s">
        <v>69</v>
      </c>
      <c r="L6" s="29" t="s">
        <v>69</v>
      </c>
      <c r="M6" s="29" t="s">
        <v>69</v>
      </c>
      <c r="N6" s="29"/>
      <c r="O6" s="29"/>
      <c r="P6" s="29" t="s">
        <v>69</v>
      </c>
      <c r="Q6" s="29" t="s">
        <v>69</v>
      </c>
      <c r="R6" s="29" t="s">
        <v>69</v>
      </c>
      <c r="S6" s="29" t="s">
        <v>69</v>
      </c>
      <c r="T6" s="29" t="s">
        <v>69</v>
      </c>
      <c r="U6" s="29"/>
      <c r="V6" s="29"/>
      <c r="W6" s="29" t="s">
        <v>69</v>
      </c>
      <c r="X6" s="29" t="s">
        <v>69</v>
      </c>
      <c r="Y6" s="29" t="s">
        <v>69</v>
      </c>
      <c r="Z6" s="29" t="s">
        <v>69</v>
      </c>
      <c r="AA6" s="29" t="s">
        <v>20</v>
      </c>
      <c r="AB6" s="29" t="s">
        <v>20</v>
      </c>
      <c r="AC6" s="29" t="s">
        <v>20</v>
      </c>
      <c r="AD6" s="29" t="s">
        <v>69</v>
      </c>
      <c r="AE6" s="29" t="s">
        <v>69</v>
      </c>
      <c r="AF6" s="29" t="s">
        <v>69</v>
      </c>
      <c r="AG6" s="48" t="s">
        <v>69</v>
      </c>
      <c r="AH6" s="36">
        <f>COUNTIF(E6:AF6,"=в")</f>
        <v>19</v>
      </c>
      <c r="AI6" s="36">
        <f>SUM(E6:AF6)</f>
        <v>0</v>
      </c>
      <c r="AJ6" s="37">
        <f>COUNTIF(E6:AF6,"=оп")</f>
        <v>0</v>
      </c>
      <c r="AK6" s="38">
        <f>COUNTIF(E6:AF6,"=б")</f>
        <v>0</v>
      </c>
      <c r="AL6" s="36">
        <f>IF(D6="",0,IF(AI6-AH6*D6&lt;0,0,AI6-AH6*D6))</f>
        <v>0</v>
      </c>
      <c r="AM6" s="36">
        <f>IF(D6="",0,IF(AH6*D6-AI6&lt;0,0,AH6*D6-AI6))</f>
        <v>152</v>
      </c>
      <c r="AN6" s="39">
        <f>COUNTIF(E6:AF6,"=ог")</f>
        <v>0</v>
      </c>
      <c r="AO6" s="40">
        <f>COUNTIF(E6:AF6,"=пр")</f>
        <v>3</v>
      </c>
      <c r="AP6" s="41">
        <f>COUNTIF(E6:AF6,"=пг")</f>
        <v>0</v>
      </c>
      <c r="AQ6" s="42">
        <f>COUNTIF(E6:AF6,"=обс")</f>
        <v>0</v>
      </c>
      <c r="AR6" s="43">
        <f>COUNTIF(E6:AF6,"=у")</f>
        <v>0</v>
      </c>
      <c r="AS6" s="35">
        <f>COUNTIF(E6:AF6,"=к")</f>
        <v>0</v>
      </c>
    </row>
    <row r="7" spans="1:48" x14ac:dyDescent="0.25">
      <c r="A7" s="49">
        <v>2</v>
      </c>
      <c r="B7" s="45" t="s">
        <v>67</v>
      </c>
      <c r="C7" s="45" t="s">
        <v>68</v>
      </c>
      <c r="D7" s="50">
        <v>8</v>
      </c>
      <c r="E7" s="29"/>
      <c r="F7" s="29"/>
      <c r="G7" s="29"/>
      <c r="H7" s="29"/>
      <c r="I7" s="29"/>
      <c r="J7" s="29" t="s">
        <v>69</v>
      </c>
      <c r="K7" s="29" t="s">
        <v>69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 t="s">
        <v>20</v>
      </c>
      <c r="AB7" s="29" t="s">
        <v>20</v>
      </c>
      <c r="AC7" s="29" t="s">
        <v>20</v>
      </c>
      <c r="AD7" s="29"/>
      <c r="AE7" s="29"/>
      <c r="AF7" s="29"/>
      <c r="AG7" s="48"/>
      <c r="AH7" s="36">
        <f>COUNTIF(E7:AF7,"=в")</f>
        <v>2</v>
      </c>
      <c r="AI7" s="36">
        <f>SUM(E7:AF7)</f>
        <v>0</v>
      </c>
      <c r="AJ7" s="37">
        <f>COUNTIF(E7:AF7,"=оп")</f>
        <v>0</v>
      </c>
      <c r="AK7" s="38">
        <f>COUNTIF(E7:AF7,"=б")</f>
        <v>0</v>
      </c>
      <c r="AL7" s="36">
        <f>IF(D7="",0,IF(AI7-AH7*D7&lt;0,0,AI7-AH7*D7))</f>
        <v>0</v>
      </c>
      <c r="AM7" s="36">
        <f>IF(D7="",0,IF(AH7*D7-AI7&lt;0,0,AH7*D7-AI7))</f>
        <v>16</v>
      </c>
      <c r="AN7" s="39">
        <f>COUNTIF(E7:AF7,"=ог")</f>
        <v>0</v>
      </c>
      <c r="AO7" s="40">
        <f>COUNTIF(E7:AF7,"=пр")</f>
        <v>3</v>
      </c>
      <c r="AP7" s="41">
        <f>COUNTIF(E7:AF7,"=пг")</f>
        <v>0</v>
      </c>
      <c r="AQ7" s="42">
        <f>COUNTIF(E7:AF7,"=обс")</f>
        <v>0</v>
      </c>
      <c r="AR7" s="43">
        <f>COUNTIF(E7:AF7,"=у")</f>
        <v>0</v>
      </c>
      <c r="AS7" s="35">
        <f>COUNTIF(E7:AF7,"=к")</f>
        <v>0</v>
      </c>
    </row>
    <row r="8" spans="1:48" x14ac:dyDescent="0.25">
      <c r="A8" s="49">
        <v>3</v>
      </c>
      <c r="B8" s="45" t="s">
        <v>70</v>
      </c>
      <c r="C8" s="45" t="s">
        <v>53</v>
      </c>
      <c r="D8" s="50">
        <v>8</v>
      </c>
      <c r="E8" s="29"/>
      <c r="F8" s="29"/>
      <c r="G8" s="29"/>
      <c r="H8" s="29"/>
      <c r="I8" s="29"/>
      <c r="J8" s="29" t="s">
        <v>69</v>
      </c>
      <c r="K8" s="29" t="s">
        <v>69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 t="s">
        <v>20</v>
      </c>
      <c r="AB8" s="29" t="s">
        <v>20</v>
      </c>
      <c r="AC8" s="29" t="s">
        <v>20</v>
      </c>
      <c r="AD8" s="29"/>
      <c r="AE8" s="29"/>
      <c r="AF8" s="29"/>
      <c r="AG8" s="48"/>
      <c r="AH8" s="36">
        <f>COUNTIF(E8:AF8,"=в")</f>
        <v>2</v>
      </c>
      <c r="AI8" s="36">
        <f>SUM(E8:AF8)</f>
        <v>0</v>
      </c>
      <c r="AJ8" s="37">
        <f>COUNTIF(E8:AF8,"=оп")</f>
        <v>0</v>
      </c>
      <c r="AK8" s="38">
        <f>COUNTIF(E8:AF8,"=б")</f>
        <v>0</v>
      </c>
      <c r="AL8" s="36">
        <f>IF(D8="",0,IF(AI8-AH8*D8&lt;0,0,AI8-AH8*D8))</f>
        <v>0</v>
      </c>
      <c r="AM8" s="36">
        <f>IF(D8="",0,IF(AH8*D8-AI8&lt;0,0,AH8*D8-AI8))</f>
        <v>16</v>
      </c>
      <c r="AN8" s="39">
        <f>COUNTIF(E8:AF8,"=ог")</f>
        <v>0</v>
      </c>
      <c r="AO8" s="40">
        <f>COUNTIF(E8:AF8,"=пр")</f>
        <v>3</v>
      </c>
      <c r="AP8" s="41">
        <f>COUNTIF(E8:AF8,"=пг")</f>
        <v>0</v>
      </c>
      <c r="AQ8" s="42">
        <f>COUNTIF(E8:AF8,"=обс")</f>
        <v>0</v>
      </c>
      <c r="AR8" s="43">
        <f>COUNTIF(E8:AF8,"=у")</f>
        <v>0</v>
      </c>
      <c r="AS8" s="35">
        <f>COUNTIF(E8:AF8,"=к")</f>
        <v>0</v>
      </c>
    </row>
    <row r="9" spans="1:48" x14ac:dyDescent="0.25"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</row>
  </sheetData>
  <mergeCells count="17">
    <mergeCell ref="AN4:AN5"/>
    <mergeCell ref="A1:D3"/>
    <mergeCell ref="A4:A5"/>
    <mergeCell ref="B4:B5"/>
    <mergeCell ref="C4:C5"/>
    <mergeCell ref="D4:D5"/>
    <mergeCell ref="AH4:AH5"/>
    <mergeCell ref="AI4:AI5"/>
    <mergeCell ref="AJ4:AJ5"/>
    <mergeCell ref="AK4:AK5"/>
    <mergeCell ref="AL4:AL5"/>
    <mergeCell ref="AM4:AM5"/>
    <mergeCell ref="AO4:AO5"/>
    <mergeCell ref="AP4:AP5"/>
    <mergeCell ref="AQ4:AQ5"/>
    <mergeCell ref="AR4:AR5"/>
    <mergeCell ref="AS4:AS5"/>
  </mergeCells>
  <conditionalFormatting sqref="T6:T7 E6:F7 AA6:AG8">
    <cfRule type="containsText" dxfId="208" priority="135" operator="containsText" text="к">
      <formula>NOT(ISERROR(SEARCH("к",E6)))</formula>
    </cfRule>
    <cfRule type="containsText" dxfId="207" priority="136" operator="containsText" text="у">
      <formula>NOT(ISERROR(SEARCH("у",E6)))</formula>
    </cfRule>
    <cfRule type="containsText" dxfId="206" priority="137" operator="containsText" text="обс">
      <formula>NOT(ISERROR(SEARCH("обс",E6)))</formula>
    </cfRule>
    <cfRule type="containsText" dxfId="205" priority="138" operator="containsText" text="пг">
      <formula>NOT(ISERROR(SEARCH("пг",E6)))</formula>
    </cfRule>
    <cfRule type="containsText" dxfId="204" priority="139" operator="containsText" text="пр">
      <formula>NOT(ISERROR(SEARCH("пр",E6)))</formula>
    </cfRule>
    <cfRule type="containsText" dxfId="203" priority="140" operator="containsText" text="ог">
      <formula>NOT(ISERROR(SEARCH("ог",E6)))</formula>
    </cfRule>
    <cfRule type="cellIs" dxfId="202" priority="141" operator="between">
      <formula>0.1</formula>
      <formula>24</formula>
    </cfRule>
    <cfRule type="containsText" dxfId="201" priority="142" operator="containsText" text="оп">
      <formula>NOT(ISERROR(SEARCH("оп",E6)))</formula>
    </cfRule>
    <cfRule type="containsText" dxfId="200" priority="143" operator="containsText" text="б">
      <formula>NOT(ISERROR(SEARCH("б",E6)))</formula>
    </cfRule>
  </conditionalFormatting>
  <conditionalFormatting sqref="H6:H7 J6:P7 U6:Z7">
    <cfRule type="containsText" dxfId="199" priority="124" operator="containsText" text="к">
      <formula>NOT(ISERROR(SEARCH("к",H6)))</formula>
    </cfRule>
    <cfRule type="containsText" dxfId="198" priority="125" operator="containsText" text="у">
      <formula>NOT(ISERROR(SEARCH("у",H6)))</formula>
    </cfRule>
    <cfRule type="containsText" dxfId="197" priority="126" operator="containsText" text="обс">
      <formula>NOT(ISERROR(SEARCH("обс",H6)))</formula>
    </cfRule>
    <cfRule type="containsText" dxfId="196" priority="127" operator="containsText" text="пг">
      <formula>NOT(ISERROR(SEARCH("пг",H6)))</formula>
    </cfRule>
    <cfRule type="containsText" dxfId="195" priority="128" operator="containsText" text="пр">
      <formula>NOT(ISERROR(SEARCH("пр",H6)))</formula>
    </cfRule>
    <cfRule type="containsText" dxfId="194" priority="129" operator="containsText" text="ог">
      <formula>NOT(ISERROR(SEARCH("ог",H6)))</formula>
    </cfRule>
    <cfRule type="cellIs" dxfId="193" priority="130" operator="between">
      <formula>0.1</formula>
      <formula>24</formula>
    </cfRule>
    <cfRule type="containsText" dxfId="192" priority="131" operator="containsText" text="оп">
      <formula>NOT(ISERROR(SEARCH("оп",H6)))</formula>
    </cfRule>
    <cfRule type="containsText" dxfId="191" priority="132" operator="containsText" text="б">
      <formula>NOT(ISERROR(SEARCH("б",H6)))</formula>
    </cfRule>
  </conditionalFormatting>
  <conditionalFormatting sqref="S6:S7">
    <cfRule type="containsText" dxfId="190" priority="113" operator="containsText" text="к">
      <formula>NOT(ISERROR(SEARCH("к",S6)))</formula>
    </cfRule>
    <cfRule type="containsText" dxfId="189" priority="114" operator="containsText" text="у">
      <formula>NOT(ISERROR(SEARCH("у",S6)))</formula>
    </cfRule>
    <cfRule type="containsText" dxfId="188" priority="115" operator="containsText" text="обс">
      <formula>NOT(ISERROR(SEARCH("обс",S6)))</formula>
    </cfRule>
    <cfRule type="containsText" dxfId="187" priority="116" operator="containsText" text="пг">
      <formula>NOT(ISERROR(SEARCH("пг",S6)))</formula>
    </cfRule>
    <cfRule type="containsText" dxfId="186" priority="117" operator="containsText" text="пр">
      <formula>NOT(ISERROR(SEARCH("пр",S6)))</formula>
    </cfRule>
    <cfRule type="containsText" dxfId="185" priority="118" operator="containsText" text="ог">
      <formula>NOT(ISERROR(SEARCH("ог",S6)))</formula>
    </cfRule>
    <cfRule type="cellIs" dxfId="184" priority="119" operator="between">
      <formula>0.1</formula>
      <formula>24</formula>
    </cfRule>
    <cfRule type="containsText" dxfId="183" priority="120" operator="containsText" text="оп">
      <formula>NOT(ISERROR(SEARCH("оп",S6)))</formula>
    </cfRule>
    <cfRule type="containsText" dxfId="182" priority="121" operator="containsText" text="б">
      <formula>NOT(ISERROR(SEARCH("б",S6)))</formula>
    </cfRule>
  </conditionalFormatting>
  <conditionalFormatting sqref="G6:G7">
    <cfRule type="containsText" dxfId="181" priority="91" operator="containsText" text="к">
      <formula>NOT(ISERROR(SEARCH("к",G6)))</formula>
    </cfRule>
    <cfRule type="containsText" dxfId="180" priority="92" operator="containsText" text="у">
      <formula>NOT(ISERROR(SEARCH("у",G6)))</formula>
    </cfRule>
    <cfRule type="containsText" dxfId="179" priority="93" operator="containsText" text="обс">
      <formula>NOT(ISERROR(SEARCH("обс",G6)))</formula>
    </cfRule>
    <cfRule type="containsText" dxfId="178" priority="94" operator="containsText" text="пг">
      <formula>NOT(ISERROR(SEARCH("пг",G6)))</formula>
    </cfRule>
    <cfRule type="containsText" dxfId="177" priority="95" operator="containsText" text="пр">
      <formula>NOT(ISERROR(SEARCH("пр",G6)))</formula>
    </cfRule>
    <cfRule type="containsText" dxfId="176" priority="96" operator="containsText" text="ог">
      <formula>NOT(ISERROR(SEARCH("ог",G6)))</formula>
    </cfRule>
    <cfRule type="cellIs" dxfId="175" priority="97" operator="between">
      <formula>0.1</formula>
      <formula>24</formula>
    </cfRule>
    <cfRule type="containsText" dxfId="174" priority="98" operator="containsText" text="оп">
      <formula>NOT(ISERROR(SEARCH("оп",G6)))</formula>
    </cfRule>
    <cfRule type="containsText" dxfId="173" priority="99" operator="containsText" text="б">
      <formula>NOT(ISERROR(SEARCH("б",G6)))</formula>
    </cfRule>
  </conditionalFormatting>
  <conditionalFormatting sqref="I6:I7">
    <cfRule type="containsText" dxfId="172" priority="80" operator="containsText" text="к">
      <formula>NOT(ISERROR(SEARCH("к",I6)))</formula>
    </cfRule>
    <cfRule type="containsText" dxfId="171" priority="81" operator="containsText" text="у">
      <formula>NOT(ISERROR(SEARCH("у",I6)))</formula>
    </cfRule>
    <cfRule type="containsText" dxfId="170" priority="82" operator="containsText" text="обс">
      <formula>NOT(ISERROR(SEARCH("обс",I6)))</formula>
    </cfRule>
    <cfRule type="containsText" dxfId="169" priority="83" operator="containsText" text="пг">
      <formula>NOT(ISERROR(SEARCH("пг",I6)))</formula>
    </cfRule>
    <cfRule type="containsText" dxfId="168" priority="84" operator="containsText" text="пр">
      <formula>NOT(ISERROR(SEARCH("пр",I6)))</formula>
    </cfRule>
    <cfRule type="containsText" dxfId="167" priority="85" operator="containsText" text="ог">
      <formula>NOT(ISERROR(SEARCH("ог",I6)))</formula>
    </cfRule>
    <cfRule type="cellIs" dxfId="166" priority="86" operator="between">
      <formula>0.1</formula>
      <formula>24</formula>
    </cfRule>
    <cfRule type="containsText" dxfId="165" priority="87" operator="containsText" text="оп">
      <formula>NOT(ISERROR(SEARCH("оп",I6)))</formula>
    </cfRule>
    <cfRule type="containsText" dxfId="164" priority="88" operator="containsText" text="б">
      <formula>NOT(ISERROR(SEARCH("б",I6)))</formula>
    </cfRule>
  </conditionalFormatting>
  <conditionalFormatting sqref="Q6:R7">
    <cfRule type="containsText" dxfId="163" priority="69" operator="containsText" text="к">
      <formula>NOT(ISERROR(SEARCH("к",Q6)))</formula>
    </cfRule>
    <cfRule type="containsText" dxfId="162" priority="70" operator="containsText" text="у">
      <formula>NOT(ISERROR(SEARCH("у",Q6)))</formula>
    </cfRule>
    <cfRule type="containsText" dxfId="161" priority="71" operator="containsText" text="обс">
      <formula>NOT(ISERROR(SEARCH("обс",Q6)))</formula>
    </cfRule>
    <cfRule type="containsText" dxfId="160" priority="72" operator="containsText" text="пг">
      <formula>NOT(ISERROR(SEARCH("пг",Q6)))</formula>
    </cfRule>
    <cfRule type="containsText" dxfId="159" priority="73" operator="containsText" text="пр">
      <formula>NOT(ISERROR(SEARCH("пр",Q6)))</formula>
    </cfRule>
    <cfRule type="containsText" dxfId="158" priority="74" operator="containsText" text="ог">
      <formula>NOT(ISERROR(SEARCH("ог",Q6)))</formula>
    </cfRule>
    <cfRule type="cellIs" dxfId="157" priority="75" operator="between">
      <formula>0.1</formula>
      <formula>24</formula>
    </cfRule>
    <cfRule type="containsText" dxfId="156" priority="76" operator="containsText" text="оп">
      <formula>NOT(ISERROR(SEARCH("оп",Q6)))</formula>
    </cfRule>
    <cfRule type="containsText" dxfId="155" priority="77" operator="containsText" text="б">
      <formula>NOT(ISERROR(SEARCH("б",Q6)))</formula>
    </cfRule>
  </conditionalFormatting>
  <conditionalFormatting sqref="T8 E8:F8">
    <cfRule type="containsText" dxfId="154" priority="58" operator="containsText" text="к">
      <formula>NOT(ISERROR(SEARCH("к",E8)))</formula>
    </cfRule>
    <cfRule type="containsText" dxfId="153" priority="59" operator="containsText" text="у">
      <formula>NOT(ISERROR(SEARCH("у",E8)))</formula>
    </cfRule>
    <cfRule type="containsText" dxfId="152" priority="60" operator="containsText" text="обс">
      <formula>NOT(ISERROR(SEARCH("обс",E8)))</formula>
    </cfRule>
    <cfRule type="containsText" dxfId="151" priority="61" operator="containsText" text="пг">
      <formula>NOT(ISERROR(SEARCH("пг",E8)))</formula>
    </cfRule>
    <cfRule type="containsText" dxfId="150" priority="62" operator="containsText" text="пр">
      <formula>NOT(ISERROR(SEARCH("пр",E8)))</formula>
    </cfRule>
    <cfRule type="containsText" dxfId="149" priority="63" operator="containsText" text="ог">
      <formula>NOT(ISERROR(SEARCH("ог",E8)))</formula>
    </cfRule>
    <cfRule type="cellIs" dxfId="148" priority="64" operator="between">
      <formula>0.1</formula>
      <formula>24</formula>
    </cfRule>
    <cfRule type="containsText" dxfId="147" priority="65" operator="containsText" text="оп">
      <formula>NOT(ISERROR(SEARCH("оп",E8)))</formula>
    </cfRule>
    <cfRule type="containsText" dxfId="146" priority="66" operator="containsText" text="б">
      <formula>NOT(ISERROR(SEARCH("б",E8)))</formula>
    </cfRule>
  </conditionalFormatting>
  <conditionalFormatting sqref="H8 J8:P8 U8:Z8">
    <cfRule type="containsText" dxfId="145" priority="47" operator="containsText" text="к">
      <formula>NOT(ISERROR(SEARCH("к",H8)))</formula>
    </cfRule>
    <cfRule type="containsText" dxfId="144" priority="48" operator="containsText" text="у">
      <formula>NOT(ISERROR(SEARCH("у",H8)))</formula>
    </cfRule>
    <cfRule type="containsText" dxfId="143" priority="49" operator="containsText" text="обс">
      <formula>NOT(ISERROR(SEARCH("обс",H8)))</formula>
    </cfRule>
    <cfRule type="containsText" dxfId="142" priority="50" operator="containsText" text="пг">
      <formula>NOT(ISERROR(SEARCH("пг",H8)))</formula>
    </cfRule>
    <cfRule type="containsText" dxfId="141" priority="51" operator="containsText" text="пр">
      <formula>NOT(ISERROR(SEARCH("пр",H8)))</formula>
    </cfRule>
    <cfRule type="containsText" dxfId="140" priority="52" operator="containsText" text="ог">
      <formula>NOT(ISERROR(SEARCH("ог",H8)))</formula>
    </cfRule>
    <cfRule type="cellIs" dxfId="139" priority="53" operator="between">
      <formula>0.1</formula>
      <formula>24</formula>
    </cfRule>
    <cfRule type="containsText" dxfId="138" priority="54" operator="containsText" text="оп">
      <formula>NOT(ISERROR(SEARCH("оп",H8)))</formula>
    </cfRule>
    <cfRule type="containsText" dxfId="137" priority="55" operator="containsText" text="б">
      <formula>NOT(ISERROR(SEARCH("б",H8)))</formula>
    </cfRule>
  </conditionalFormatting>
  <conditionalFormatting sqref="S8">
    <cfRule type="containsText" dxfId="136" priority="36" operator="containsText" text="к">
      <formula>NOT(ISERROR(SEARCH("к",S8)))</formula>
    </cfRule>
    <cfRule type="containsText" dxfId="135" priority="37" operator="containsText" text="у">
      <formula>NOT(ISERROR(SEARCH("у",S8)))</formula>
    </cfRule>
    <cfRule type="containsText" dxfId="134" priority="38" operator="containsText" text="обс">
      <formula>NOT(ISERROR(SEARCH("обс",S8)))</formula>
    </cfRule>
    <cfRule type="containsText" dxfId="133" priority="39" operator="containsText" text="пг">
      <formula>NOT(ISERROR(SEARCH("пг",S8)))</formula>
    </cfRule>
    <cfRule type="containsText" dxfId="132" priority="40" operator="containsText" text="пр">
      <formula>NOT(ISERROR(SEARCH("пр",S8)))</formula>
    </cfRule>
    <cfRule type="containsText" dxfId="131" priority="41" operator="containsText" text="ог">
      <formula>NOT(ISERROR(SEARCH("ог",S8)))</formula>
    </cfRule>
    <cfRule type="cellIs" dxfId="130" priority="42" operator="between">
      <formula>0.1</formula>
      <formula>24</formula>
    </cfRule>
    <cfRule type="containsText" dxfId="129" priority="43" operator="containsText" text="оп">
      <formula>NOT(ISERROR(SEARCH("оп",S8)))</formula>
    </cfRule>
    <cfRule type="containsText" dxfId="128" priority="44" operator="containsText" text="б">
      <formula>NOT(ISERROR(SEARCH("б",S8)))</formula>
    </cfRule>
  </conditionalFormatting>
  <conditionalFormatting sqref="G8">
    <cfRule type="containsText" dxfId="127" priority="25" operator="containsText" text="к">
      <formula>NOT(ISERROR(SEARCH("к",G8)))</formula>
    </cfRule>
    <cfRule type="containsText" dxfId="126" priority="26" operator="containsText" text="у">
      <formula>NOT(ISERROR(SEARCH("у",G8)))</formula>
    </cfRule>
    <cfRule type="containsText" dxfId="125" priority="27" operator="containsText" text="обс">
      <formula>NOT(ISERROR(SEARCH("обс",G8)))</formula>
    </cfRule>
    <cfRule type="containsText" dxfId="124" priority="28" operator="containsText" text="пг">
      <formula>NOT(ISERROR(SEARCH("пг",G8)))</formula>
    </cfRule>
    <cfRule type="containsText" dxfId="123" priority="29" operator="containsText" text="пр">
      <formula>NOT(ISERROR(SEARCH("пр",G8)))</formula>
    </cfRule>
    <cfRule type="containsText" dxfId="122" priority="30" operator="containsText" text="ог">
      <formula>NOT(ISERROR(SEARCH("ог",G8)))</formula>
    </cfRule>
    <cfRule type="cellIs" dxfId="121" priority="31" operator="between">
      <formula>0.1</formula>
      <formula>24</formula>
    </cfRule>
    <cfRule type="containsText" dxfId="120" priority="32" operator="containsText" text="оп">
      <formula>NOT(ISERROR(SEARCH("оп",G8)))</formula>
    </cfRule>
    <cfRule type="containsText" dxfId="119" priority="33" operator="containsText" text="б">
      <formula>NOT(ISERROR(SEARCH("б",G8)))</formula>
    </cfRule>
  </conditionalFormatting>
  <conditionalFormatting sqref="I8">
    <cfRule type="containsText" dxfId="118" priority="14" operator="containsText" text="к">
      <formula>NOT(ISERROR(SEARCH("к",I8)))</formula>
    </cfRule>
    <cfRule type="containsText" dxfId="117" priority="15" operator="containsText" text="у">
      <formula>NOT(ISERROR(SEARCH("у",I8)))</formula>
    </cfRule>
    <cfRule type="containsText" dxfId="116" priority="16" operator="containsText" text="обс">
      <formula>NOT(ISERROR(SEARCH("обс",I8)))</formula>
    </cfRule>
    <cfRule type="containsText" dxfId="115" priority="17" operator="containsText" text="пг">
      <formula>NOT(ISERROR(SEARCH("пг",I8)))</formula>
    </cfRule>
    <cfRule type="containsText" dxfId="114" priority="18" operator="containsText" text="пр">
      <formula>NOT(ISERROR(SEARCH("пр",I8)))</formula>
    </cfRule>
    <cfRule type="containsText" dxfId="113" priority="19" operator="containsText" text="ог">
      <formula>NOT(ISERROR(SEARCH("ог",I8)))</formula>
    </cfRule>
    <cfRule type="cellIs" dxfId="112" priority="20" operator="between">
      <formula>0.1</formula>
      <formula>24</formula>
    </cfRule>
    <cfRule type="containsText" dxfId="111" priority="21" operator="containsText" text="оп">
      <formula>NOT(ISERROR(SEARCH("оп",I8)))</formula>
    </cfRule>
    <cfRule type="containsText" dxfId="110" priority="22" operator="containsText" text="б">
      <formula>NOT(ISERROR(SEARCH("б",I8)))</formula>
    </cfRule>
  </conditionalFormatting>
  <conditionalFormatting sqref="Q8:R8">
    <cfRule type="containsText" dxfId="109" priority="3" operator="containsText" text="к">
      <formula>NOT(ISERROR(SEARCH("к",Q8)))</formula>
    </cfRule>
    <cfRule type="containsText" dxfId="108" priority="4" operator="containsText" text="у">
      <formula>NOT(ISERROR(SEARCH("у",Q8)))</formula>
    </cfRule>
    <cfRule type="containsText" dxfId="107" priority="5" operator="containsText" text="обс">
      <formula>NOT(ISERROR(SEARCH("обс",Q8)))</formula>
    </cfRule>
    <cfRule type="containsText" dxfId="106" priority="6" operator="containsText" text="пг">
      <formula>NOT(ISERROR(SEARCH("пг",Q8)))</formula>
    </cfRule>
    <cfRule type="containsText" dxfId="105" priority="7" operator="containsText" text="пр">
      <formula>NOT(ISERROR(SEARCH("пр",Q8)))</formula>
    </cfRule>
    <cfRule type="containsText" dxfId="104" priority="8" operator="containsText" text="ог">
      <formula>NOT(ISERROR(SEARCH("ог",Q8)))</formula>
    </cfRule>
    <cfRule type="cellIs" dxfId="103" priority="9" operator="between">
      <formula>0.1</formula>
      <formula>24</formula>
    </cfRule>
    <cfRule type="containsText" dxfId="102" priority="10" operator="containsText" text="оп">
      <formula>NOT(ISERROR(SEARCH("оп",Q8)))</formula>
    </cfRule>
    <cfRule type="containsText" dxfId="101" priority="11" operator="containsText" text="б">
      <formula>NOT(ISERROR(SEARCH("б",Q8)))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4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AA6:AG8</xm:sqref>
        </x14:conditionalFormatting>
        <x14:conditionalFormatting xmlns:xm="http://schemas.microsoft.com/office/excel/2006/main">
          <x14:cfRule type="containsText" priority="133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AA6:AG8</xm:sqref>
        </x14:conditionalFormatting>
        <x14:conditionalFormatting xmlns:xm="http://schemas.microsoft.com/office/excel/2006/main">
          <x14:cfRule type="containsText" priority="123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22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112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11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90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89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79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78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68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67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57" operator="containsText" id="{63B18D5F-78A4-4C78-9C18-86312FBA978E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56" operator="containsText" id="{723BC6F3-9C87-4EEC-A124-6F558A978FA0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 E8:F8</xm:sqref>
        </x14:conditionalFormatting>
        <x14:conditionalFormatting xmlns:xm="http://schemas.microsoft.com/office/excel/2006/main">
          <x14:cfRule type="containsText" priority="46" operator="containsText" id="{6FCE6932-68F0-4209-85C3-2D801D3A493E}">
            <xm:f>NOT(ISERROR(SEARCH(в,H8)))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45" operator="containsText" id="{40FF83E4-FB5A-4493-8F04-D01ADC21D18C}">
            <xm:f>NOT(ISERROR(SEARCH("в",H8)))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H8 J8:P8 U8:Z8</xm:sqref>
        </x14:conditionalFormatting>
        <x14:conditionalFormatting xmlns:xm="http://schemas.microsoft.com/office/excel/2006/main">
          <x14:cfRule type="containsText" priority="35" operator="containsText" id="{5189223F-B176-4FBF-AC9C-C24394720A7B}">
            <xm:f>NOT(ISERROR(SEARCH(в,S8)))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4" operator="containsText" id="{18D1B1DE-1A50-4693-8641-6D395ACF7705}">
            <xm:f>NOT(ISERROR(SEARCH("в",S8)))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24" operator="containsText" id="{1C33997F-D297-4EA8-A97D-47A8A694CEA6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3" operator="containsText" id="{773B2321-8203-4A26-8066-24F4AE6D75ED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13" operator="containsText" id="{E2FD3681-A66D-460E-9CEE-721679E25D2F}">
            <xm:f>NOT(ISERROR(SEARCH(в,I8)))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12" operator="containsText" id="{1FCD4341-6A7F-4B8A-B7DF-D37658C770AA}">
            <xm:f>NOT(ISERROR(SEARCH("в",I8)))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2" operator="containsText" id="{581A9CAB-3A5E-465C-8775-36F46CB74C33}">
            <xm:f>NOT(ISERROR(SEARCH(в,Q8)))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1" operator="containsText" id="{6EC7E31B-BA87-462F-9DE3-40772FFCB1A2}">
            <xm:f>NOT(ISERROR(SEARCH("в",Q8)))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Q8:R8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opLeftCell="Q1" zoomScale="70" zoomScaleNormal="70" workbookViewId="0">
      <selection activeCell="AK6" sqref="AK6"/>
    </sheetView>
  </sheetViews>
  <sheetFormatPr defaultRowHeight="15" x14ac:dyDescent="0.25"/>
  <cols>
    <col min="2" max="2" width="23.85546875" customWidth="1"/>
    <col min="3" max="3" width="29" customWidth="1"/>
  </cols>
  <sheetData>
    <row r="1" spans="1:47" x14ac:dyDescent="0.25">
      <c r="A1" s="59">
        <v>45352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29" t="s">
        <v>47</v>
      </c>
      <c r="F4" s="46" t="s">
        <v>48</v>
      </c>
      <c r="G4" s="46" t="s">
        <v>42</v>
      </c>
      <c r="H4" s="29" t="s">
        <v>43</v>
      </c>
      <c r="I4" s="29" t="s">
        <v>44</v>
      </c>
      <c r="J4" s="29" t="s">
        <v>45</v>
      </c>
      <c r="K4" s="29" t="s">
        <v>46</v>
      </c>
      <c r="L4" s="29" t="s">
        <v>47</v>
      </c>
      <c r="M4" s="46" t="s">
        <v>48</v>
      </c>
      <c r="N4" s="46" t="s">
        <v>42</v>
      </c>
      <c r="O4" s="29" t="s">
        <v>43</v>
      </c>
      <c r="P4" s="29" t="s">
        <v>44</v>
      </c>
      <c r="Q4" s="29" t="s">
        <v>45</v>
      </c>
      <c r="R4" s="29" t="s">
        <v>46</v>
      </c>
      <c r="S4" s="29" t="s">
        <v>47</v>
      </c>
      <c r="T4" s="46" t="s">
        <v>48</v>
      </c>
      <c r="U4" s="46" t="s">
        <v>42</v>
      </c>
      <c r="V4" s="29" t="s">
        <v>43</v>
      </c>
      <c r="W4" s="29" t="s">
        <v>44</v>
      </c>
      <c r="X4" s="29" t="s">
        <v>45</v>
      </c>
      <c r="Y4" s="29" t="s">
        <v>46</v>
      </c>
      <c r="Z4" s="29" t="s">
        <v>47</v>
      </c>
      <c r="AA4" s="46" t="s">
        <v>48</v>
      </c>
      <c r="AB4" s="46" t="s">
        <v>42</v>
      </c>
      <c r="AC4" s="29" t="s">
        <v>43</v>
      </c>
      <c r="AD4" s="29" t="s">
        <v>44</v>
      </c>
      <c r="AE4" s="29" t="s">
        <v>45</v>
      </c>
      <c r="AF4" s="29" t="s">
        <v>46</v>
      </c>
      <c r="AG4" s="29" t="s">
        <v>47</v>
      </c>
      <c r="AH4" s="46" t="s">
        <v>48</v>
      </c>
      <c r="AI4" s="46" t="s">
        <v>42</v>
      </c>
      <c r="AJ4" s="70" t="s">
        <v>57</v>
      </c>
      <c r="AK4" s="70" t="s">
        <v>58</v>
      </c>
      <c r="AL4" s="72" t="s">
        <v>59</v>
      </c>
      <c r="AM4" s="74" t="s">
        <v>60</v>
      </c>
      <c r="AN4" s="70" t="s">
        <v>61</v>
      </c>
      <c r="AO4" s="70" t="s">
        <v>62</v>
      </c>
      <c r="AP4" s="57" t="s">
        <v>63</v>
      </c>
      <c r="AQ4" s="76" t="s">
        <v>64</v>
      </c>
      <c r="AR4" s="78" t="s">
        <v>65</v>
      </c>
      <c r="AS4" s="80" t="s">
        <v>49</v>
      </c>
      <c r="AT4" s="82" t="s">
        <v>50</v>
      </c>
      <c r="AU4" s="84" t="s">
        <v>51</v>
      </c>
    </row>
    <row r="5" spans="1:47" x14ac:dyDescent="0.25">
      <c r="A5" s="65"/>
      <c r="B5" s="67"/>
      <c r="C5" s="67"/>
      <c r="D5" s="69"/>
      <c r="E5" s="45">
        <v>1</v>
      </c>
      <c r="F5" s="46">
        <v>2</v>
      </c>
      <c r="G5" s="46">
        <v>3</v>
      </c>
      <c r="H5" s="45">
        <v>4</v>
      </c>
      <c r="I5" s="45">
        <v>5</v>
      </c>
      <c r="J5" s="45">
        <v>6</v>
      </c>
      <c r="K5" s="45">
        <v>7</v>
      </c>
      <c r="L5" s="45">
        <v>8</v>
      </c>
      <c r="M5" s="46">
        <v>9</v>
      </c>
      <c r="N5" s="46">
        <v>10</v>
      </c>
      <c r="O5" s="45">
        <v>11</v>
      </c>
      <c r="P5" s="45">
        <v>12</v>
      </c>
      <c r="Q5" s="45">
        <v>13</v>
      </c>
      <c r="R5" s="45">
        <v>14</v>
      </c>
      <c r="S5" s="45">
        <v>15</v>
      </c>
      <c r="T5" s="46">
        <v>16</v>
      </c>
      <c r="U5" s="46">
        <v>17</v>
      </c>
      <c r="V5" s="45">
        <v>18</v>
      </c>
      <c r="W5" s="45">
        <v>19</v>
      </c>
      <c r="X5" s="45">
        <v>20</v>
      </c>
      <c r="Y5" s="45">
        <v>21</v>
      </c>
      <c r="Z5" s="45">
        <v>22</v>
      </c>
      <c r="AA5" s="46">
        <v>23</v>
      </c>
      <c r="AB5" s="46">
        <v>24</v>
      </c>
      <c r="AC5" s="45">
        <v>25</v>
      </c>
      <c r="AD5" s="45">
        <v>26</v>
      </c>
      <c r="AE5" s="45">
        <v>27</v>
      </c>
      <c r="AF5" s="45">
        <v>28</v>
      </c>
      <c r="AG5" s="45">
        <v>29</v>
      </c>
      <c r="AH5" s="46">
        <v>30</v>
      </c>
      <c r="AI5" s="46">
        <v>31</v>
      </c>
      <c r="AJ5" s="71"/>
      <c r="AK5" s="71"/>
      <c r="AL5" s="73"/>
      <c r="AM5" s="75"/>
      <c r="AN5" s="71"/>
      <c r="AO5" s="71"/>
      <c r="AP5" s="58"/>
      <c r="AQ5" s="77"/>
      <c r="AR5" s="79"/>
      <c r="AS5" s="81"/>
      <c r="AT5" s="83"/>
      <c r="AU5" s="85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69</v>
      </c>
      <c r="F6" s="29"/>
      <c r="G6" s="29"/>
      <c r="H6" s="29" t="s">
        <v>69</v>
      </c>
      <c r="I6" s="29" t="s">
        <v>69</v>
      </c>
      <c r="J6" s="29" t="s">
        <v>69</v>
      </c>
      <c r="K6" s="29" t="s">
        <v>69</v>
      </c>
      <c r="L6" s="29" t="s">
        <v>20</v>
      </c>
      <c r="M6" s="29" t="s">
        <v>20</v>
      </c>
      <c r="N6" s="29" t="s">
        <v>20</v>
      </c>
      <c r="O6" s="29" t="s">
        <v>69</v>
      </c>
      <c r="P6" s="29" t="s">
        <v>69</v>
      </c>
      <c r="Q6" s="29" t="s">
        <v>69</v>
      </c>
      <c r="R6" s="29" t="s">
        <v>69</v>
      </c>
      <c r="S6" s="29" t="s">
        <v>69</v>
      </c>
      <c r="T6" s="29"/>
      <c r="U6" s="29"/>
      <c r="V6" s="29" t="s">
        <v>69</v>
      </c>
      <c r="W6" s="29" t="s">
        <v>69</v>
      </c>
      <c r="X6" s="29" t="s">
        <v>69</v>
      </c>
      <c r="Y6" s="29" t="s">
        <v>69</v>
      </c>
      <c r="Z6" s="29" t="s">
        <v>69</v>
      </c>
      <c r="AA6" s="29"/>
      <c r="AB6" s="29"/>
      <c r="AC6" s="29" t="s">
        <v>69</v>
      </c>
      <c r="AD6" s="29" t="s">
        <v>69</v>
      </c>
      <c r="AE6" s="29" t="s">
        <v>69</v>
      </c>
      <c r="AF6" s="29" t="s">
        <v>69</v>
      </c>
      <c r="AG6" s="29" t="s">
        <v>69</v>
      </c>
      <c r="AH6" s="29"/>
      <c r="AI6" s="29"/>
      <c r="AJ6" s="36">
        <f>COUNTIF(E6:AI6,"=в")</f>
        <v>20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160</v>
      </c>
      <c r="AP6" s="39">
        <f>COUNTIF(E6:AI6,"=ог")</f>
        <v>0</v>
      </c>
      <c r="AQ6" s="40">
        <f>COUNTIF(E6:AI6,"=пр")</f>
        <v>3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7" x14ac:dyDescent="0.25">
      <c r="A7" s="49"/>
      <c r="B7" s="45"/>
      <c r="C7" s="45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6"/>
      <c r="AK7" s="36"/>
      <c r="AL7" s="37"/>
      <c r="AM7" s="38"/>
      <c r="AN7" s="36"/>
      <c r="AO7" s="36"/>
      <c r="AP7" s="39"/>
      <c r="AQ7" s="40"/>
      <c r="AR7" s="41"/>
      <c r="AS7" s="42"/>
      <c r="AT7" s="43"/>
      <c r="AU7" s="35"/>
    </row>
    <row r="8" spans="1:47" x14ac:dyDescent="0.25">
      <c r="A8" s="49"/>
      <c r="B8" s="45"/>
      <c r="C8" s="45"/>
      <c r="D8" s="34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36"/>
      <c r="AK8" s="36"/>
      <c r="AL8" s="37"/>
      <c r="AM8" s="38"/>
      <c r="AN8" s="36"/>
      <c r="AO8" s="36"/>
      <c r="AP8" s="39"/>
      <c r="AQ8" s="40"/>
      <c r="AR8" s="41"/>
      <c r="AS8" s="42"/>
      <c r="AT8" s="43"/>
      <c r="AU8" s="35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A6:AA8 T6:T8 E6:F8">
    <cfRule type="containsText" dxfId="76" priority="69" operator="containsText" text="к">
      <formula>NOT(ISERROR(SEARCH("к",E6)))</formula>
    </cfRule>
    <cfRule type="containsText" dxfId="75" priority="70" operator="containsText" text="у">
      <formula>NOT(ISERROR(SEARCH("у",E6)))</formula>
    </cfRule>
    <cfRule type="containsText" dxfId="74" priority="71" operator="containsText" text="обс">
      <formula>NOT(ISERROR(SEARCH("обс",E6)))</formula>
    </cfRule>
    <cfRule type="containsText" dxfId="73" priority="72" operator="containsText" text="пг">
      <formula>NOT(ISERROR(SEARCH("пг",E6)))</formula>
    </cfRule>
    <cfRule type="containsText" dxfId="72" priority="73" operator="containsText" text="пр">
      <formula>NOT(ISERROR(SEARCH("пр",E6)))</formula>
    </cfRule>
    <cfRule type="containsText" dxfId="71" priority="74" operator="containsText" text="ог">
      <formula>NOT(ISERROR(SEARCH("ог",E6)))</formula>
    </cfRule>
    <cfRule type="cellIs" dxfId="70" priority="75" operator="between">
      <formula>0.1</formula>
      <formula>24</formula>
    </cfRule>
    <cfRule type="containsText" dxfId="69" priority="76" operator="containsText" text="оп">
      <formula>NOT(ISERROR(SEARCH("оп",E6)))</formula>
    </cfRule>
    <cfRule type="containsText" dxfId="68" priority="77" operator="containsText" text="б">
      <formula>NOT(ISERROR(SEARCH("б",E6)))</formula>
    </cfRule>
  </conditionalFormatting>
  <conditionalFormatting sqref="U6:Z8 AB6:AH8 H6:H8 J6:P8 R6:R8">
    <cfRule type="containsText" dxfId="67" priority="58" operator="containsText" text="к">
      <formula>NOT(ISERROR(SEARCH("к",H6)))</formula>
    </cfRule>
    <cfRule type="containsText" dxfId="66" priority="59" operator="containsText" text="у">
      <formula>NOT(ISERROR(SEARCH("у",H6)))</formula>
    </cfRule>
    <cfRule type="containsText" dxfId="65" priority="60" operator="containsText" text="обс">
      <formula>NOT(ISERROR(SEARCH("обс",H6)))</formula>
    </cfRule>
    <cfRule type="containsText" dxfId="64" priority="61" operator="containsText" text="пг">
      <formula>NOT(ISERROR(SEARCH("пг",H6)))</formula>
    </cfRule>
    <cfRule type="containsText" dxfId="63" priority="62" operator="containsText" text="пр">
      <formula>NOT(ISERROR(SEARCH("пр",H6)))</formula>
    </cfRule>
    <cfRule type="containsText" dxfId="62" priority="63" operator="containsText" text="ог">
      <formula>NOT(ISERROR(SEARCH("ог",H6)))</formula>
    </cfRule>
    <cfRule type="cellIs" dxfId="61" priority="64" operator="between">
      <formula>0.1</formula>
      <formula>24</formula>
    </cfRule>
    <cfRule type="containsText" dxfId="60" priority="65" operator="containsText" text="оп">
      <formula>NOT(ISERROR(SEARCH("оп",H6)))</formula>
    </cfRule>
    <cfRule type="containsText" dxfId="59" priority="66" operator="containsText" text="б">
      <formula>NOT(ISERROR(SEARCH("б",H6)))</formula>
    </cfRule>
  </conditionalFormatting>
  <conditionalFormatting sqref="S6:S8">
    <cfRule type="containsText" dxfId="58" priority="47" operator="containsText" text="к">
      <formula>NOT(ISERROR(SEARCH("к",S6)))</formula>
    </cfRule>
    <cfRule type="containsText" dxfId="57" priority="48" operator="containsText" text="у">
      <formula>NOT(ISERROR(SEARCH("у",S6)))</formula>
    </cfRule>
    <cfRule type="containsText" dxfId="56" priority="49" operator="containsText" text="обс">
      <formula>NOT(ISERROR(SEARCH("обс",S6)))</formula>
    </cfRule>
    <cfRule type="containsText" dxfId="55" priority="50" operator="containsText" text="пг">
      <formula>NOT(ISERROR(SEARCH("пг",S6)))</formula>
    </cfRule>
    <cfRule type="containsText" dxfId="54" priority="51" operator="containsText" text="пр">
      <formula>NOT(ISERROR(SEARCH("пр",S6)))</formula>
    </cfRule>
    <cfRule type="containsText" dxfId="53" priority="52" operator="containsText" text="ог">
      <formula>NOT(ISERROR(SEARCH("ог",S6)))</formula>
    </cfRule>
    <cfRule type="cellIs" dxfId="52" priority="53" operator="between">
      <formula>0.1</formula>
      <formula>24</formula>
    </cfRule>
    <cfRule type="containsText" dxfId="51" priority="54" operator="containsText" text="оп">
      <formula>NOT(ISERROR(SEARCH("оп",S6)))</formula>
    </cfRule>
    <cfRule type="containsText" dxfId="50" priority="55" operator="containsText" text="б">
      <formula>NOT(ISERROR(SEARCH("б",S6)))</formula>
    </cfRule>
  </conditionalFormatting>
  <conditionalFormatting sqref="AI6:AI8">
    <cfRule type="containsText" dxfId="49" priority="36" operator="containsText" text="к">
      <formula>NOT(ISERROR(SEARCH("к",AI6)))</formula>
    </cfRule>
    <cfRule type="containsText" dxfId="48" priority="37" operator="containsText" text="у">
      <formula>NOT(ISERROR(SEARCH("у",AI6)))</formula>
    </cfRule>
    <cfRule type="containsText" dxfId="47" priority="38" operator="containsText" text="обс">
      <formula>NOT(ISERROR(SEARCH("обс",AI6)))</formula>
    </cfRule>
    <cfRule type="containsText" dxfId="46" priority="39" operator="containsText" text="пг">
      <formula>NOT(ISERROR(SEARCH("пг",AI6)))</formula>
    </cfRule>
    <cfRule type="containsText" dxfId="45" priority="40" operator="containsText" text="пр">
      <formula>NOT(ISERROR(SEARCH("пр",AI6)))</formula>
    </cfRule>
    <cfRule type="containsText" dxfId="44" priority="41" operator="containsText" text="ог">
      <formula>NOT(ISERROR(SEARCH("ог",AI6)))</formula>
    </cfRule>
    <cfRule type="cellIs" dxfId="43" priority="42" operator="between">
      <formula>0.1</formula>
      <formula>24</formula>
    </cfRule>
    <cfRule type="containsText" dxfId="42" priority="43" operator="containsText" text="оп">
      <formula>NOT(ISERROR(SEARCH("оп",AI6)))</formula>
    </cfRule>
    <cfRule type="containsText" dxfId="41" priority="44" operator="containsText" text="б">
      <formula>NOT(ISERROR(SEARCH("б",AI6)))</formula>
    </cfRule>
  </conditionalFormatting>
  <conditionalFormatting sqref="G6:G8">
    <cfRule type="containsText" dxfId="40" priority="25" operator="containsText" text="к">
      <formula>NOT(ISERROR(SEARCH("к",G6)))</formula>
    </cfRule>
    <cfRule type="containsText" dxfId="39" priority="26" operator="containsText" text="у">
      <formula>NOT(ISERROR(SEARCH("у",G6)))</formula>
    </cfRule>
    <cfRule type="containsText" dxfId="38" priority="27" operator="containsText" text="обс">
      <formula>NOT(ISERROR(SEARCH("обс",G6)))</formula>
    </cfRule>
    <cfRule type="containsText" dxfId="37" priority="28" operator="containsText" text="пг">
      <formula>NOT(ISERROR(SEARCH("пг",G6)))</formula>
    </cfRule>
    <cfRule type="containsText" dxfId="36" priority="29" operator="containsText" text="пр">
      <formula>NOT(ISERROR(SEARCH("пр",G6)))</formula>
    </cfRule>
    <cfRule type="containsText" dxfId="35" priority="30" operator="containsText" text="ог">
      <formula>NOT(ISERROR(SEARCH("ог",G6)))</formula>
    </cfRule>
    <cfRule type="cellIs" dxfId="34" priority="31" operator="between">
      <formula>0.1</formula>
      <formula>24</formula>
    </cfRule>
    <cfRule type="containsText" dxfId="33" priority="32" operator="containsText" text="оп">
      <formula>NOT(ISERROR(SEARCH("оп",G6)))</formula>
    </cfRule>
    <cfRule type="containsText" dxfId="32" priority="33" operator="containsText" text="б">
      <formula>NOT(ISERROR(SEARCH("б",G6)))</formula>
    </cfRule>
  </conditionalFormatting>
  <conditionalFormatting sqref="I6:I8">
    <cfRule type="containsText" dxfId="31" priority="14" operator="containsText" text="к">
      <formula>NOT(ISERROR(SEARCH("к",I6)))</formula>
    </cfRule>
    <cfRule type="containsText" dxfId="30" priority="15" operator="containsText" text="у">
      <formula>NOT(ISERROR(SEARCH("у",I6)))</formula>
    </cfRule>
    <cfRule type="containsText" dxfId="29" priority="16" operator="containsText" text="обс">
      <formula>NOT(ISERROR(SEARCH("обс",I6)))</formula>
    </cfRule>
    <cfRule type="containsText" dxfId="28" priority="17" operator="containsText" text="пг">
      <formula>NOT(ISERROR(SEARCH("пг",I6)))</formula>
    </cfRule>
    <cfRule type="containsText" dxfId="27" priority="18" operator="containsText" text="пр">
      <formula>NOT(ISERROR(SEARCH("пр",I6)))</formula>
    </cfRule>
    <cfRule type="containsText" dxfId="26" priority="19" operator="containsText" text="ог">
      <formula>NOT(ISERROR(SEARCH("ог",I6)))</formula>
    </cfRule>
    <cfRule type="cellIs" dxfId="25" priority="20" operator="between">
      <formula>0.1</formula>
      <formula>24</formula>
    </cfRule>
    <cfRule type="containsText" dxfId="24" priority="21" operator="containsText" text="оп">
      <formula>NOT(ISERROR(SEARCH("оп",I6)))</formula>
    </cfRule>
    <cfRule type="containsText" dxfId="23" priority="22" operator="containsText" text="б">
      <formula>NOT(ISERROR(SEARCH("б",I6)))</formula>
    </cfRule>
  </conditionalFormatting>
  <conditionalFormatting sqref="Q6:Q8">
    <cfRule type="containsText" dxfId="22" priority="3" operator="containsText" text="к">
      <formula>NOT(ISERROR(SEARCH("к",Q6)))</formula>
    </cfRule>
    <cfRule type="containsText" dxfId="21" priority="4" operator="containsText" text="у">
      <formula>NOT(ISERROR(SEARCH("у",Q6)))</formula>
    </cfRule>
    <cfRule type="containsText" dxfId="20" priority="5" operator="containsText" text="обс">
      <formula>NOT(ISERROR(SEARCH("обс",Q6)))</formula>
    </cfRule>
    <cfRule type="containsText" dxfId="19" priority="6" operator="containsText" text="пг">
      <formula>NOT(ISERROR(SEARCH("пг",Q6)))</formula>
    </cfRule>
    <cfRule type="containsText" dxfId="18" priority="7" operator="containsText" text="пр">
      <formula>NOT(ISERROR(SEARCH("пр",Q6)))</formula>
    </cfRule>
    <cfRule type="containsText" dxfId="17" priority="8" operator="containsText" text="ог">
      <formula>NOT(ISERROR(SEARCH("ог",Q6)))</formula>
    </cfRule>
    <cfRule type="cellIs" dxfId="16" priority="9" operator="between">
      <formula>0.1</formula>
      <formula>24</formula>
    </cfRule>
    <cfRule type="containsText" dxfId="15" priority="10" operator="containsText" text="оп">
      <formula>NOT(ISERROR(SEARCH("оп",Q6)))</formula>
    </cfRule>
    <cfRule type="containsText" dxfId="14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35" operator="containsText" id="{1B23E0EC-902C-4584-99AA-07083CC0D3BF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AI6:AI8</xm:sqref>
        </x14:conditionalFormatting>
        <x14:conditionalFormatting xmlns:xm="http://schemas.microsoft.com/office/excel/2006/main">
          <x14:cfRule type="containsText" priority="34" operator="containsText" id="{6CD1894E-9AC5-42D9-B341-4F8B936CEE03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AI6:AI8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Январь 2024</vt:lpstr>
      <vt:lpstr>Февраль 2024</vt:lpstr>
      <vt:lpstr>Март 2024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2025-02-13T11:38:00Z</dcterms:modified>
</cp:coreProperties>
</file>