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rofessional\Desktop\Больница\СКУД\"/>
    </mc:Choice>
  </mc:AlternateContent>
  <xr:revisionPtr revIDLastSave="0" documentId="13_ncr:1_{E82CC31C-BAC5-403A-A375-0486EAF774F4}" xr6:coauthVersionLast="47" xr6:coauthVersionMax="47" xr10:uidLastSave="{00000000-0000-0000-0000-000000000000}"/>
  <bookViews>
    <workbookView xWindow="29580" yWindow="780" windowWidth="19170" windowHeight="126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24" i="1"/>
  <c r="U25" i="1"/>
  <c r="N25" i="1" s="1"/>
  <c r="T25" i="1"/>
  <c r="T24" i="1"/>
  <c r="T23" i="1"/>
  <c r="N23" i="1"/>
  <c r="D23" i="1"/>
  <c r="U23" i="1"/>
  <c r="X2" i="1"/>
  <c r="D26" i="1" s="1"/>
  <c r="D25" i="1"/>
  <c r="X3" i="1"/>
  <c r="X4" i="1"/>
  <c r="D30" i="1"/>
  <c r="D28" i="1"/>
  <c r="X5" i="1"/>
  <c r="X6" i="1"/>
  <c r="X7" i="1"/>
  <c r="X8" i="1"/>
  <c r="X9" i="1"/>
  <c r="U24" i="1" s="1"/>
  <c r="X10" i="1"/>
  <c r="X11" i="1"/>
  <c r="X12" i="1"/>
  <c r="X13" i="1"/>
  <c r="X14" i="1"/>
  <c r="X15" i="1"/>
  <c r="N24" i="1" l="1"/>
</calcChain>
</file>

<file path=xl/sharedStrings.xml><?xml version="1.0" encoding="utf-8"?>
<sst xmlns="http://schemas.openxmlformats.org/spreadsheetml/2006/main" count="46" uniqueCount="45">
  <si>
    <t>ТД</t>
  </si>
  <si>
    <t>UG</t>
  </si>
  <si>
    <t>STR</t>
  </si>
  <si>
    <t>3UG</t>
  </si>
  <si>
    <t>0.1</t>
  </si>
  <si>
    <t>0.2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</si>
  <si>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</si>
  <si>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</si>
  <si>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</si>
  <si>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</si>
  <si>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</si>
  <si>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</si>
  <si>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</si>
  <si>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</si>
  <si>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</si>
  <si>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</si>
  <si>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</si>
  <si>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</si>
  <si>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</si>
  <si>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</si>
  <si>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</si>
  <si>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</si>
  <si>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</si>
  <si>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</si>
  <si>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</si>
  <si>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</si>
  <si>
    <t>D</t>
  </si>
  <si>
    <t>итого</t>
  </si>
  <si>
    <t>оборудвание</t>
  </si>
  <si>
    <t>Wisenet Samsung R40 ELITE</t>
  </si>
  <si>
    <t>TS-MAGIC</t>
  </si>
  <si>
    <t>MCP4A-G000SF</t>
  </si>
  <si>
    <t>АL-200G Premium</t>
  </si>
  <si>
    <t>ST-EL350ML</t>
  </si>
  <si>
    <t>TS Compakt EN 2/3/4</t>
  </si>
  <si>
    <t>DC-20.2/0850/045/F-A1-SL (серебро)</t>
  </si>
  <si>
    <t>ИО-102-20 Б2М</t>
  </si>
  <si>
    <t>DS-KD8003-IME1/S</t>
  </si>
  <si>
    <t>Кабели</t>
  </si>
  <si>
    <t>КПСЭнг(А) -FRLSLTx 1х2х0.5</t>
  </si>
  <si>
    <t>ВВГнг(А)-LSLTx 3x2,5</t>
  </si>
  <si>
    <t>КПСВВнг(А)-LSLTx 1х2х0,5</t>
  </si>
  <si>
    <t>Лоутокс КВПнг(C)-LSLTx-5e 4х2х0,52</t>
  </si>
  <si>
    <t>Лоутокс 20нг(A)-FRLSLTx 4x2x0.5</t>
  </si>
  <si>
    <t>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</si>
</sst>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wrapText="1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Normal="100" workbookViewId="0">
      <selection activeCell="D22" sqref="D22"/>
    </sheetView>
  </sheetViews>
  <sheetFormatPr defaultRowHeight="15" x14ac:dyDescent="0.25"/>
  <cols>
    <col min="1" max="1" width="5.5703125" style="2" customWidth="1"/>
    <col min="2" max="3" width="5" style="2" customWidth="1"/>
    <col min="4" max="4" width="5.5703125" style="2" customWidth="1"/>
    <col min="5" max="23" width="5" style="2" customWidth="1"/>
    <col min="24" max="16384" width="9.140625" style="2"/>
  </cols>
  <sheetData>
    <row r="1" spans="1:24" x14ac:dyDescent="0.25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27</v>
      </c>
    </row>
    <row r="2" spans="1:24" x14ac:dyDescent="0.25">
      <c r="A2" s="2">
        <v>1</v>
      </c>
      <c r="B2" s="2">
        <v>1</v>
      </c>
      <c r="D2" s="2">
        <v>4</v>
      </c>
      <c r="F2" s="2">
        <v>1</v>
      </c>
      <c r="G2" s="2">
        <v>3</v>
      </c>
      <c r="H2" s="2">
        <v>3</v>
      </c>
      <c r="J2" s="2">
        <v>2</v>
      </c>
      <c r="L2" s="2">
        <v>4</v>
      </c>
      <c r="M2" s="2">
        <v>1</v>
      </c>
      <c r="N2" s="2">
        <v>2</v>
      </c>
      <c r="P2" s="2">
        <v>3</v>
      </c>
      <c r="R2" s="2">
        <v>2</v>
      </c>
      <c r="X2" s="2">
        <f>SUM(B2:W2)</f>
        <v>26</v>
      </c>
    </row>
    <row r="3" spans="1:24" x14ac:dyDescent="0.25">
      <c r="A3" s="2">
        <v>2</v>
      </c>
      <c r="B3" s="2">
        <v>3</v>
      </c>
      <c r="C3" s="2">
        <v>2</v>
      </c>
      <c r="D3" s="2">
        <v>6</v>
      </c>
      <c r="F3" s="2">
        <v>2</v>
      </c>
      <c r="H3" s="2">
        <v>1</v>
      </c>
      <c r="L3" s="2">
        <v>1</v>
      </c>
      <c r="P3" s="2">
        <v>2</v>
      </c>
      <c r="S3" s="2">
        <v>1</v>
      </c>
      <c r="X3" s="2">
        <f>SUM(B3:W3)</f>
        <v>18</v>
      </c>
    </row>
    <row r="4" spans="1:24" x14ac:dyDescent="0.25">
      <c r="A4" s="2">
        <v>3</v>
      </c>
      <c r="R4" s="2">
        <v>1</v>
      </c>
      <c r="X4" s="2">
        <f>SUM(B4:W4)</f>
        <v>1</v>
      </c>
    </row>
    <row r="5" spans="1:24" x14ac:dyDescent="0.25">
      <c r="A5" s="2">
        <v>4</v>
      </c>
      <c r="B5" s="2">
        <v>8</v>
      </c>
      <c r="C5" s="2">
        <v>6</v>
      </c>
      <c r="D5" s="2">
        <v>13</v>
      </c>
      <c r="F5" s="2">
        <v>5</v>
      </c>
      <c r="G5" s="2">
        <v>6</v>
      </c>
      <c r="H5" s="2">
        <v>3</v>
      </c>
      <c r="J5" s="2">
        <v>8</v>
      </c>
      <c r="L5" s="2">
        <v>1</v>
      </c>
      <c r="M5" s="2">
        <v>5</v>
      </c>
      <c r="N5" s="2">
        <v>4</v>
      </c>
      <c r="P5" s="2">
        <v>2</v>
      </c>
      <c r="R5" s="2">
        <v>3</v>
      </c>
      <c r="S5" s="2">
        <v>3</v>
      </c>
      <c r="X5" s="2">
        <f t="shared" ref="X5:X15" si="0">SUM(B5:W5)</f>
        <v>67</v>
      </c>
    </row>
    <row r="6" spans="1:24" x14ac:dyDescent="0.25">
      <c r="A6" s="2">
        <v>5</v>
      </c>
      <c r="D6" s="2">
        <v>1</v>
      </c>
      <c r="F6" s="2">
        <v>1</v>
      </c>
      <c r="X6" s="2">
        <f t="shared" si="0"/>
        <v>2</v>
      </c>
    </row>
    <row r="7" spans="1:24" x14ac:dyDescent="0.25">
      <c r="A7" s="2">
        <v>6</v>
      </c>
      <c r="X7" s="2">
        <f t="shared" si="0"/>
        <v>0</v>
      </c>
    </row>
    <row r="8" spans="1:24" x14ac:dyDescent="0.25">
      <c r="A8" s="2">
        <v>7</v>
      </c>
      <c r="D8" s="2">
        <v>2</v>
      </c>
      <c r="F8" s="2">
        <v>1</v>
      </c>
      <c r="X8" s="2">
        <f t="shared" si="0"/>
        <v>3</v>
      </c>
    </row>
    <row r="9" spans="1:24" x14ac:dyDescent="0.25">
      <c r="A9" s="2">
        <v>8</v>
      </c>
      <c r="F9" s="2">
        <v>1</v>
      </c>
      <c r="G9" s="2">
        <v>1</v>
      </c>
      <c r="X9" s="2">
        <f t="shared" si="0"/>
        <v>2</v>
      </c>
    </row>
    <row r="10" spans="1:24" x14ac:dyDescent="0.25">
      <c r="A10" s="2">
        <v>9</v>
      </c>
      <c r="M10" s="2">
        <v>1</v>
      </c>
      <c r="X10" s="2">
        <f t="shared" si="0"/>
        <v>1</v>
      </c>
    </row>
    <row r="11" spans="1:24" x14ac:dyDescent="0.25">
      <c r="A11" s="2">
        <v>10</v>
      </c>
      <c r="R11" s="2">
        <v>1</v>
      </c>
      <c r="X11" s="2">
        <f t="shared" si="0"/>
        <v>1</v>
      </c>
    </row>
    <row r="12" spans="1:24" x14ac:dyDescent="0.25">
      <c r="A12" s="2" t="s">
        <v>26</v>
      </c>
      <c r="F12" s="2">
        <v>3</v>
      </c>
      <c r="X12" s="2">
        <f t="shared" si="0"/>
        <v>3</v>
      </c>
    </row>
    <row r="13" spans="1:24" x14ac:dyDescent="0.25">
      <c r="A13" s="2" t="s">
        <v>1</v>
      </c>
      <c r="B13" s="2">
        <v>4</v>
      </c>
      <c r="C13" s="2">
        <v>3</v>
      </c>
      <c r="D13" s="2">
        <v>7</v>
      </c>
      <c r="F13" s="2">
        <v>4</v>
      </c>
      <c r="G13" s="2">
        <v>3</v>
      </c>
      <c r="H13" s="2">
        <v>3</v>
      </c>
      <c r="J13" s="2">
        <v>4</v>
      </c>
      <c r="L13" s="2">
        <v>2</v>
      </c>
      <c r="M13" s="2">
        <v>2</v>
      </c>
      <c r="N13" s="2">
        <v>3</v>
      </c>
      <c r="P13" s="2">
        <v>2</v>
      </c>
      <c r="R13" s="2">
        <v>2</v>
      </c>
      <c r="S13" s="2">
        <v>2</v>
      </c>
      <c r="X13" s="2">
        <f t="shared" si="0"/>
        <v>41</v>
      </c>
    </row>
    <row r="14" spans="1:24" x14ac:dyDescent="0.25">
      <c r="A14" s="2" t="s">
        <v>2</v>
      </c>
      <c r="B14" s="2">
        <v>1</v>
      </c>
      <c r="C14" s="2">
        <v>1</v>
      </c>
      <c r="D14" s="2">
        <v>2</v>
      </c>
      <c r="F14" s="2">
        <v>2</v>
      </c>
      <c r="G14" s="2">
        <v>1</v>
      </c>
      <c r="H14" s="2">
        <v>1</v>
      </c>
      <c r="J14" s="2">
        <v>2</v>
      </c>
      <c r="L14" s="2">
        <v>1</v>
      </c>
      <c r="M14" s="2">
        <v>1</v>
      </c>
      <c r="N14" s="2">
        <v>1</v>
      </c>
      <c r="P14" s="2">
        <v>1</v>
      </c>
      <c r="R14" s="2">
        <v>1</v>
      </c>
      <c r="S14" s="2">
        <v>1</v>
      </c>
      <c r="X14" s="2">
        <f t="shared" si="0"/>
        <v>16</v>
      </c>
    </row>
    <row r="15" spans="1:24" x14ac:dyDescent="0.25">
      <c r="A15" s="2" t="s">
        <v>3</v>
      </c>
      <c r="F15" s="2">
        <v>3</v>
      </c>
      <c r="X15" s="2">
        <f t="shared" si="0"/>
        <v>3</v>
      </c>
    </row>
    <row r="21" spans="1:21" x14ac:dyDescent="0.25">
      <c r="A21" s="2" t="s">
        <v>28</v>
      </c>
      <c r="K21" s="3" t="s">
        <v>38</v>
      </c>
      <c r="L21" s="3"/>
      <c r="M21" s="3"/>
    </row>
    <row r="22" spans="1:21" ht="48.75" customHeight="1" x14ac:dyDescent="0.25">
      <c r="A22" s="5" t="s">
        <v>29</v>
      </c>
      <c r="B22" s="5"/>
      <c r="C22" s="5"/>
      <c r="D22" s="2">
        <f>((SUM(X2,X3))*2)+X4+X5+X8+X9</f>
        <v>161</v>
      </c>
      <c r="K22" s="4" t="s">
        <v>39</v>
      </c>
      <c r="L22" s="4"/>
      <c r="M22" s="4"/>
      <c r="N22" s="2" t="s">
        <v>44</v>
      </c>
    </row>
    <row r="23" spans="1:21" ht="35.25" customHeight="1" x14ac:dyDescent="0.25">
      <c r="A23" s="3" t="s">
        <v>30</v>
      </c>
      <c r="B23" s="3"/>
      <c r="C23" s="3"/>
      <c r="D23" s="2">
        <f>(SUM(X4:X5))</f>
        <v>68</v>
      </c>
      <c r="K23" s="4" t="s">
        <v>40</v>
      </c>
      <c r="L23" s="4"/>
      <c r="M23" s="4"/>
      <c r="N23" s="2">
        <f>(U23*10)</f>
        <v>1160</v>
      </c>
      <c r="T23" s="1">
        <f>5*8</f>
        <v>40</v>
      </c>
      <c r="U23" s="2">
        <f>X2+X3+X4+X5+X8+X10</f>
        <v>116</v>
      </c>
    </row>
    <row r="24" spans="1:21" ht="28.5" customHeight="1" x14ac:dyDescent="0.25">
      <c r="A24" s="2" t="s">
        <v>2</v>
      </c>
      <c r="D24" s="2">
        <f>SUM(X2:X11)</f>
        <v>121</v>
      </c>
      <c r="K24" s="4" t="s">
        <v>41</v>
      </c>
      <c r="L24" s="4"/>
      <c r="M24" s="4"/>
      <c r="N24" s="2">
        <f>SUM(T24:U24)</f>
        <v>1460</v>
      </c>
      <c r="T24" s="2">
        <f>(SUM(X2,X4,X10))*14</f>
        <v>392</v>
      </c>
      <c r="U24" s="2">
        <f>(SUM(X3,X5,X6,X7,X9))*12</f>
        <v>1068</v>
      </c>
    </row>
    <row r="25" spans="1:21" ht="42" customHeight="1" x14ac:dyDescent="0.25">
      <c r="A25" s="3" t="s">
        <v>31</v>
      </c>
      <c r="B25" s="3"/>
      <c r="C25" s="3"/>
      <c r="D25" s="2">
        <f>SUM(X2:X10)</f>
        <v>120</v>
      </c>
      <c r="K25" s="4" t="s">
        <v>42</v>
      </c>
      <c r="L25" s="4"/>
      <c r="M25" s="4"/>
      <c r="N25" s="2">
        <f>SUM(S25:X25)</f>
        <v>978</v>
      </c>
      <c r="T25" s="2">
        <f>(X2+X3+X10)*12</f>
        <v>540</v>
      </c>
      <c r="U25" s="2">
        <f>(X4+X5+X8+X9)*6</f>
        <v>438</v>
      </c>
    </row>
    <row r="26" spans="1:21" ht="31.5" customHeight="1" x14ac:dyDescent="0.25">
      <c r="A26" s="3" t="s">
        <v>32</v>
      </c>
      <c r="B26" s="3"/>
      <c r="C26" s="3"/>
      <c r="D26" s="2">
        <f>SUM(X2:X10)-D27</f>
        <v>106</v>
      </c>
      <c r="K26" s="4" t="s">
        <v>43</v>
      </c>
      <c r="L26" s="4"/>
      <c r="M26" s="4"/>
      <c r="N26" s="2">
        <v>600</v>
      </c>
    </row>
    <row r="27" spans="1:21" ht="14.25" customHeight="1" x14ac:dyDescent="0.25">
      <c r="A27" s="3" t="s">
        <v>33</v>
      </c>
      <c r="B27" s="3"/>
      <c r="C27" s="3"/>
      <c r="D27" s="2">
        <v>14</v>
      </c>
    </row>
    <row r="28" spans="1:21" x14ac:dyDescent="0.25">
      <c r="A28" s="3" t="s">
        <v>34</v>
      </c>
      <c r="B28" s="3"/>
      <c r="C28" s="3"/>
      <c r="D28" s="2">
        <f>SUM(X2:X10)-D27</f>
        <v>106</v>
      </c>
    </row>
    <row r="29" spans="1:21" x14ac:dyDescent="0.25">
      <c r="A29" s="3" t="s">
        <v>35</v>
      </c>
      <c r="B29" s="3"/>
      <c r="C29" s="3"/>
      <c r="D29" s="2">
        <v>14</v>
      </c>
    </row>
    <row r="30" spans="1:21" x14ac:dyDescent="0.25">
      <c r="A30" s="3" t="s">
        <v>36</v>
      </c>
      <c r="B30" s="3"/>
      <c r="C30" s="3"/>
      <c r="D30" s="2">
        <f>((SUM(X2,X4,X6,X8,X9,X10))*2)+SUM(X3,X5,X7)</f>
        <v>155</v>
      </c>
    </row>
    <row r="31" spans="1:21" x14ac:dyDescent="0.25">
      <c r="A31" s="3" t="s">
        <v>37</v>
      </c>
      <c r="B31" s="3"/>
      <c r="C31" s="3"/>
      <c r="D31" s="2">
        <v>12</v>
      </c>
    </row>
  </sheetData>
  <mergeCells count="15">
    <mergeCell ref="A29:C29"/>
    <mergeCell ref="A30:C30"/>
    <mergeCell ref="A31:C31"/>
    <mergeCell ref="K21:M21"/>
    <mergeCell ref="K22:M22"/>
    <mergeCell ref="K23:M23"/>
    <mergeCell ref="K24:M24"/>
    <mergeCell ref="K25:M25"/>
    <mergeCell ref="K26:M26"/>
    <mergeCell ref="A22:C22"/>
    <mergeCell ref="A23:C23"/>
    <mergeCell ref="A25:C25"/>
    <mergeCell ref="A26:C26"/>
    <mergeCell ref="A27:C27"/>
    <mergeCell ref="A28:C28"/>
  </mergeCells>
  <phoneticPr fontId="1" type="noConversion"/>
  <pageMargins left="0.7" right="0.7" top="0.75" bottom="0.75" header="0.3" footer="0.3"/>
  <pageSetup paperSize="9" orientation="portrait" horizontalDpi="1200" verticalDpi="1200" r:id="rId1"/>
  <ignoredErrors>
    <ignoredError sqref="X2 X5 X3:X4 X6:X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2022-05-30T16:58:10Z</dcterms:modified>
</cp:coreProperties>
</file>