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"/>
    </mc:Choice>
  </mc:AlternateContent>
  <xr:revisionPtr revIDLastSave="0" documentId="13_ncr:1_{0A98EB97-BC7C-40ED-BED2-905B0A28FB80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Спецификация!$A$11:$AD$41</definedName>
    <definedName name="Z_BB83A1B5_EEF0_47EC_8057_ABB9DC7242C4_.wvu.FilterData" localSheetId="0" hidden="1">Спецификация!$A$11:$AD$41</definedName>
    <definedName name="Z_BB83A1B5_EEF0_47EC_8057_ABB9DC7242C4_.wvu.PrintArea" localSheetId="0" hidden="1">Спецификация!$A$1:$AD$53</definedName>
    <definedName name="_xlnm.Print_Area" localSheetId="0">Спецификация!$A$1:$BE$47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17" i="7" l="1"/>
  <c r="AW27" i="7"/>
  <c r="AR27" i="7" l="1"/>
  <c r="AR13" i="7"/>
  <c r="AU30" i="7" l="1"/>
  <c r="AY30" i="7"/>
  <c r="AU29" i="7"/>
  <c r="AY29" i="7"/>
  <c r="AU28" i="7"/>
  <c r="AY28" i="7"/>
  <c r="AZ28" i="7" s="1"/>
  <c r="AU27" i="7"/>
  <c r="AY27" i="7"/>
  <c r="AX27" i="7"/>
  <c r="AU13" i="7"/>
  <c r="AU16" i="7"/>
  <c r="AY13" i="7"/>
  <c r="AU14" i="7"/>
  <c r="AU15" i="7"/>
  <c r="AZ30" i="7" l="1"/>
  <c r="AZ27" i="7"/>
  <c r="AZ29" i="7"/>
  <c r="AW25" i="7"/>
  <c r="AR25" i="7"/>
  <c r="AY26" i="7" l="1"/>
  <c r="AU26" i="7"/>
  <c r="AU25" i="7"/>
  <c r="AX25" i="7"/>
  <c r="AY25" i="7"/>
  <c r="AZ26" i="7" l="1"/>
  <c r="AZ25" i="7"/>
  <c r="AR35" i="7" l="1"/>
  <c r="AR31" i="7"/>
  <c r="AR17" i="7"/>
  <c r="AR21" i="7"/>
  <c r="AU24" i="7" l="1"/>
  <c r="AU23" i="7"/>
  <c r="AU22" i="7"/>
  <c r="AU21" i="7"/>
  <c r="AU37" i="7"/>
  <c r="AU36" i="7"/>
  <c r="AU35" i="7"/>
  <c r="AU38" i="7"/>
  <c r="AU19" i="7"/>
  <c r="AY20" i="7"/>
  <c r="AZ20" i="7" s="1"/>
  <c r="AY18" i="7"/>
  <c r="AU17" i="7"/>
  <c r="AU20" i="7"/>
  <c r="AU18" i="7"/>
  <c r="AY19" i="7"/>
  <c r="AY17" i="7"/>
  <c r="AZ17" i="7" s="1"/>
  <c r="AX17" i="7"/>
  <c r="AR39" i="7"/>
  <c r="AZ19" i="7" l="1"/>
  <c r="AZ18" i="7"/>
  <c r="AW31" i="7"/>
  <c r="AW21" i="7" l="1"/>
  <c r="AY23" i="7" l="1"/>
  <c r="AX21" i="7"/>
  <c r="AY24" i="7"/>
  <c r="AY22" i="7"/>
  <c r="AY21" i="7"/>
  <c r="AZ23" i="7" l="1"/>
  <c r="AZ21" i="7"/>
  <c r="AZ24" i="7"/>
  <c r="AZ22" i="7"/>
  <c r="AW35" i="7" l="1"/>
  <c r="AY36" i="7" l="1"/>
  <c r="AX35" i="7"/>
  <c r="AY35" i="7"/>
  <c r="AY38" i="7"/>
  <c r="AY37" i="7"/>
  <c r="AZ36" i="7" l="1"/>
  <c r="AZ35" i="7"/>
  <c r="AZ38" i="7"/>
  <c r="AZ37" i="7"/>
  <c r="AW13" i="7" l="1"/>
  <c r="AX13" i="7" s="1"/>
  <c r="AY32" i="7" l="1"/>
  <c r="AU33" i="7"/>
  <c r="AY31" i="7"/>
  <c r="AU32" i="7"/>
  <c r="AU34" i="7"/>
  <c r="AY34" i="7"/>
  <c r="AU31" i="7"/>
  <c r="AY33" i="7"/>
  <c r="AX31" i="7"/>
  <c r="AX40" i="7" s="1"/>
  <c r="AZ33" i="7" l="1"/>
  <c r="AZ31" i="7"/>
  <c r="AZ34" i="7"/>
  <c r="AZ32" i="7"/>
  <c r="AY16" i="7" l="1"/>
  <c r="AY15" i="7"/>
  <c r="AY14" i="7"/>
  <c r="AZ14" i="7" l="1"/>
  <c r="AZ16" i="7"/>
  <c r="AZ13" i="7"/>
  <c r="AZ15" i="7"/>
  <c r="AY40" i="7" l="1"/>
  <c r="AX41" i="7" l="1"/>
  <c r="AZ40" i="7" l="1"/>
  <c r="AZ41" i="7" s="1"/>
</calcChain>
</file>

<file path=xl/sharedStrings.xml><?xml version="1.0" encoding="utf-8"?>
<sst xmlns="http://schemas.openxmlformats.org/spreadsheetml/2006/main" count="268" uniqueCount="147">
  <si>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</si>
  <si>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</si>
  <si>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</si>
  <si>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</si>
  <si>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</si>
  <si>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</si>
  <si>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</si>
  <si>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</si>
  <si>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</si>
  <si>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</si>
  <si>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</si>
  <si>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</si>
  <si>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</si>
  <si>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</si>
  <si>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</si>
  <si>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</si>
  <si>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</si>
  <si>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</si>
  <si>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</si>
  <si>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</si>
  <si>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</si>
  <si>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</si>
  <si>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</si>
  <si>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</si>
  <si>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</si>
  <si>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</si>
  <si>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</si>
  <si>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</si>
  <si>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</si>
  <si>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</si>
  <si>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</si>
  <si>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</si>
  <si>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</si>
  <si>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</si>
  <si>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</si>
  <si>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</si>
  <si>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</si>
  <si>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</si>
  <si>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</si>
  <si>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</si>
  <si>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</si>
  <si>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</si>
  <si>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</si>
  <si>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</si>
  <si>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</si>
  <si>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</si>
  <si>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</si>
  <si>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</si>
  <si>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</si>
  <si>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</si>
  <si>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</si>
  <si>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</si>
  <si>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</si>
  <si>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</si>
  <si>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</si>
  <si>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</si>
  <si>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</si>
  <si>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</si>
  <si>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</si>
  <si>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</si>
  <si>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</si>
  <si>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</si>
  <si>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</si>
  <si>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</si>
  <si>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</si>
  <si>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</si>
  <si>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</si>
  <si>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</si>
  <si>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</si>
  <si>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</si>
  <si>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</si>
  <si>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</si>
  <si>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</si>
  <si>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</si>
  <si>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</si>
  <si>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</si>
  <si>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</si>
  <si>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</si>
  <si>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</si>
  <si>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</si>
  <si>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</si>
  <si>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</si>
  <si>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</si>
  <si>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</si>
  <si>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</si>
  <si>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</si>
  <si>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</si>
  <si>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</si>
  <si>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</si>
  <si>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</si>
  <si>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</si>
  <si>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</si>
  <si>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стацион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</si>
  <si>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</si>
  <si>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</si>
  <si>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</si>
  <si>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</si>
  <si>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</si>
  <si>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</si>
  <si>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</si>
  <si>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</si>
  <si>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</si>
  <si>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</si>
  <si>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</si>
  <si>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</si>
  <si>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</si>
  <si>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</si>
  <si>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</si>
  <si>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</si>
  <si>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 xml:space="preserve">сталь </t>
  </si>
  <si>
    <t>сталь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</si>
  <si>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</si>
  <si>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</si>
  <si>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</si>
  <si>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Квартиры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</si>
  <si>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 По ТУ ФОРТУС</t>
  </si>
  <si>
    <t>ДС № 9 к ГС</t>
  </si>
  <si>
    <t xml:space="preserve">Бордер
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</si>
  <si>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</si>
  <si>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</si>
  <si>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</si>
  <si>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</si>
  <si>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</si>
  <si>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</si>
  <si>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</si>
  <si>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</si>
  <si>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</si>
  <si>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</si>
  <si>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</si>
  <si>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</si>
  <si>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</si>
  <si>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</si>
  <si>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</si>
  <si>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</si>
  <si>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</si>
  <si>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</si>
  <si>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</si>
  <si>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</si>
  <si>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</si>
  <si>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</si>
  <si>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</si>
  <si>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</si>
  <si>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</si>
  <si>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</si>
  <si>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Д-25</t>
  </si>
  <si>
    <t>1 сек.
(18 эт.)</t>
  </si>
  <si>
    <t>Д-35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</si>
</sst>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6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trike/>
      <sz val="1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257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96"/>
  <sheetViews>
    <sheetView tabSelected="1" view="pageBreakPreview" topLeftCell="A7" zoomScale="61" zoomScaleNormal="60" zoomScaleSheetLayoutView="61" workbookViewId="0">
      <selection activeCell="AV9" sqref="AV9:AV11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6" width="9.140625" style="1" customWidth="1"/>
    <col min="37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6.14062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194" t="s">
        <v>78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U1" s="193"/>
      <c r="AV1" s="193"/>
      <c r="AW1" s="193"/>
      <c r="AX1" s="193"/>
    </row>
    <row r="2" spans="1:53" ht="21" customHeight="1" x14ac:dyDescent="0.2">
      <c r="A2" s="17" t="s">
        <v>29</v>
      </c>
      <c r="B2" s="195" t="s">
        <v>59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116</v>
      </c>
    </row>
    <row r="3" spans="1:53" ht="48" customHeight="1" x14ac:dyDescent="0.2">
      <c r="A3" s="17" t="s">
        <v>29</v>
      </c>
      <c r="B3" s="196" t="s">
        <v>119</v>
      </c>
      <c r="C3" s="196"/>
      <c r="D3" s="196"/>
      <c r="E3" s="195"/>
      <c r="F3" s="195"/>
      <c r="G3" s="195"/>
      <c r="H3" s="195"/>
      <c r="I3" s="195"/>
      <c r="J3" s="195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195" t="s">
        <v>94</v>
      </c>
      <c r="C4" s="195"/>
      <c r="D4" s="195"/>
      <c r="E4" s="195"/>
      <c r="F4" s="195"/>
      <c r="G4" s="195"/>
      <c r="H4" s="195"/>
      <c r="I4" s="195"/>
      <c r="J4" s="75"/>
      <c r="K4" s="18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119"/>
      <c r="AH4" s="119"/>
      <c r="AI4" s="119"/>
      <c r="AJ4" s="119"/>
      <c r="AK4" s="125"/>
      <c r="AL4" s="125"/>
      <c r="AM4" s="125"/>
      <c r="AN4" s="125"/>
      <c r="AO4" s="125"/>
      <c r="AP4" s="125"/>
      <c r="AQ4" s="84"/>
    </row>
    <row r="5" spans="1:53" ht="14.25" customHeight="1" x14ac:dyDescent="0.2">
      <c r="A5" s="17"/>
      <c r="B5" s="195" t="s">
        <v>62</v>
      </c>
      <c r="C5" s="195"/>
      <c r="D5" s="195"/>
      <c r="E5" s="195"/>
      <c r="F5" s="195"/>
      <c r="G5" s="195"/>
      <c r="H5" s="195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195" t="s">
        <v>118</v>
      </c>
      <c r="C6" s="195"/>
      <c r="D6" s="195"/>
      <c r="E6" s="195"/>
      <c r="F6" s="195"/>
      <c r="G6" s="195"/>
      <c r="H6" s="195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14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22"/>
      <c r="C8" s="122"/>
      <c r="D8" s="122"/>
      <c r="E8" s="122"/>
      <c r="F8" s="88"/>
      <c r="G8" s="122"/>
      <c r="H8" s="122"/>
      <c r="I8" s="122"/>
      <c r="J8" s="122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21"/>
      <c r="AU8" s="121"/>
      <c r="AV8" s="121"/>
      <c r="AW8" s="121"/>
      <c r="AX8" s="121"/>
      <c r="AY8" s="121"/>
    </row>
    <row r="9" spans="1:53" s="5" customFormat="1" ht="111.75" customHeight="1" x14ac:dyDescent="0.2">
      <c r="A9" s="217" t="s">
        <v>0</v>
      </c>
      <c r="B9" s="199" t="s">
        <v>9</v>
      </c>
      <c r="C9" s="199" t="s">
        <v>89</v>
      </c>
      <c r="D9" s="186" t="s">
        <v>108</v>
      </c>
      <c r="E9" s="199" t="s">
        <v>11</v>
      </c>
      <c r="F9" s="199" t="s">
        <v>17</v>
      </c>
      <c r="G9" s="199" t="s">
        <v>12</v>
      </c>
      <c r="H9" s="201" t="s">
        <v>15</v>
      </c>
      <c r="I9" s="201" t="s">
        <v>27</v>
      </c>
      <c r="J9" s="201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 t="s">
        <v>16</v>
      </c>
      <c r="AG9" s="247" t="s">
        <v>28</v>
      </c>
      <c r="AH9" s="248"/>
      <c r="AI9" s="248"/>
      <c r="AJ9" s="248"/>
      <c r="AK9" s="248"/>
      <c r="AL9" s="248"/>
      <c r="AM9" s="248"/>
      <c r="AN9" s="248"/>
      <c r="AO9" s="248"/>
      <c r="AP9" s="248"/>
      <c r="AQ9" s="249"/>
      <c r="AR9" s="199" t="s">
        <v>19</v>
      </c>
      <c r="AS9" s="199" t="s">
        <v>40</v>
      </c>
      <c r="AT9" s="205" t="s">
        <v>48</v>
      </c>
      <c r="AU9" s="205" t="s">
        <v>51</v>
      </c>
      <c r="AV9" s="205" t="s">
        <v>47</v>
      </c>
      <c r="AW9" s="205" t="s">
        <v>56</v>
      </c>
      <c r="AX9" s="251" t="s">
        <v>50</v>
      </c>
      <c r="AY9" s="250" t="s">
        <v>52</v>
      </c>
      <c r="AZ9" s="206" t="s">
        <v>50</v>
      </c>
      <c r="BA9" s="62"/>
    </row>
    <row r="10" spans="1:53" s="5" customFormat="1" ht="111.75" customHeight="1" x14ac:dyDescent="0.2">
      <c r="A10" s="218"/>
      <c r="B10" s="188"/>
      <c r="C10" s="188"/>
      <c r="D10" s="187"/>
      <c r="E10" s="188"/>
      <c r="F10" s="188"/>
      <c r="G10" s="188"/>
      <c r="H10" s="202"/>
      <c r="I10" s="189" t="s">
        <v>10</v>
      </c>
      <c r="J10" s="189" t="s">
        <v>21</v>
      </c>
      <c r="K10" s="120"/>
      <c r="L10" s="120"/>
      <c r="M10" s="189" t="s">
        <v>13</v>
      </c>
      <c r="N10" s="189" t="s">
        <v>4</v>
      </c>
      <c r="O10" s="189" t="s">
        <v>25</v>
      </c>
      <c r="P10" s="189" t="s">
        <v>7</v>
      </c>
      <c r="Q10" s="189" t="s">
        <v>26</v>
      </c>
      <c r="R10" s="189" t="s">
        <v>1</v>
      </c>
      <c r="S10" s="189" t="s">
        <v>22</v>
      </c>
      <c r="T10" s="189" t="s">
        <v>23</v>
      </c>
      <c r="U10" s="189" t="s">
        <v>24</v>
      </c>
      <c r="V10" s="189" t="s">
        <v>20</v>
      </c>
      <c r="W10" s="189" t="s">
        <v>49</v>
      </c>
      <c r="X10" s="189" t="s">
        <v>38</v>
      </c>
      <c r="Y10" s="189" t="s">
        <v>18</v>
      </c>
      <c r="Z10" s="189" t="s">
        <v>2</v>
      </c>
      <c r="AA10" s="189" t="s">
        <v>3</v>
      </c>
      <c r="AB10" s="189" t="s">
        <v>5</v>
      </c>
      <c r="AC10" s="189" t="s">
        <v>39</v>
      </c>
      <c r="AD10" s="189" t="s">
        <v>6</v>
      </c>
      <c r="AE10" s="189" t="s">
        <v>8</v>
      </c>
      <c r="AF10" s="188"/>
      <c r="AG10" s="124" t="s">
        <v>120</v>
      </c>
      <c r="AH10" s="190" t="s">
        <v>122</v>
      </c>
      <c r="AI10" s="191"/>
      <c r="AJ10" s="124" t="s">
        <v>126</v>
      </c>
      <c r="AK10" s="124" t="s">
        <v>128</v>
      </c>
      <c r="AL10" s="124" t="s">
        <v>130</v>
      </c>
      <c r="AM10" s="190" t="s">
        <v>131</v>
      </c>
      <c r="AN10" s="192"/>
      <c r="AO10" s="191"/>
      <c r="AP10" s="124" t="s">
        <v>132</v>
      </c>
      <c r="AQ10" s="124" t="s">
        <v>133</v>
      </c>
      <c r="AR10" s="188"/>
      <c r="AS10" s="188"/>
      <c r="AT10" s="136"/>
      <c r="AU10" s="136"/>
      <c r="AV10" s="136"/>
      <c r="AW10" s="136"/>
      <c r="AX10" s="252"/>
      <c r="AY10" s="250"/>
      <c r="AZ10" s="206"/>
      <c r="BA10" s="62"/>
    </row>
    <row r="11" spans="1:53" s="5" customFormat="1" ht="80.25" customHeight="1" x14ac:dyDescent="0.2">
      <c r="A11" s="219"/>
      <c r="B11" s="200"/>
      <c r="C11" s="200"/>
      <c r="D11" s="188"/>
      <c r="E11" s="200"/>
      <c r="F11" s="200"/>
      <c r="G11" s="200"/>
      <c r="H11" s="166"/>
      <c r="I11" s="188"/>
      <c r="J11" s="188"/>
      <c r="K11" s="63" t="s">
        <v>63</v>
      </c>
      <c r="L11" s="63" t="s">
        <v>64</v>
      </c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200"/>
      <c r="AG11" s="116" t="s">
        <v>121</v>
      </c>
      <c r="AH11" s="116" t="s">
        <v>145</v>
      </c>
      <c r="AI11" s="116" t="s">
        <v>125</v>
      </c>
      <c r="AJ11" s="116" t="s">
        <v>127</v>
      </c>
      <c r="AK11" s="124" t="s">
        <v>129</v>
      </c>
      <c r="AL11" s="124" t="s">
        <v>113</v>
      </c>
      <c r="AM11" s="124" t="s">
        <v>124</v>
      </c>
      <c r="AN11" s="124" t="s">
        <v>125</v>
      </c>
      <c r="AO11" s="124" t="s">
        <v>123</v>
      </c>
      <c r="AP11" s="124" t="s">
        <v>113</v>
      </c>
      <c r="AQ11" s="124" t="s">
        <v>124</v>
      </c>
      <c r="AR11" s="200"/>
      <c r="AS11" s="229"/>
      <c r="AT11" s="206"/>
      <c r="AU11" s="206"/>
      <c r="AV11" s="207"/>
      <c r="AW11" s="206"/>
      <c r="AX11" s="253"/>
      <c r="AY11" s="207"/>
      <c r="AZ11" s="206"/>
      <c r="BA11" s="112" t="s">
        <v>98</v>
      </c>
    </row>
    <row r="12" spans="1:53" s="4" customFormat="1" ht="19.5" customHeight="1" x14ac:dyDescent="0.2">
      <c r="A12" s="70"/>
      <c r="B12" s="203" t="s">
        <v>136</v>
      </c>
      <c r="C12" s="203"/>
      <c r="D12" s="203"/>
      <c r="E12" s="203"/>
      <c r="F12" s="203"/>
      <c r="G12" s="64"/>
      <c r="H12" s="64"/>
      <c r="I12" s="64"/>
      <c r="J12" s="64"/>
      <c r="K12" s="65"/>
      <c r="L12" s="65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6"/>
      <c r="AS12" s="64"/>
      <c r="AT12" s="67"/>
      <c r="AU12" s="67"/>
      <c r="AV12" s="67"/>
      <c r="AW12" s="67"/>
      <c r="AX12" s="99"/>
      <c r="AY12" s="67"/>
      <c r="AZ12" s="103"/>
      <c r="BA12" s="103"/>
    </row>
    <row r="13" spans="1:53" s="4" customFormat="1" ht="33" customHeight="1" x14ac:dyDescent="0.2">
      <c r="A13" s="183">
        <v>1</v>
      </c>
      <c r="B13" s="156" t="s">
        <v>146</v>
      </c>
      <c r="C13" s="156"/>
      <c r="D13" s="170" t="s">
        <v>107</v>
      </c>
      <c r="E13" s="156" t="s">
        <v>95</v>
      </c>
      <c r="F13" s="156" t="s">
        <v>115</v>
      </c>
      <c r="G13" s="156" t="s">
        <v>90</v>
      </c>
      <c r="H13" s="156" t="s">
        <v>81</v>
      </c>
      <c r="I13" s="173">
        <v>1150</v>
      </c>
      <c r="J13" s="156">
        <v>2100</v>
      </c>
      <c r="K13" s="174"/>
      <c r="L13" s="174"/>
      <c r="M13" s="156" t="s">
        <v>45</v>
      </c>
      <c r="N13" s="156" t="s">
        <v>110</v>
      </c>
      <c r="O13" s="156" t="s">
        <v>69</v>
      </c>
      <c r="P13" s="166" t="s">
        <v>66</v>
      </c>
      <c r="Q13" s="156" t="s">
        <v>60</v>
      </c>
      <c r="R13" s="156" t="s">
        <v>111</v>
      </c>
      <c r="S13" s="156" t="s">
        <v>79</v>
      </c>
      <c r="T13" s="182" t="s">
        <v>92</v>
      </c>
      <c r="U13" s="182">
        <v>14</v>
      </c>
      <c r="V13" s="166">
        <v>7016</v>
      </c>
      <c r="W13" s="185">
        <v>72</v>
      </c>
      <c r="X13" s="156" t="s">
        <v>85</v>
      </c>
      <c r="Y13" s="156" t="s">
        <v>32</v>
      </c>
      <c r="Z13" s="156" t="s">
        <v>46</v>
      </c>
      <c r="AA13" s="156" t="s">
        <v>35</v>
      </c>
      <c r="AB13" s="156" t="s">
        <v>77</v>
      </c>
      <c r="AC13" s="184" t="s">
        <v>54</v>
      </c>
      <c r="AD13" s="156" t="s">
        <v>57</v>
      </c>
      <c r="AE13" s="156" t="s">
        <v>35</v>
      </c>
      <c r="AF13" s="156"/>
      <c r="AG13" s="157"/>
      <c r="AH13" s="144"/>
      <c r="AI13" s="144"/>
      <c r="AJ13" s="153">
        <v>23</v>
      </c>
      <c r="AK13" s="137"/>
      <c r="AL13" s="140"/>
      <c r="AM13" s="167"/>
      <c r="AN13" s="167"/>
      <c r="AO13" s="167"/>
      <c r="AP13" s="144"/>
      <c r="AQ13" s="147"/>
      <c r="AR13" s="230">
        <f>SUM(AG13:AQ16)</f>
        <v>23</v>
      </c>
      <c r="AS13" s="108" t="s">
        <v>41</v>
      </c>
      <c r="AT13" s="106">
        <v>23419</v>
      </c>
      <c r="AU13" s="106">
        <f>AT13*AR13</f>
        <v>538637</v>
      </c>
      <c r="AV13" s="106">
        <v>1604</v>
      </c>
      <c r="AW13" s="128">
        <f>AT13+AT14+AT15+AT16+AV13+AV14+AV15+AV16</f>
        <v>40854</v>
      </c>
      <c r="AX13" s="131">
        <f>AW13*AR13</f>
        <v>939642</v>
      </c>
      <c r="AY13" s="106">
        <f>AV13*AR13</f>
        <v>36892</v>
      </c>
      <c r="AZ13" s="107">
        <f t="shared" ref="AZ13:AZ34" si="0">AY13+AU13</f>
        <v>575529</v>
      </c>
      <c r="BA13" s="242"/>
    </row>
    <row r="14" spans="1:53" s="4" customFormat="1" ht="33" customHeight="1" x14ac:dyDescent="0.2">
      <c r="A14" s="183"/>
      <c r="B14" s="156"/>
      <c r="C14" s="156"/>
      <c r="D14" s="171"/>
      <c r="E14" s="156"/>
      <c r="F14" s="156"/>
      <c r="G14" s="156"/>
      <c r="H14" s="156"/>
      <c r="I14" s="173"/>
      <c r="J14" s="156"/>
      <c r="K14" s="174"/>
      <c r="L14" s="174"/>
      <c r="M14" s="156"/>
      <c r="N14" s="156"/>
      <c r="O14" s="156"/>
      <c r="P14" s="166"/>
      <c r="Q14" s="156"/>
      <c r="R14" s="156"/>
      <c r="S14" s="156"/>
      <c r="T14" s="182"/>
      <c r="U14" s="182"/>
      <c r="V14" s="166"/>
      <c r="W14" s="185"/>
      <c r="X14" s="156"/>
      <c r="Y14" s="156"/>
      <c r="Z14" s="156"/>
      <c r="AA14" s="156"/>
      <c r="AB14" s="156"/>
      <c r="AC14" s="184"/>
      <c r="AD14" s="156"/>
      <c r="AE14" s="156"/>
      <c r="AF14" s="156"/>
      <c r="AG14" s="158"/>
      <c r="AH14" s="145"/>
      <c r="AI14" s="145"/>
      <c r="AJ14" s="154"/>
      <c r="AK14" s="138"/>
      <c r="AL14" s="141"/>
      <c r="AM14" s="168"/>
      <c r="AN14" s="168"/>
      <c r="AO14" s="168"/>
      <c r="AP14" s="145"/>
      <c r="AQ14" s="148"/>
      <c r="AR14" s="230"/>
      <c r="AS14" s="108" t="s">
        <v>42</v>
      </c>
      <c r="AT14" s="106">
        <v>7784</v>
      </c>
      <c r="AU14" s="106">
        <f>AT14*AR13</f>
        <v>179032</v>
      </c>
      <c r="AV14" s="106">
        <v>1604</v>
      </c>
      <c r="AW14" s="129"/>
      <c r="AX14" s="132"/>
      <c r="AY14" s="106">
        <f>AV14*AR13</f>
        <v>36892</v>
      </c>
      <c r="AZ14" s="107">
        <f t="shared" si="0"/>
        <v>215924</v>
      </c>
      <c r="BA14" s="243"/>
    </row>
    <row r="15" spans="1:53" s="4" customFormat="1" ht="40.5" customHeight="1" x14ac:dyDescent="0.2">
      <c r="A15" s="183"/>
      <c r="B15" s="156"/>
      <c r="C15" s="156"/>
      <c r="D15" s="171"/>
      <c r="E15" s="156"/>
      <c r="F15" s="156"/>
      <c r="G15" s="156"/>
      <c r="H15" s="156"/>
      <c r="I15" s="173"/>
      <c r="J15" s="156"/>
      <c r="K15" s="174"/>
      <c r="L15" s="174"/>
      <c r="M15" s="156"/>
      <c r="N15" s="156"/>
      <c r="O15" s="156"/>
      <c r="P15" s="166"/>
      <c r="Q15" s="156"/>
      <c r="R15" s="156"/>
      <c r="S15" s="156"/>
      <c r="T15" s="182"/>
      <c r="U15" s="182"/>
      <c r="V15" s="166"/>
      <c r="W15" s="185"/>
      <c r="X15" s="156"/>
      <c r="Y15" s="156"/>
      <c r="Z15" s="156"/>
      <c r="AA15" s="156"/>
      <c r="AB15" s="156"/>
      <c r="AC15" s="184"/>
      <c r="AD15" s="156"/>
      <c r="AE15" s="156"/>
      <c r="AF15" s="156"/>
      <c r="AG15" s="158"/>
      <c r="AH15" s="145"/>
      <c r="AI15" s="145"/>
      <c r="AJ15" s="154"/>
      <c r="AK15" s="138"/>
      <c r="AL15" s="141"/>
      <c r="AM15" s="168"/>
      <c r="AN15" s="168"/>
      <c r="AO15" s="168"/>
      <c r="AP15" s="145"/>
      <c r="AQ15" s="148"/>
      <c r="AR15" s="230"/>
      <c r="AS15" s="108" t="s">
        <v>43</v>
      </c>
      <c r="AT15" s="106">
        <v>3606</v>
      </c>
      <c r="AU15" s="106">
        <f>AT15*AR13</f>
        <v>82938</v>
      </c>
      <c r="AV15" s="106">
        <v>456</v>
      </c>
      <c r="AW15" s="129"/>
      <c r="AX15" s="132"/>
      <c r="AY15" s="106">
        <f>AV15*AR13</f>
        <v>10488</v>
      </c>
      <c r="AZ15" s="107">
        <f>AY15+AU15</f>
        <v>93426</v>
      </c>
      <c r="BA15" s="243"/>
    </row>
    <row r="16" spans="1:53" s="4" customFormat="1" ht="38.25" customHeight="1" x14ac:dyDescent="0.2">
      <c r="A16" s="183"/>
      <c r="B16" s="156"/>
      <c r="C16" s="156"/>
      <c r="D16" s="172"/>
      <c r="E16" s="156"/>
      <c r="F16" s="156"/>
      <c r="G16" s="156"/>
      <c r="H16" s="156"/>
      <c r="I16" s="173"/>
      <c r="J16" s="156"/>
      <c r="K16" s="174"/>
      <c r="L16" s="174"/>
      <c r="M16" s="156"/>
      <c r="N16" s="156"/>
      <c r="O16" s="156"/>
      <c r="P16" s="166"/>
      <c r="Q16" s="156"/>
      <c r="R16" s="156"/>
      <c r="S16" s="156"/>
      <c r="T16" s="182"/>
      <c r="U16" s="182"/>
      <c r="V16" s="166"/>
      <c r="W16" s="185"/>
      <c r="X16" s="156"/>
      <c r="Y16" s="156"/>
      <c r="Z16" s="156"/>
      <c r="AA16" s="156"/>
      <c r="AB16" s="156"/>
      <c r="AC16" s="184"/>
      <c r="AD16" s="156"/>
      <c r="AE16" s="156"/>
      <c r="AF16" s="156"/>
      <c r="AG16" s="159"/>
      <c r="AH16" s="146"/>
      <c r="AI16" s="146"/>
      <c r="AJ16" s="155"/>
      <c r="AK16" s="139"/>
      <c r="AL16" s="142"/>
      <c r="AM16" s="169"/>
      <c r="AN16" s="169"/>
      <c r="AO16" s="169"/>
      <c r="AP16" s="146"/>
      <c r="AQ16" s="149"/>
      <c r="AR16" s="230"/>
      <c r="AS16" s="108" t="s">
        <v>44</v>
      </c>
      <c r="AT16" s="106">
        <v>2023</v>
      </c>
      <c r="AU16" s="106">
        <f>AT16*AR13</f>
        <v>46529</v>
      </c>
      <c r="AV16" s="106">
        <v>358</v>
      </c>
      <c r="AW16" s="130"/>
      <c r="AX16" s="133"/>
      <c r="AY16" s="106">
        <f>AV16*AR13</f>
        <v>8234</v>
      </c>
      <c r="AZ16" s="107">
        <f t="shared" si="0"/>
        <v>54763</v>
      </c>
      <c r="BA16" s="243"/>
    </row>
    <row r="17" spans="1:53" s="4" customFormat="1" ht="42" customHeight="1" x14ac:dyDescent="0.2">
      <c r="A17" s="183">
        <v>4</v>
      </c>
      <c r="B17" s="156" t="s">
        <v>101</v>
      </c>
      <c r="C17" s="156"/>
      <c r="D17" s="170" t="s">
        <v>107</v>
      </c>
      <c r="E17" s="156" t="s">
        <v>58</v>
      </c>
      <c r="F17" s="156" t="s">
        <v>102</v>
      </c>
      <c r="G17" s="156" t="s">
        <v>90</v>
      </c>
      <c r="H17" s="156" t="s">
        <v>100</v>
      </c>
      <c r="I17" s="156">
        <v>1400</v>
      </c>
      <c r="J17" s="156">
        <v>2100</v>
      </c>
      <c r="K17" s="156"/>
      <c r="L17" s="156"/>
      <c r="M17" s="156" t="s">
        <v>45</v>
      </c>
      <c r="N17" s="156" t="s">
        <v>110</v>
      </c>
      <c r="O17" s="156" t="s">
        <v>69</v>
      </c>
      <c r="P17" s="166" t="s">
        <v>74</v>
      </c>
      <c r="Q17" s="156" t="s">
        <v>61</v>
      </c>
      <c r="R17" s="156" t="s">
        <v>103</v>
      </c>
      <c r="S17" s="156" t="s">
        <v>79</v>
      </c>
      <c r="T17" s="156" t="s">
        <v>99</v>
      </c>
      <c r="U17" s="184">
        <v>0</v>
      </c>
      <c r="V17" s="166">
        <v>2011</v>
      </c>
      <c r="W17" s="184">
        <v>72</v>
      </c>
      <c r="X17" s="156" t="s">
        <v>85</v>
      </c>
      <c r="Y17" s="156" t="s">
        <v>32</v>
      </c>
      <c r="Z17" s="156" t="s">
        <v>46</v>
      </c>
      <c r="AA17" s="156" t="s">
        <v>35</v>
      </c>
      <c r="AB17" s="156" t="s">
        <v>77</v>
      </c>
      <c r="AC17" s="184" t="s">
        <v>54</v>
      </c>
      <c r="AD17" s="156" t="s">
        <v>65</v>
      </c>
      <c r="AE17" s="156" t="s">
        <v>35</v>
      </c>
      <c r="AF17" s="156"/>
      <c r="AG17" s="157"/>
      <c r="AH17" s="144"/>
      <c r="AI17" s="144"/>
      <c r="AJ17" s="153">
        <v>46</v>
      </c>
      <c r="AK17" s="137"/>
      <c r="AL17" s="140"/>
      <c r="AM17" s="167"/>
      <c r="AN17" s="167"/>
      <c r="AO17" s="167"/>
      <c r="AP17" s="144"/>
      <c r="AQ17" s="147"/>
      <c r="AR17" s="230">
        <f t="shared" ref="AR17" si="1">SUM(AG17:AQ20)</f>
        <v>46</v>
      </c>
      <c r="AS17" s="81" t="s">
        <v>41</v>
      </c>
      <c r="AT17" s="106">
        <v>31566</v>
      </c>
      <c r="AU17" s="106">
        <f>AT17*AR17</f>
        <v>1452036</v>
      </c>
      <c r="AV17" s="106">
        <v>1604</v>
      </c>
      <c r="AW17" s="128">
        <f>AT17+AT18+AT19+AT20+AV17+AV18+AV19+AV20</f>
        <v>53729</v>
      </c>
      <c r="AX17" s="131">
        <f>AW17*AR17</f>
        <v>2471534</v>
      </c>
      <c r="AY17" s="106">
        <f>AV17*AR17</f>
        <v>73784</v>
      </c>
      <c r="AZ17" s="107">
        <f t="shared" ref="AZ17:AZ18" si="2">AY17+AU17</f>
        <v>1525820</v>
      </c>
      <c r="BA17" s="134"/>
    </row>
    <row r="18" spans="1:53" s="4" customFormat="1" ht="33.75" customHeight="1" x14ac:dyDescent="0.2">
      <c r="A18" s="183"/>
      <c r="B18" s="156"/>
      <c r="C18" s="156"/>
      <c r="D18" s="171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66"/>
      <c r="Q18" s="156"/>
      <c r="R18" s="156"/>
      <c r="S18" s="156"/>
      <c r="T18" s="156"/>
      <c r="U18" s="184"/>
      <c r="V18" s="166"/>
      <c r="W18" s="184"/>
      <c r="X18" s="156"/>
      <c r="Y18" s="156"/>
      <c r="Z18" s="156"/>
      <c r="AA18" s="156"/>
      <c r="AB18" s="156"/>
      <c r="AC18" s="184"/>
      <c r="AD18" s="156"/>
      <c r="AE18" s="156"/>
      <c r="AF18" s="156"/>
      <c r="AG18" s="158"/>
      <c r="AH18" s="145"/>
      <c r="AI18" s="145"/>
      <c r="AJ18" s="154"/>
      <c r="AK18" s="138"/>
      <c r="AL18" s="141"/>
      <c r="AM18" s="168"/>
      <c r="AN18" s="168"/>
      <c r="AO18" s="168"/>
      <c r="AP18" s="145"/>
      <c r="AQ18" s="148"/>
      <c r="AR18" s="230"/>
      <c r="AS18" s="81" t="s">
        <v>42</v>
      </c>
      <c r="AT18" s="106">
        <v>11903</v>
      </c>
      <c r="AU18" s="106">
        <f>AT18*AR17</f>
        <v>547538</v>
      </c>
      <c r="AV18" s="106">
        <v>1604</v>
      </c>
      <c r="AW18" s="129"/>
      <c r="AX18" s="132"/>
      <c r="AY18" s="106">
        <f>AV18*AR17</f>
        <v>73784</v>
      </c>
      <c r="AZ18" s="107">
        <f t="shared" si="2"/>
        <v>621322</v>
      </c>
      <c r="BA18" s="135"/>
    </row>
    <row r="19" spans="1:53" s="4" customFormat="1" ht="40.5" customHeight="1" x14ac:dyDescent="0.2">
      <c r="A19" s="183"/>
      <c r="B19" s="156"/>
      <c r="C19" s="156"/>
      <c r="D19" s="171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66"/>
      <c r="Q19" s="156"/>
      <c r="R19" s="156"/>
      <c r="S19" s="156"/>
      <c r="T19" s="156"/>
      <c r="U19" s="184"/>
      <c r="V19" s="166"/>
      <c r="W19" s="184"/>
      <c r="X19" s="156"/>
      <c r="Y19" s="156"/>
      <c r="Z19" s="156"/>
      <c r="AA19" s="156"/>
      <c r="AB19" s="156"/>
      <c r="AC19" s="184"/>
      <c r="AD19" s="156"/>
      <c r="AE19" s="156"/>
      <c r="AF19" s="156"/>
      <c r="AG19" s="158"/>
      <c r="AH19" s="145"/>
      <c r="AI19" s="145"/>
      <c r="AJ19" s="154"/>
      <c r="AK19" s="138"/>
      <c r="AL19" s="141"/>
      <c r="AM19" s="168"/>
      <c r="AN19" s="168"/>
      <c r="AO19" s="168"/>
      <c r="AP19" s="145"/>
      <c r="AQ19" s="148"/>
      <c r="AR19" s="230"/>
      <c r="AS19" s="81" t="s">
        <v>43</v>
      </c>
      <c r="AT19" s="106">
        <v>4215</v>
      </c>
      <c r="AU19" s="106">
        <f>AT19*AR17</f>
        <v>193890</v>
      </c>
      <c r="AV19" s="106">
        <v>456</v>
      </c>
      <c r="AW19" s="129"/>
      <c r="AX19" s="132"/>
      <c r="AY19" s="106">
        <f>AV19*AR17</f>
        <v>20976</v>
      </c>
      <c r="AZ19" s="107">
        <f>AY19+AU19</f>
        <v>214866</v>
      </c>
      <c r="BA19" s="135"/>
    </row>
    <row r="20" spans="1:53" s="4" customFormat="1" ht="42" customHeight="1" x14ac:dyDescent="0.2">
      <c r="A20" s="183"/>
      <c r="B20" s="156"/>
      <c r="C20" s="156"/>
      <c r="D20" s="172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66"/>
      <c r="Q20" s="156"/>
      <c r="R20" s="156"/>
      <c r="S20" s="156"/>
      <c r="T20" s="156"/>
      <c r="U20" s="184"/>
      <c r="V20" s="166"/>
      <c r="W20" s="184"/>
      <c r="X20" s="156"/>
      <c r="Y20" s="156"/>
      <c r="Z20" s="156"/>
      <c r="AA20" s="156"/>
      <c r="AB20" s="156"/>
      <c r="AC20" s="184"/>
      <c r="AD20" s="156"/>
      <c r="AE20" s="156"/>
      <c r="AF20" s="156"/>
      <c r="AG20" s="159"/>
      <c r="AH20" s="146"/>
      <c r="AI20" s="146"/>
      <c r="AJ20" s="155"/>
      <c r="AK20" s="139"/>
      <c r="AL20" s="142"/>
      <c r="AM20" s="169"/>
      <c r="AN20" s="169"/>
      <c r="AO20" s="169"/>
      <c r="AP20" s="146"/>
      <c r="AQ20" s="149"/>
      <c r="AR20" s="230"/>
      <c r="AS20" s="81" t="s">
        <v>44</v>
      </c>
      <c r="AT20" s="106">
        <v>2023</v>
      </c>
      <c r="AU20" s="106">
        <f>AT20*AR17</f>
        <v>93058</v>
      </c>
      <c r="AV20" s="106">
        <v>358</v>
      </c>
      <c r="AW20" s="130"/>
      <c r="AX20" s="133"/>
      <c r="AY20" s="106">
        <f>AV20*AR17</f>
        <v>16468</v>
      </c>
      <c r="AZ20" s="107">
        <f t="shared" ref="AZ20" si="3">AY20+AU20</f>
        <v>109526</v>
      </c>
      <c r="BA20" s="136"/>
    </row>
    <row r="21" spans="1:53" s="4" customFormat="1" ht="42" customHeight="1" x14ac:dyDescent="0.2">
      <c r="A21" s="183">
        <v>5</v>
      </c>
      <c r="B21" s="156" t="s">
        <v>104</v>
      </c>
      <c r="C21" s="156"/>
      <c r="D21" s="170" t="s">
        <v>107</v>
      </c>
      <c r="E21" s="156" t="s">
        <v>58</v>
      </c>
      <c r="F21" s="156" t="s">
        <v>102</v>
      </c>
      <c r="G21" s="156" t="s">
        <v>90</v>
      </c>
      <c r="H21" s="156" t="s">
        <v>100</v>
      </c>
      <c r="I21" s="156">
        <v>1400</v>
      </c>
      <c r="J21" s="156">
        <v>2100</v>
      </c>
      <c r="K21" s="156"/>
      <c r="L21" s="156"/>
      <c r="M21" s="156" t="s">
        <v>45</v>
      </c>
      <c r="N21" s="156" t="s">
        <v>110</v>
      </c>
      <c r="O21" s="156" t="s">
        <v>34</v>
      </c>
      <c r="P21" s="166" t="s">
        <v>74</v>
      </c>
      <c r="Q21" s="156" t="s">
        <v>61</v>
      </c>
      <c r="R21" s="156" t="s">
        <v>103</v>
      </c>
      <c r="S21" s="156" t="s">
        <v>79</v>
      </c>
      <c r="T21" s="156" t="s">
        <v>99</v>
      </c>
      <c r="U21" s="184">
        <v>0</v>
      </c>
      <c r="V21" s="166">
        <v>2011</v>
      </c>
      <c r="W21" s="184">
        <v>72</v>
      </c>
      <c r="X21" s="156" t="s">
        <v>85</v>
      </c>
      <c r="Y21" s="156" t="s">
        <v>32</v>
      </c>
      <c r="Z21" s="156" t="s">
        <v>46</v>
      </c>
      <c r="AA21" s="156" t="s">
        <v>35</v>
      </c>
      <c r="AB21" s="156" t="s">
        <v>77</v>
      </c>
      <c r="AC21" s="184" t="s">
        <v>54</v>
      </c>
      <c r="AD21" s="156" t="s">
        <v>65</v>
      </c>
      <c r="AE21" s="156" t="s">
        <v>35</v>
      </c>
      <c r="AF21" s="156"/>
      <c r="AG21" s="157"/>
      <c r="AH21" s="144"/>
      <c r="AI21" s="144"/>
      <c r="AJ21" s="153">
        <v>46</v>
      </c>
      <c r="AK21" s="137"/>
      <c r="AL21" s="140"/>
      <c r="AM21" s="167"/>
      <c r="AN21" s="167"/>
      <c r="AO21" s="167"/>
      <c r="AP21" s="144"/>
      <c r="AQ21" s="147"/>
      <c r="AR21" s="230">
        <f t="shared" ref="AR21" si="4">SUM(AG21:AQ24)</f>
        <v>46</v>
      </c>
      <c r="AS21" s="109" t="s">
        <v>41</v>
      </c>
      <c r="AT21" s="106">
        <v>31566</v>
      </c>
      <c r="AU21" s="106">
        <f>AT21*AR21</f>
        <v>1452036</v>
      </c>
      <c r="AV21" s="106">
        <v>1604</v>
      </c>
      <c r="AW21" s="128">
        <f>AT21+AT22+AT23+AT24+AV21+AV22+AV23+AV24</f>
        <v>53729</v>
      </c>
      <c r="AX21" s="131">
        <f>AW21*AR21</f>
        <v>2471534</v>
      </c>
      <c r="AY21" s="106">
        <f>AV21*AR21</f>
        <v>73784</v>
      </c>
      <c r="AZ21" s="107">
        <f t="shared" ref="AZ21:AZ24" si="5">AY21+AU21</f>
        <v>1525820</v>
      </c>
      <c r="BA21" s="134"/>
    </row>
    <row r="22" spans="1:53" s="4" customFormat="1" ht="33.75" customHeight="1" x14ac:dyDescent="0.2">
      <c r="A22" s="183"/>
      <c r="B22" s="156"/>
      <c r="C22" s="156"/>
      <c r="D22" s="171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66"/>
      <c r="Q22" s="156"/>
      <c r="R22" s="156"/>
      <c r="S22" s="156"/>
      <c r="T22" s="156"/>
      <c r="U22" s="184"/>
      <c r="V22" s="166"/>
      <c r="W22" s="184"/>
      <c r="X22" s="156"/>
      <c r="Y22" s="156"/>
      <c r="Z22" s="156"/>
      <c r="AA22" s="156"/>
      <c r="AB22" s="156"/>
      <c r="AC22" s="184"/>
      <c r="AD22" s="156"/>
      <c r="AE22" s="156"/>
      <c r="AF22" s="156"/>
      <c r="AG22" s="158"/>
      <c r="AH22" s="145"/>
      <c r="AI22" s="145"/>
      <c r="AJ22" s="154"/>
      <c r="AK22" s="138"/>
      <c r="AL22" s="141"/>
      <c r="AM22" s="168"/>
      <c r="AN22" s="168"/>
      <c r="AO22" s="168"/>
      <c r="AP22" s="145"/>
      <c r="AQ22" s="148"/>
      <c r="AR22" s="230"/>
      <c r="AS22" s="109" t="s">
        <v>42</v>
      </c>
      <c r="AT22" s="106">
        <v>11903</v>
      </c>
      <c r="AU22" s="106">
        <f>AT22*AR21</f>
        <v>547538</v>
      </c>
      <c r="AV22" s="106">
        <v>1604</v>
      </c>
      <c r="AW22" s="129"/>
      <c r="AX22" s="132"/>
      <c r="AY22" s="106">
        <f>AV22*AR21</f>
        <v>73784</v>
      </c>
      <c r="AZ22" s="107">
        <f t="shared" si="5"/>
        <v>621322</v>
      </c>
      <c r="BA22" s="135"/>
    </row>
    <row r="23" spans="1:53" s="4" customFormat="1" ht="36.75" customHeight="1" x14ac:dyDescent="0.2">
      <c r="A23" s="183"/>
      <c r="B23" s="156"/>
      <c r="C23" s="156"/>
      <c r="D23" s="171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66"/>
      <c r="Q23" s="156"/>
      <c r="R23" s="156"/>
      <c r="S23" s="156"/>
      <c r="T23" s="156"/>
      <c r="U23" s="184"/>
      <c r="V23" s="166"/>
      <c r="W23" s="184"/>
      <c r="X23" s="156"/>
      <c r="Y23" s="156"/>
      <c r="Z23" s="156"/>
      <c r="AA23" s="156"/>
      <c r="AB23" s="156"/>
      <c r="AC23" s="184"/>
      <c r="AD23" s="156"/>
      <c r="AE23" s="156"/>
      <c r="AF23" s="156"/>
      <c r="AG23" s="158"/>
      <c r="AH23" s="145"/>
      <c r="AI23" s="145"/>
      <c r="AJ23" s="154"/>
      <c r="AK23" s="138"/>
      <c r="AL23" s="141"/>
      <c r="AM23" s="168"/>
      <c r="AN23" s="168"/>
      <c r="AO23" s="168"/>
      <c r="AP23" s="145"/>
      <c r="AQ23" s="148"/>
      <c r="AR23" s="230"/>
      <c r="AS23" s="109" t="s">
        <v>43</v>
      </c>
      <c r="AT23" s="106">
        <v>4215</v>
      </c>
      <c r="AU23" s="106">
        <f>AT23*AR21</f>
        <v>193890</v>
      </c>
      <c r="AV23" s="106">
        <v>456</v>
      </c>
      <c r="AW23" s="129"/>
      <c r="AX23" s="132"/>
      <c r="AY23" s="106">
        <f>AV23*AR21</f>
        <v>20976</v>
      </c>
      <c r="AZ23" s="107">
        <f t="shared" si="5"/>
        <v>214866</v>
      </c>
      <c r="BA23" s="135"/>
    </row>
    <row r="24" spans="1:53" s="4" customFormat="1" ht="42" customHeight="1" x14ac:dyDescent="0.2">
      <c r="A24" s="183"/>
      <c r="B24" s="156"/>
      <c r="C24" s="156"/>
      <c r="D24" s="172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66"/>
      <c r="Q24" s="156"/>
      <c r="R24" s="156"/>
      <c r="S24" s="156"/>
      <c r="T24" s="156"/>
      <c r="U24" s="184"/>
      <c r="V24" s="166"/>
      <c r="W24" s="184"/>
      <c r="X24" s="156"/>
      <c r="Y24" s="156"/>
      <c r="Z24" s="156"/>
      <c r="AA24" s="156"/>
      <c r="AB24" s="156"/>
      <c r="AC24" s="184"/>
      <c r="AD24" s="156"/>
      <c r="AE24" s="156"/>
      <c r="AF24" s="156"/>
      <c r="AG24" s="159"/>
      <c r="AH24" s="146"/>
      <c r="AI24" s="146"/>
      <c r="AJ24" s="155"/>
      <c r="AK24" s="139"/>
      <c r="AL24" s="142"/>
      <c r="AM24" s="169"/>
      <c r="AN24" s="169"/>
      <c r="AO24" s="169"/>
      <c r="AP24" s="146"/>
      <c r="AQ24" s="149"/>
      <c r="AR24" s="230"/>
      <c r="AS24" s="109" t="s">
        <v>44</v>
      </c>
      <c r="AT24" s="106">
        <v>2023</v>
      </c>
      <c r="AU24" s="106">
        <f>AT24*AR21</f>
        <v>93058</v>
      </c>
      <c r="AV24" s="106">
        <v>358</v>
      </c>
      <c r="AW24" s="130"/>
      <c r="AX24" s="133"/>
      <c r="AY24" s="106">
        <f>AV24*AR21</f>
        <v>16468</v>
      </c>
      <c r="AZ24" s="107">
        <f t="shared" si="5"/>
        <v>109526</v>
      </c>
      <c r="BA24" s="136"/>
    </row>
    <row r="25" spans="1:53" s="4" customFormat="1" ht="75.75" customHeight="1" x14ac:dyDescent="0.2">
      <c r="A25" s="179">
        <v>6</v>
      </c>
      <c r="B25" s="156" t="s">
        <v>135</v>
      </c>
      <c r="C25" s="156"/>
      <c r="D25" s="161" t="s">
        <v>107</v>
      </c>
      <c r="E25" s="156" t="s">
        <v>96</v>
      </c>
      <c r="F25" s="156" t="s">
        <v>137</v>
      </c>
      <c r="G25" s="166" t="s">
        <v>93</v>
      </c>
      <c r="H25" s="156" t="s">
        <v>82</v>
      </c>
      <c r="I25" s="156">
        <v>1000</v>
      </c>
      <c r="J25" s="156">
        <v>2100</v>
      </c>
      <c r="K25" s="156"/>
      <c r="L25" s="156"/>
      <c r="M25" s="173" t="s">
        <v>30</v>
      </c>
      <c r="N25" s="156" t="s">
        <v>109</v>
      </c>
      <c r="O25" s="156" t="s">
        <v>69</v>
      </c>
      <c r="P25" s="166" t="s">
        <v>35</v>
      </c>
      <c r="Q25" s="156" t="s">
        <v>35</v>
      </c>
      <c r="R25" s="156" t="s">
        <v>68</v>
      </c>
      <c r="S25" s="156" t="s">
        <v>67</v>
      </c>
      <c r="T25" s="156" t="s">
        <v>31</v>
      </c>
      <c r="U25" s="184" t="s">
        <v>55</v>
      </c>
      <c r="V25" s="166">
        <v>9003</v>
      </c>
      <c r="W25" s="184">
        <v>72</v>
      </c>
      <c r="X25" s="156" t="s">
        <v>85</v>
      </c>
      <c r="Y25" s="156" t="s">
        <v>117</v>
      </c>
      <c r="Z25" s="156" t="s">
        <v>30</v>
      </c>
      <c r="AA25" s="156" t="s">
        <v>35</v>
      </c>
      <c r="AB25" s="156" t="s">
        <v>35</v>
      </c>
      <c r="AC25" s="184" t="s">
        <v>30</v>
      </c>
      <c r="AD25" s="156" t="s">
        <v>35</v>
      </c>
      <c r="AE25" s="156" t="s">
        <v>35</v>
      </c>
      <c r="AF25" s="156" t="s">
        <v>138</v>
      </c>
      <c r="AG25" s="245"/>
      <c r="AH25" s="241"/>
      <c r="AI25" s="241"/>
      <c r="AJ25" s="246">
        <v>46</v>
      </c>
      <c r="AK25" s="137"/>
      <c r="AL25" s="140"/>
      <c r="AM25" s="167"/>
      <c r="AN25" s="167"/>
      <c r="AO25" s="167"/>
      <c r="AP25" s="144"/>
      <c r="AQ25" s="231"/>
      <c r="AR25" s="240">
        <f>SUM(AG25:AQ26)</f>
        <v>46</v>
      </c>
      <c r="AS25" s="115" t="s">
        <v>41</v>
      </c>
      <c r="AT25" s="106">
        <v>16466</v>
      </c>
      <c r="AU25" s="106">
        <f>AT25*AR25</f>
        <v>757436</v>
      </c>
      <c r="AV25" s="106">
        <v>1899</v>
      </c>
      <c r="AW25" s="128">
        <f>AT25+AT26+AV25+AV26</f>
        <v>27797</v>
      </c>
      <c r="AX25" s="128">
        <f>AW25*AR25</f>
        <v>1278662</v>
      </c>
      <c r="AY25" s="106">
        <f>AV25*AR25</f>
        <v>87354</v>
      </c>
      <c r="AZ25" s="107">
        <f t="shared" ref="AZ25:AZ26" si="6">AY25+AU25</f>
        <v>844790</v>
      </c>
      <c r="BA25" s="244"/>
    </row>
    <row r="26" spans="1:53" s="4" customFormat="1" ht="71.25" customHeight="1" x14ac:dyDescent="0.2">
      <c r="A26" s="181"/>
      <c r="B26" s="156"/>
      <c r="C26" s="156"/>
      <c r="D26" s="163"/>
      <c r="E26" s="156"/>
      <c r="F26" s="166"/>
      <c r="G26" s="166"/>
      <c r="H26" s="156"/>
      <c r="I26" s="156"/>
      <c r="J26" s="156"/>
      <c r="K26" s="156"/>
      <c r="L26" s="156"/>
      <c r="M26" s="173"/>
      <c r="N26" s="156"/>
      <c r="O26" s="156"/>
      <c r="P26" s="166"/>
      <c r="Q26" s="156"/>
      <c r="R26" s="156"/>
      <c r="S26" s="156"/>
      <c r="T26" s="156"/>
      <c r="U26" s="184"/>
      <c r="V26" s="166"/>
      <c r="W26" s="184"/>
      <c r="X26" s="156"/>
      <c r="Y26" s="156"/>
      <c r="Z26" s="156"/>
      <c r="AA26" s="156"/>
      <c r="AB26" s="156"/>
      <c r="AC26" s="184"/>
      <c r="AD26" s="156"/>
      <c r="AE26" s="156"/>
      <c r="AF26" s="156"/>
      <c r="AG26" s="245"/>
      <c r="AH26" s="241"/>
      <c r="AI26" s="241"/>
      <c r="AJ26" s="246"/>
      <c r="AK26" s="139"/>
      <c r="AL26" s="142"/>
      <c r="AM26" s="169"/>
      <c r="AN26" s="169"/>
      <c r="AO26" s="169"/>
      <c r="AP26" s="146"/>
      <c r="AQ26" s="231"/>
      <c r="AR26" s="240"/>
      <c r="AS26" s="115" t="s">
        <v>42</v>
      </c>
      <c r="AT26" s="106">
        <v>7533</v>
      </c>
      <c r="AU26" s="106">
        <f>AT26*AR25</f>
        <v>346518</v>
      </c>
      <c r="AV26" s="106">
        <v>1899</v>
      </c>
      <c r="AW26" s="130"/>
      <c r="AX26" s="130"/>
      <c r="AY26" s="106">
        <f>AV26*AR25</f>
        <v>87354</v>
      </c>
      <c r="AZ26" s="107">
        <f t="shared" si="6"/>
        <v>433872</v>
      </c>
      <c r="BA26" s="244"/>
    </row>
    <row r="27" spans="1:53" s="4" customFormat="1" ht="38.25" customHeight="1" x14ac:dyDescent="0.2">
      <c r="A27" s="179">
        <v>8</v>
      </c>
      <c r="B27" s="161" t="s">
        <v>144</v>
      </c>
      <c r="C27" s="161"/>
      <c r="D27" s="164" t="s">
        <v>107</v>
      </c>
      <c r="E27" s="143" t="s">
        <v>139</v>
      </c>
      <c r="F27" s="143" t="s">
        <v>140</v>
      </c>
      <c r="G27" s="143" t="s">
        <v>90</v>
      </c>
      <c r="H27" s="143" t="s">
        <v>141</v>
      </c>
      <c r="I27" s="143">
        <v>1050</v>
      </c>
      <c r="J27" s="143">
        <v>2100</v>
      </c>
      <c r="K27" s="143"/>
      <c r="L27" s="143"/>
      <c r="M27" s="143" t="s">
        <v>45</v>
      </c>
      <c r="N27" s="143" t="s">
        <v>110</v>
      </c>
      <c r="O27" s="143" t="s">
        <v>69</v>
      </c>
      <c r="P27" s="166" t="s">
        <v>142</v>
      </c>
      <c r="Q27" s="143" t="s">
        <v>61</v>
      </c>
      <c r="R27" s="175" t="s">
        <v>91</v>
      </c>
      <c r="S27" s="143" t="s">
        <v>79</v>
      </c>
      <c r="T27" s="143" t="s">
        <v>31</v>
      </c>
      <c r="U27" s="143" t="s">
        <v>134</v>
      </c>
      <c r="V27" s="160">
        <v>7016</v>
      </c>
      <c r="W27" s="143">
        <v>72</v>
      </c>
      <c r="X27" s="143" t="s">
        <v>143</v>
      </c>
      <c r="Y27" s="143" t="s">
        <v>32</v>
      </c>
      <c r="Z27" s="143" t="s">
        <v>46</v>
      </c>
      <c r="AA27" s="143" t="s">
        <v>30</v>
      </c>
      <c r="AB27" s="156" t="s">
        <v>77</v>
      </c>
      <c r="AC27" s="143" t="s">
        <v>54</v>
      </c>
      <c r="AD27" s="143" t="s">
        <v>57</v>
      </c>
      <c r="AE27" s="143" t="s">
        <v>35</v>
      </c>
      <c r="AF27" s="161"/>
      <c r="AG27" s="157"/>
      <c r="AH27" s="144"/>
      <c r="AI27" s="144"/>
      <c r="AJ27" s="153">
        <v>23</v>
      </c>
      <c r="AK27" s="137"/>
      <c r="AL27" s="140"/>
      <c r="AM27" s="167"/>
      <c r="AN27" s="167"/>
      <c r="AO27" s="167"/>
      <c r="AP27" s="144"/>
      <c r="AQ27" s="147"/>
      <c r="AR27" s="150">
        <f>SUM(AG27:AQ30)</f>
        <v>23</v>
      </c>
      <c r="AS27" s="127" t="s">
        <v>41</v>
      </c>
      <c r="AT27" s="106">
        <v>20870</v>
      </c>
      <c r="AU27" s="106">
        <f>AT27*AR27</f>
        <v>480010</v>
      </c>
      <c r="AV27" s="106">
        <v>1604</v>
      </c>
      <c r="AW27" s="128">
        <f>AT27+AT28+AT29+AT30+AV27+AV28+AV29+AV30</f>
        <v>39809</v>
      </c>
      <c r="AX27" s="131">
        <f>AW27*AR27</f>
        <v>915607</v>
      </c>
      <c r="AY27" s="106">
        <f>AV27*AR27</f>
        <v>36892</v>
      </c>
      <c r="AZ27" s="107">
        <f t="shared" ref="AZ27:AZ30" si="7">AY27+AU27</f>
        <v>516902</v>
      </c>
      <c r="BA27" s="134"/>
    </row>
    <row r="28" spans="1:53" s="4" customFormat="1" ht="34.5" customHeight="1" x14ac:dyDescent="0.2">
      <c r="A28" s="180"/>
      <c r="B28" s="162"/>
      <c r="C28" s="162"/>
      <c r="D28" s="165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66"/>
      <c r="Q28" s="143"/>
      <c r="R28" s="175"/>
      <c r="S28" s="143"/>
      <c r="T28" s="143"/>
      <c r="U28" s="143"/>
      <c r="V28" s="160"/>
      <c r="W28" s="143"/>
      <c r="X28" s="143"/>
      <c r="Y28" s="143"/>
      <c r="Z28" s="143"/>
      <c r="AA28" s="143"/>
      <c r="AB28" s="156"/>
      <c r="AC28" s="143"/>
      <c r="AD28" s="143"/>
      <c r="AE28" s="143"/>
      <c r="AF28" s="162"/>
      <c r="AG28" s="158"/>
      <c r="AH28" s="145"/>
      <c r="AI28" s="145"/>
      <c r="AJ28" s="154"/>
      <c r="AK28" s="138"/>
      <c r="AL28" s="141"/>
      <c r="AM28" s="168"/>
      <c r="AN28" s="168"/>
      <c r="AO28" s="168"/>
      <c r="AP28" s="145"/>
      <c r="AQ28" s="148"/>
      <c r="AR28" s="151"/>
      <c r="AS28" s="127" t="s">
        <v>42</v>
      </c>
      <c r="AT28" s="106">
        <v>8335</v>
      </c>
      <c r="AU28" s="106">
        <f>AT28*AR27</f>
        <v>191705</v>
      </c>
      <c r="AV28" s="106">
        <v>1604</v>
      </c>
      <c r="AW28" s="129"/>
      <c r="AX28" s="132"/>
      <c r="AY28" s="106">
        <f>AV28*AR27</f>
        <v>36892</v>
      </c>
      <c r="AZ28" s="107">
        <f t="shared" si="7"/>
        <v>228597</v>
      </c>
      <c r="BA28" s="135"/>
    </row>
    <row r="29" spans="1:53" s="4" customFormat="1" ht="29.25" customHeight="1" x14ac:dyDescent="0.2">
      <c r="A29" s="180"/>
      <c r="B29" s="162"/>
      <c r="C29" s="162"/>
      <c r="D29" s="165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66"/>
      <c r="Q29" s="143"/>
      <c r="R29" s="175"/>
      <c r="S29" s="143"/>
      <c r="T29" s="143"/>
      <c r="U29" s="143"/>
      <c r="V29" s="160"/>
      <c r="W29" s="143"/>
      <c r="X29" s="143"/>
      <c r="Y29" s="143"/>
      <c r="Z29" s="143"/>
      <c r="AA29" s="143"/>
      <c r="AB29" s="156"/>
      <c r="AC29" s="143"/>
      <c r="AD29" s="143"/>
      <c r="AE29" s="143"/>
      <c r="AF29" s="162"/>
      <c r="AG29" s="158"/>
      <c r="AH29" s="145"/>
      <c r="AI29" s="145"/>
      <c r="AJ29" s="154"/>
      <c r="AK29" s="138"/>
      <c r="AL29" s="141"/>
      <c r="AM29" s="168"/>
      <c r="AN29" s="168"/>
      <c r="AO29" s="168"/>
      <c r="AP29" s="145"/>
      <c r="AQ29" s="148"/>
      <c r="AR29" s="151"/>
      <c r="AS29" s="127" t="s">
        <v>43</v>
      </c>
      <c r="AT29" s="106">
        <v>3765</v>
      </c>
      <c r="AU29" s="106">
        <f>AT29*AR27</f>
        <v>86595</v>
      </c>
      <c r="AV29" s="106">
        <v>456</v>
      </c>
      <c r="AW29" s="129"/>
      <c r="AX29" s="132"/>
      <c r="AY29" s="106">
        <f>AV29*AR27</f>
        <v>10488</v>
      </c>
      <c r="AZ29" s="107">
        <f t="shared" si="7"/>
        <v>97083</v>
      </c>
      <c r="BA29" s="135"/>
    </row>
    <row r="30" spans="1:53" s="4" customFormat="1" ht="40.5" customHeight="1" x14ac:dyDescent="0.2">
      <c r="A30" s="181"/>
      <c r="B30" s="163"/>
      <c r="C30" s="163"/>
      <c r="D30" s="165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66"/>
      <c r="Q30" s="143"/>
      <c r="R30" s="175"/>
      <c r="S30" s="143"/>
      <c r="T30" s="143"/>
      <c r="U30" s="143"/>
      <c r="V30" s="160"/>
      <c r="W30" s="143"/>
      <c r="X30" s="143"/>
      <c r="Y30" s="143"/>
      <c r="Z30" s="143"/>
      <c r="AA30" s="143"/>
      <c r="AB30" s="156"/>
      <c r="AC30" s="143"/>
      <c r="AD30" s="143"/>
      <c r="AE30" s="143"/>
      <c r="AF30" s="163"/>
      <c r="AG30" s="159"/>
      <c r="AH30" s="146"/>
      <c r="AI30" s="146"/>
      <c r="AJ30" s="155"/>
      <c r="AK30" s="139"/>
      <c r="AL30" s="142"/>
      <c r="AM30" s="169"/>
      <c r="AN30" s="169"/>
      <c r="AO30" s="169"/>
      <c r="AP30" s="146"/>
      <c r="AQ30" s="149"/>
      <c r="AR30" s="152"/>
      <c r="AS30" s="127" t="s">
        <v>44</v>
      </c>
      <c r="AT30" s="106">
        <v>2817</v>
      </c>
      <c r="AU30" s="106">
        <f>AT30*AR27</f>
        <v>64791</v>
      </c>
      <c r="AV30" s="106">
        <v>358</v>
      </c>
      <c r="AW30" s="130"/>
      <c r="AX30" s="133"/>
      <c r="AY30" s="106">
        <f>AV30*AR27</f>
        <v>8234</v>
      </c>
      <c r="AZ30" s="107">
        <f t="shared" si="7"/>
        <v>73025</v>
      </c>
      <c r="BA30" s="136"/>
    </row>
    <row r="31" spans="1:53" s="87" customFormat="1" ht="45" customHeight="1" x14ac:dyDescent="0.2">
      <c r="A31" s="179">
        <v>10</v>
      </c>
      <c r="B31" s="161" t="s">
        <v>105</v>
      </c>
      <c r="C31" s="161"/>
      <c r="D31" s="161" t="s">
        <v>107</v>
      </c>
      <c r="E31" s="161" t="s">
        <v>114</v>
      </c>
      <c r="F31" s="161" t="s">
        <v>112</v>
      </c>
      <c r="G31" s="161" t="s">
        <v>35</v>
      </c>
      <c r="H31" s="161" t="s">
        <v>75</v>
      </c>
      <c r="I31" s="161">
        <v>1050</v>
      </c>
      <c r="J31" s="161">
        <v>2100</v>
      </c>
      <c r="K31" s="237"/>
      <c r="L31" s="237"/>
      <c r="M31" s="232" t="s">
        <v>30</v>
      </c>
      <c r="N31" s="161" t="s">
        <v>76</v>
      </c>
      <c r="O31" s="161" t="s">
        <v>69</v>
      </c>
      <c r="P31" s="232" t="s">
        <v>35</v>
      </c>
      <c r="Q31" s="161" t="s">
        <v>35</v>
      </c>
      <c r="R31" s="232" t="s">
        <v>86</v>
      </c>
      <c r="S31" s="232" t="s">
        <v>88</v>
      </c>
      <c r="T31" s="161" t="s">
        <v>31</v>
      </c>
      <c r="U31" s="234" t="s">
        <v>70</v>
      </c>
      <c r="V31" s="232" t="s">
        <v>83</v>
      </c>
      <c r="W31" s="234">
        <v>152</v>
      </c>
      <c r="X31" s="254" t="s">
        <v>87</v>
      </c>
      <c r="Y31" s="161" t="s">
        <v>71</v>
      </c>
      <c r="Z31" s="161" t="s">
        <v>46</v>
      </c>
      <c r="AA31" s="161" t="s">
        <v>33</v>
      </c>
      <c r="AB31" s="161" t="s">
        <v>35</v>
      </c>
      <c r="AC31" s="234" t="s">
        <v>35</v>
      </c>
      <c r="AD31" s="161" t="s">
        <v>35</v>
      </c>
      <c r="AE31" s="161" t="s">
        <v>72</v>
      </c>
      <c r="AF31" s="161" t="s">
        <v>73</v>
      </c>
      <c r="AG31" s="157"/>
      <c r="AH31" s="144"/>
      <c r="AI31" s="144"/>
      <c r="AJ31" s="153">
        <v>115</v>
      </c>
      <c r="AK31" s="137"/>
      <c r="AL31" s="140"/>
      <c r="AM31" s="167"/>
      <c r="AN31" s="167"/>
      <c r="AO31" s="167"/>
      <c r="AP31" s="144"/>
      <c r="AQ31" s="147"/>
      <c r="AR31" s="176">
        <f>SUM(AG31:AQ34)</f>
        <v>115</v>
      </c>
      <c r="AS31" s="97" t="s">
        <v>41</v>
      </c>
      <c r="AT31" s="106">
        <v>22032</v>
      </c>
      <c r="AU31" s="106">
        <f>AT31*AR31</f>
        <v>2533680</v>
      </c>
      <c r="AV31" s="106">
        <v>1780</v>
      </c>
      <c r="AW31" s="128">
        <f>AT31+AT32+AT33+AT34+AV31+AV32+AV33+AV34</f>
        <v>37085</v>
      </c>
      <c r="AX31" s="131">
        <f>AW31*AR31</f>
        <v>4264775</v>
      </c>
      <c r="AY31" s="106">
        <f>AV31*AR31</f>
        <v>204700</v>
      </c>
      <c r="AZ31" s="107">
        <f t="shared" si="0"/>
        <v>2738380</v>
      </c>
      <c r="BA31" s="206"/>
    </row>
    <row r="32" spans="1:53" s="87" customFormat="1" ht="36.75" customHeight="1" x14ac:dyDescent="0.2">
      <c r="A32" s="180"/>
      <c r="B32" s="162"/>
      <c r="C32" s="162"/>
      <c r="D32" s="162"/>
      <c r="E32" s="162"/>
      <c r="F32" s="162"/>
      <c r="G32" s="162"/>
      <c r="H32" s="162"/>
      <c r="I32" s="162"/>
      <c r="J32" s="162"/>
      <c r="K32" s="238"/>
      <c r="L32" s="238"/>
      <c r="M32" s="233"/>
      <c r="N32" s="162"/>
      <c r="O32" s="162"/>
      <c r="P32" s="233"/>
      <c r="Q32" s="162"/>
      <c r="R32" s="233"/>
      <c r="S32" s="233"/>
      <c r="T32" s="162"/>
      <c r="U32" s="235"/>
      <c r="V32" s="233"/>
      <c r="W32" s="235"/>
      <c r="X32" s="255"/>
      <c r="Y32" s="162"/>
      <c r="Z32" s="162"/>
      <c r="AA32" s="162"/>
      <c r="AB32" s="162"/>
      <c r="AC32" s="235"/>
      <c r="AD32" s="162"/>
      <c r="AE32" s="162"/>
      <c r="AF32" s="162"/>
      <c r="AG32" s="158"/>
      <c r="AH32" s="145"/>
      <c r="AI32" s="145"/>
      <c r="AJ32" s="154"/>
      <c r="AK32" s="138"/>
      <c r="AL32" s="141"/>
      <c r="AM32" s="168"/>
      <c r="AN32" s="168"/>
      <c r="AO32" s="168"/>
      <c r="AP32" s="145"/>
      <c r="AQ32" s="148"/>
      <c r="AR32" s="177"/>
      <c r="AS32" s="97" t="s">
        <v>42</v>
      </c>
      <c r="AT32" s="106">
        <v>7205</v>
      </c>
      <c r="AU32" s="106">
        <f>AT32*AR31</f>
        <v>828575</v>
      </c>
      <c r="AV32" s="106">
        <v>1780</v>
      </c>
      <c r="AW32" s="129"/>
      <c r="AX32" s="132"/>
      <c r="AY32" s="106">
        <f>AV32*AR31</f>
        <v>204700</v>
      </c>
      <c r="AZ32" s="107">
        <f t="shared" si="0"/>
        <v>1033275</v>
      </c>
      <c r="BA32" s="206"/>
    </row>
    <row r="33" spans="1:54" s="87" customFormat="1" ht="40.5" customHeight="1" x14ac:dyDescent="0.2">
      <c r="A33" s="180"/>
      <c r="B33" s="162"/>
      <c r="C33" s="162"/>
      <c r="D33" s="162"/>
      <c r="E33" s="162"/>
      <c r="F33" s="162"/>
      <c r="G33" s="162"/>
      <c r="H33" s="162"/>
      <c r="I33" s="162"/>
      <c r="J33" s="162"/>
      <c r="K33" s="238"/>
      <c r="L33" s="238"/>
      <c r="M33" s="233"/>
      <c r="N33" s="162"/>
      <c r="O33" s="162"/>
      <c r="P33" s="233"/>
      <c r="Q33" s="162"/>
      <c r="R33" s="233"/>
      <c r="S33" s="233"/>
      <c r="T33" s="162"/>
      <c r="U33" s="235"/>
      <c r="V33" s="233"/>
      <c r="W33" s="235"/>
      <c r="X33" s="255"/>
      <c r="Y33" s="162"/>
      <c r="Z33" s="162"/>
      <c r="AA33" s="162"/>
      <c r="AB33" s="162"/>
      <c r="AC33" s="235"/>
      <c r="AD33" s="162"/>
      <c r="AE33" s="162"/>
      <c r="AF33" s="162"/>
      <c r="AG33" s="158"/>
      <c r="AH33" s="145"/>
      <c r="AI33" s="145"/>
      <c r="AJ33" s="154"/>
      <c r="AK33" s="138"/>
      <c r="AL33" s="141"/>
      <c r="AM33" s="168"/>
      <c r="AN33" s="168"/>
      <c r="AO33" s="168"/>
      <c r="AP33" s="145"/>
      <c r="AQ33" s="148"/>
      <c r="AR33" s="177"/>
      <c r="AS33" s="97" t="s">
        <v>43</v>
      </c>
      <c r="AT33" s="106">
        <v>3826</v>
      </c>
      <c r="AU33" s="106">
        <f>AT33*AR31</f>
        <v>439990</v>
      </c>
      <c r="AV33" s="106">
        <v>462</v>
      </c>
      <c r="AW33" s="129"/>
      <c r="AX33" s="132"/>
      <c r="AY33" s="106">
        <f>AV33*AR31</f>
        <v>53130</v>
      </c>
      <c r="AZ33" s="107">
        <f t="shared" si="0"/>
        <v>493120</v>
      </c>
      <c r="BA33" s="206"/>
    </row>
    <row r="34" spans="1:54" s="87" customFormat="1" ht="75" customHeight="1" x14ac:dyDescent="0.2">
      <c r="A34" s="181"/>
      <c r="B34" s="163"/>
      <c r="C34" s="163"/>
      <c r="D34" s="163"/>
      <c r="E34" s="163"/>
      <c r="F34" s="163"/>
      <c r="G34" s="163"/>
      <c r="H34" s="163"/>
      <c r="I34" s="163"/>
      <c r="J34" s="163"/>
      <c r="K34" s="239"/>
      <c r="L34" s="239"/>
      <c r="M34" s="202"/>
      <c r="N34" s="163"/>
      <c r="O34" s="163"/>
      <c r="P34" s="202"/>
      <c r="Q34" s="163"/>
      <c r="R34" s="202"/>
      <c r="S34" s="202"/>
      <c r="T34" s="163"/>
      <c r="U34" s="236"/>
      <c r="V34" s="202"/>
      <c r="W34" s="236"/>
      <c r="X34" s="256"/>
      <c r="Y34" s="163"/>
      <c r="Z34" s="163"/>
      <c r="AA34" s="163"/>
      <c r="AB34" s="163"/>
      <c r="AC34" s="236"/>
      <c r="AD34" s="163"/>
      <c r="AE34" s="163"/>
      <c r="AF34" s="163"/>
      <c r="AG34" s="159"/>
      <c r="AH34" s="146"/>
      <c r="AI34" s="146"/>
      <c r="AJ34" s="155"/>
      <c r="AK34" s="139"/>
      <c r="AL34" s="142"/>
      <c r="AM34" s="169"/>
      <c r="AN34" s="169"/>
      <c r="AO34" s="169"/>
      <c r="AP34" s="146"/>
      <c r="AQ34" s="149"/>
      <c r="AR34" s="178"/>
      <c r="AS34" s="97" t="s">
        <v>80</v>
      </c>
      <c r="AT34" s="106"/>
      <c r="AU34" s="106">
        <f>AT34*AR31</f>
        <v>0</v>
      </c>
      <c r="AV34" s="106"/>
      <c r="AW34" s="130"/>
      <c r="AX34" s="133"/>
      <c r="AY34" s="106">
        <f>AV34*AR31</f>
        <v>0</v>
      </c>
      <c r="AZ34" s="107">
        <f t="shared" si="0"/>
        <v>0</v>
      </c>
      <c r="BA34" s="206"/>
    </row>
    <row r="35" spans="1:54" s="87" customFormat="1" ht="45" customHeight="1" x14ac:dyDescent="0.2">
      <c r="A35" s="156">
        <v>11</v>
      </c>
      <c r="B35" s="156" t="s">
        <v>106</v>
      </c>
      <c r="C35" s="156"/>
      <c r="D35" s="161" t="s">
        <v>107</v>
      </c>
      <c r="E35" s="161" t="s">
        <v>114</v>
      </c>
      <c r="F35" s="161" t="s">
        <v>112</v>
      </c>
      <c r="G35" s="161" t="s">
        <v>35</v>
      </c>
      <c r="H35" s="161" t="s">
        <v>75</v>
      </c>
      <c r="I35" s="161">
        <v>1050</v>
      </c>
      <c r="J35" s="161">
        <v>2100</v>
      </c>
      <c r="K35" s="237"/>
      <c r="L35" s="237"/>
      <c r="M35" s="232" t="s">
        <v>30</v>
      </c>
      <c r="N35" s="161" t="s">
        <v>76</v>
      </c>
      <c r="O35" s="161" t="s">
        <v>34</v>
      </c>
      <c r="P35" s="232" t="s">
        <v>35</v>
      </c>
      <c r="Q35" s="161" t="s">
        <v>35</v>
      </c>
      <c r="R35" s="232" t="s">
        <v>86</v>
      </c>
      <c r="S35" s="232" t="s">
        <v>88</v>
      </c>
      <c r="T35" s="161" t="s">
        <v>31</v>
      </c>
      <c r="U35" s="234" t="s">
        <v>70</v>
      </c>
      <c r="V35" s="232" t="s">
        <v>83</v>
      </c>
      <c r="W35" s="234">
        <v>152</v>
      </c>
      <c r="X35" s="254" t="s">
        <v>87</v>
      </c>
      <c r="Y35" s="161" t="s">
        <v>71</v>
      </c>
      <c r="Z35" s="161" t="s">
        <v>46</v>
      </c>
      <c r="AA35" s="161" t="s">
        <v>33</v>
      </c>
      <c r="AB35" s="161" t="s">
        <v>35</v>
      </c>
      <c r="AC35" s="234" t="s">
        <v>35</v>
      </c>
      <c r="AD35" s="161" t="s">
        <v>35</v>
      </c>
      <c r="AE35" s="161" t="s">
        <v>72</v>
      </c>
      <c r="AF35" s="161" t="s">
        <v>73</v>
      </c>
      <c r="AG35" s="157"/>
      <c r="AH35" s="144"/>
      <c r="AI35" s="144"/>
      <c r="AJ35" s="153">
        <v>69</v>
      </c>
      <c r="AK35" s="137"/>
      <c r="AL35" s="140"/>
      <c r="AM35" s="167"/>
      <c r="AN35" s="167"/>
      <c r="AO35" s="167"/>
      <c r="AP35" s="144"/>
      <c r="AQ35" s="147"/>
      <c r="AR35" s="176">
        <f>SUM(AG35:AQ38)</f>
        <v>69</v>
      </c>
      <c r="AS35" s="108" t="s">
        <v>41</v>
      </c>
      <c r="AT35" s="106">
        <v>22032</v>
      </c>
      <c r="AU35" s="106">
        <f>AT35*AR35</f>
        <v>1520208</v>
      </c>
      <c r="AV35" s="106">
        <v>1780</v>
      </c>
      <c r="AW35" s="128">
        <f>AT35+AT36+AT37+AT38+AV35+AV36+AV37+AV38</f>
        <v>37085</v>
      </c>
      <c r="AX35" s="131">
        <f>AW35*AR35</f>
        <v>2558865</v>
      </c>
      <c r="AY35" s="106">
        <f>AV35*AR35</f>
        <v>122820</v>
      </c>
      <c r="AZ35" s="107">
        <f t="shared" ref="AZ35:AZ38" si="8">AY35+AU35</f>
        <v>1643028</v>
      </c>
      <c r="BA35" s="206"/>
    </row>
    <row r="36" spans="1:54" s="87" customFormat="1" ht="45" customHeight="1" x14ac:dyDescent="0.2">
      <c r="A36" s="156"/>
      <c r="B36" s="156"/>
      <c r="C36" s="156"/>
      <c r="D36" s="162"/>
      <c r="E36" s="162"/>
      <c r="F36" s="162"/>
      <c r="G36" s="162"/>
      <c r="H36" s="162"/>
      <c r="I36" s="162"/>
      <c r="J36" s="162"/>
      <c r="K36" s="238"/>
      <c r="L36" s="238"/>
      <c r="M36" s="233"/>
      <c r="N36" s="162"/>
      <c r="O36" s="162"/>
      <c r="P36" s="233"/>
      <c r="Q36" s="162"/>
      <c r="R36" s="233"/>
      <c r="S36" s="233"/>
      <c r="T36" s="162"/>
      <c r="U36" s="235"/>
      <c r="V36" s="233"/>
      <c r="W36" s="235"/>
      <c r="X36" s="255"/>
      <c r="Y36" s="162"/>
      <c r="Z36" s="162"/>
      <c r="AA36" s="162"/>
      <c r="AB36" s="162"/>
      <c r="AC36" s="235"/>
      <c r="AD36" s="162"/>
      <c r="AE36" s="162"/>
      <c r="AF36" s="162"/>
      <c r="AG36" s="158"/>
      <c r="AH36" s="145"/>
      <c r="AI36" s="145"/>
      <c r="AJ36" s="154"/>
      <c r="AK36" s="138"/>
      <c r="AL36" s="141"/>
      <c r="AM36" s="168"/>
      <c r="AN36" s="168"/>
      <c r="AO36" s="168"/>
      <c r="AP36" s="145"/>
      <c r="AQ36" s="148"/>
      <c r="AR36" s="177"/>
      <c r="AS36" s="108" t="s">
        <v>42</v>
      </c>
      <c r="AT36" s="106">
        <v>7205</v>
      </c>
      <c r="AU36" s="106">
        <f>AT36*AR35</f>
        <v>497145</v>
      </c>
      <c r="AV36" s="106">
        <v>1780</v>
      </c>
      <c r="AW36" s="129"/>
      <c r="AX36" s="132"/>
      <c r="AY36" s="106">
        <f>AV36*AR35</f>
        <v>122820</v>
      </c>
      <c r="AZ36" s="107">
        <f t="shared" si="8"/>
        <v>619965</v>
      </c>
      <c r="BA36" s="206"/>
    </row>
    <row r="37" spans="1:54" s="87" customFormat="1" ht="45" customHeight="1" x14ac:dyDescent="0.2">
      <c r="A37" s="156"/>
      <c r="B37" s="156"/>
      <c r="C37" s="156"/>
      <c r="D37" s="162"/>
      <c r="E37" s="162"/>
      <c r="F37" s="162"/>
      <c r="G37" s="162"/>
      <c r="H37" s="162"/>
      <c r="I37" s="162"/>
      <c r="J37" s="162"/>
      <c r="K37" s="238"/>
      <c r="L37" s="238"/>
      <c r="M37" s="233"/>
      <c r="N37" s="162"/>
      <c r="O37" s="162"/>
      <c r="P37" s="233"/>
      <c r="Q37" s="162"/>
      <c r="R37" s="233"/>
      <c r="S37" s="233"/>
      <c r="T37" s="162"/>
      <c r="U37" s="235"/>
      <c r="V37" s="233"/>
      <c r="W37" s="235"/>
      <c r="X37" s="255"/>
      <c r="Y37" s="162"/>
      <c r="Z37" s="162"/>
      <c r="AA37" s="162"/>
      <c r="AB37" s="162"/>
      <c r="AC37" s="235"/>
      <c r="AD37" s="162"/>
      <c r="AE37" s="162"/>
      <c r="AF37" s="162"/>
      <c r="AG37" s="158"/>
      <c r="AH37" s="145"/>
      <c r="AI37" s="145"/>
      <c r="AJ37" s="154"/>
      <c r="AK37" s="138"/>
      <c r="AL37" s="141"/>
      <c r="AM37" s="168"/>
      <c r="AN37" s="168"/>
      <c r="AO37" s="168"/>
      <c r="AP37" s="145"/>
      <c r="AQ37" s="148"/>
      <c r="AR37" s="177"/>
      <c r="AS37" s="108" t="s">
        <v>43</v>
      </c>
      <c r="AT37" s="106">
        <v>3826</v>
      </c>
      <c r="AU37" s="106">
        <f>AT37*AR35</f>
        <v>263994</v>
      </c>
      <c r="AV37" s="106">
        <v>462</v>
      </c>
      <c r="AW37" s="129"/>
      <c r="AX37" s="132"/>
      <c r="AY37" s="106">
        <f>AV37*AR35</f>
        <v>31878</v>
      </c>
      <c r="AZ37" s="107">
        <f t="shared" si="8"/>
        <v>295872</v>
      </c>
      <c r="BA37" s="206"/>
    </row>
    <row r="38" spans="1:54" s="87" customFormat="1" ht="45" customHeight="1" x14ac:dyDescent="0.2">
      <c r="A38" s="156"/>
      <c r="B38" s="156"/>
      <c r="C38" s="156"/>
      <c r="D38" s="163"/>
      <c r="E38" s="163"/>
      <c r="F38" s="163"/>
      <c r="G38" s="163"/>
      <c r="H38" s="163"/>
      <c r="I38" s="163"/>
      <c r="J38" s="163"/>
      <c r="K38" s="239"/>
      <c r="L38" s="239"/>
      <c r="M38" s="202"/>
      <c r="N38" s="163"/>
      <c r="O38" s="163"/>
      <c r="P38" s="202"/>
      <c r="Q38" s="163"/>
      <c r="R38" s="202"/>
      <c r="S38" s="202"/>
      <c r="T38" s="163"/>
      <c r="U38" s="236"/>
      <c r="V38" s="202"/>
      <c r="W38" s="236"/>
      <c r="X38" s="256"/>
      <c r="Y38" s="163"/>
      <c r="Z38" s="163"/>
      <c r="AA38" s="163"/>
      <c r="AB38" s="163"/>
      <c r="AC38" s="236"/>
      <c r="AD38" s="163"/>
      <c r="AE38" s="163"/>
      <c r="AF38" s="163"/>
      <c r="AG38" s="159"/>
      <c r="AH38" s="146"/>
      <c r="AI38" s="146"/>
      <c r="AJ38" s="155"/>
      <c r="AK38" s="139"/>
      <c r="AL38" s="142"/>
      <c r="AM38" s="169"/>
      <c r="AN38" s="169"/>
      <c r="AO38" s="169"/>
      <c r="AP38" s="146"/>
      <c r="AQ38" s="149"/>
      <c r="AR38" s="178"/>
      <c r="AS38" s="108" t="s">
        <v>80</v>
      </c>
      <c r="AT38" s="106"/>
      <c r="AU38" s="106">
        <f>AT38*AR35</f>
        <v>0</v>
      </c>
      <c r="AV38" s="106"/>
      <c r="AW38" s="130"/>
      <c r="AX38" s="133"/>
      <c r="AY38" s="106">
        <f>AV38*AR35</f>
        <v>0</v>
      </c>
      <c r="AZ38" s="107">
        <f t="shared" si="8"/>
        <v>0</v>
      </c>
      <c r="BA38" s="206"/>
    </row>
    <row r="39" spans="1:54" s="4" customFormat="1" x14ac:dyDescent="0.2">
      <c r="A39" s="111"/>
      <c r="B39" s="110"/>
      <c r="C39" s="110"/>
      <c r="D39" s="113"/>
      <c r="E39" s="110"/>
      <c r="F39" s="89"/>
      <c r="G39" s="110"/>
      <c r="H39" s="110"/>
      <c r="I39" s="110"/>
      <c r="J39" s="110"/>
      <c r="K39" s="69"/>
      <c r="L39" s="69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209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1"/>
      <c r="AR39" s="66">
        <f>SUM(AR12:AR38)</f>
        <v>368</v>
      </c>
      <c r="AS39" s="110"/>
      <c r="AT39" s="98"/>
      <c r="AU39" s="98"/>
      <c r="AV39" s="68"/>
      <c r="AW39" s="68"/>
      <c r="AX39" s="100"/>
      <c r="AY39" s="98"/>
      <c r="AZ39" s="104"/>
      <c r="BA39" s="47"/>
    </row>
    <row r="40" spans="1:54" ht="18.75" x14ac:dyDescent="0.2">
      <c r="A40" s="222" t="s">
        <v>14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117"/>
      <c r="AH40" s="117"/>
      <c r="AI40" s="117"/>
      <c r="AJ40" s="117"/>
      <c r="AK40" s="126"/>
      <c r="AL40" s="126"/>
      <c r="AM40" s="126"/>
      <c r="AN40" s="126"/>
      <c r="AO40" s="126"/>
      <c r="AP40" s="126"/>
      <c r="AQ40" s="82"/>
      <c r="AR40" s="78"/>
      <c r="AS40" s="71"/>
      <c r="AT40" s="79"/>
      <c r="AU40" s="79"/>
      <c r="AV40" s="79"/>
      <c r="AW40" s="79"/>
      <c r="AX40" s="101">
        <f>SUM(AX12:AX38)</f>
        <v>14900619</v>
      </c>
      <c r="AY40" s="104">
        <f>SUM(AY13:AY34)</f>
        <v>1192274</v>
      </c>
      <c r="AZ40" s="104">
        <f>SUM(AZ12:AZ38)</f>
        <v>14900619</v>
      </c>
      <c r="BA40" s="47"/>
      <c r="BB40" s="14"/>
    </row>
    <row r="41" spans="1:54" ht="19.5" thickBot="1" x14ac:dyDescent="0.25">
      <c r="A41" s="197" t="s">
        <v>36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118"/>
      <c r="AH41" s="118"/>
      <c r="AI41" s="118"/>
      <c r="AJ41" s="118"/>
      <c r="AK41" s="123"/>
      <c r="AL41" s="123"/>
      <c r="AM41" s="123"/>
      <c r="AN41" s="123"/>
      <c r="AO41" s="123"/>
      <c r="AP41" s="123"/>
      <c r="AQ41" s="83"/>
      <c r="AR41" s="72"/>
      <c r="AS41" s="73"/>
      <c r="AT41" s="74"/>
      <c r="AU41" s="74"/>
      <c r="AV41" s="74"/>
      <c r="AW41" s="74"/>
      <c r="AX41" s="102">
        <f>AX40/1.2*20%</f>
        <v>2483436.5</v>
      </c>
      <c r="AY41" s="98"/>
      <c r="AZ41" s="104">
        <f>AZ40/1.2*20%</f>
        <v>2483436.5</v>
      </c>
      <c r="BA41" s="47"/>
      <c r="BB41" s="14"/>
    </row>
    <row r="42" spans="1:54" s="31" customFormat="1" x14ac:dyDescent="0.2">
      <c r="A42" s="212"/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30"/>
      <c r="AR42" s="56"/>
      <c r="AT42" s="51"/>
      <c r="AU42" s="51"/>
      <c r="AV42" s="51"/>
      <c r="AW42" s="51"/>
      <c r="AX42" s="51"/>
      <c r="AY42" s="51"/>
      <c r="AZ42" s="51"/>
      <c r="BA42" s="51"/>
    </row>
    <row r="43" spans="1:54" s="31" customFormat="1" ht="30" x14ac:dyDescent="0.2">
      <c r="A43" s="214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R43" s="56"/>
      <c r="AT43" s="51"/>
      <c r="AU43" s="51"/>
      <c r="AV43" s="51"/>
      <c r="AW43" s="51"/>
      <c r="AX43" s="51"/>
      <c r="AY43" s="51"/>
      <c r="AZ43" s="51"/>
      <c r="BA43" s="51"/>
    </row>
    <row r="44" spans="1:54" s="31" customFormat="1" ht="29.25" customHeight="1" x14ac:dyDescent="0.2">
      <c r="A44" s="32" t="s">
        <v>37</v>
      </c>
      <c r="B44" s="33"/>
      <c r="C44" s="33"/>
      <c r="D44" s="33"/>
      <c r="E44" s="33"/>
      <c r="F44" s="90"/>
      <c r="G44" s="33"/>
      <c r="H44" s="33"/>
      <c r="I44" s="33"/>
      <c r="J44" s="33"/>
      <c r="K44" s="33"/>
      <c r="L44" s="33"/>
      <c r="M44" s="33"/>
      <c r="N44" s="215"/>
      <c r="O44" s="215"/>
      <c r="P44" s="215"/>
      <c r="Q44" s="215"/>
      <c r="R44" s="215"/>
      <c r="S44" s="215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F44" s="215" t="s">
        <v>53</v>
      </c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56"/>
      <c r="AT44" s="51"/>
      <c r="AU44" s="51"/>
      <c r="AV44" s="51"/>
      <c r="AW44" s="51"/>
      <c r="AX44" s="51"/>
      <c r="AY44" s="51"/>
      <c r="AZ44" s="51"/>
      <c r="BA44" s="51"/>
    </row>
    <row r="45" spans="1:54" s="38" customFormat="1" ht="26.25" customHeight="1" x14ac:dyDescent="0.25">
      <c r="A45" s="59" t="s">
        <v>97</v>
      </c>
      <c r="B45" s="60"/>
      <c r="C45" s="60"/>
      <c r="D45" s="60"/>
      <c r="E45" s="60"/>
      <c r="F45" s="91"/>
      <c r="G45" s="60"/>
      <c r="H45" s="60"/>
      <c r="I45" s="60"/>
      <c r="J45" s="61"/>
      <c r="K45" s="35"/>
      <c r="L45" s="35"/>
      <c r="M45" s="35"/>
      <c r="N45" s="216"/>
      <c r="O45" s="216"/>
      <c r="P45" s="216"/>
      <c r="Q45" s="216"/>
      <c r="R45" s="216"/>
      <c r="S45" s="36"/>
      <c r="T45" s="36"/>
      <c r="U45" s="36"/>
      <c r="V45" s="36"/>
      <c r="W45" s="35"/>
      <c r="X45" s="35"/>
      <c r="Y45" s="35"/>
      <c r="Z45" s="35"/>
      <c r="AA45" s="35"/>
      <c r="AB45" s="35"/>
      <c r="AC45" s="35"/>
      <c r="AD45" s="35"/>
      <c r="AE45" s="37"/>
      <c r="AF45" s="216" t="s">
        <v>84</v>
      </c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52"/>
      <c r="BA45" s="52"/>
    </row>
    <row r="46" spans="1:54" s="38" customFormat="1" ht="54.75" customHeight="1" x14ac:dyDescent="0.2">
      <c r="A46" s="220"/>
      <c r="B46" s="221"/>
      <c r="C46" s="221"/>
      <c r="D46" s="221"/>
      <c r="E46" s="221"/>
      <c r="F46" s="221"/>
      <c r="G46" s="221"/>
      <c r="H46" s="221"/>
      <c r="I46" s="221"/>
      <c r="J46" s="221"/>
      <c r="K46" s="33"/>
      <c r="L46" s="33"/>
      <c r="M46" s="33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52"/>
      <c r="BA46" s="52"/>
    </row>
    <row r="47" spans="1:54" x14ac:dyDescent="0.2">
      <c r="A47" s="12"/>
      <c r="B47" s="12"/>
      <c r="C47" s="12"/>
      <c r="D47" s="12"/>
      <c r="E47" s="12"/>
      <c r="F47" s="92"/>
      <c r="G47" s="12"/>
      <c r="H47" s="12"/>
      <c r="I47" s="12"/>
      <c r="J47" s="12"/>
      <c r="K47" s="23"/>
      <c r="L47" s="23"/>
      <c r="M47" s="12"/>
      <c r="N47" s="12"/>
      <c r="O47" s="12"/>
      <c r="P47" s="12"/>
      <c r="Q47" s="12"/>
      <c r="R47" s="9"/>
      <c r="S47" s="12"/>
      <c r="T47" s="12"/>
      <c r="U47" s="12"/>
      <c r="V47" s="12"/>
      <c r="W47" s="12"/>
      <c r="X47" s="12"/>
      <c r="Y47" s="12"/>
      <c r="Z47" s="12"/>
      <c r="AA47" s="12"/>
      <c r="AB47" s="24"/>
      <c r="AC47" s="24"/>
      <c r="AD47" s="25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57"/>
      <c r="AS47" s="6"/>
      <c r="AT47" s="48"/>
      <c r="AU47" s="48"/>
      <c r="AV47" s="48"/>
      <c r="AW47" s="48"/>
      <c r="AX47" s="48"/>
      <c r="AY47" s="48"/>
      <c r="AZ47" s="48"/>
      <c r="BA47" s="48"/>
      <c r="BB47" s="15"/>
    </row>
    <row r="48" spans="1:54" x14ac:dyDescent="0.2">
      <c r="A48" s="12"/>
      <c r="B48" s="16"/>
      <c r="C48" s="16"/>
      <c r="D48" s="16"/>
      <c r="E48" s="16"/>
      <c r="F48" s="93"/>
      <c r="G48" s="16"/>
      <c r="H48" s="16"/>
      <c r="I48" s="12"/>
      <c r="J48" s="12"/>
      <c r="K48" s="23"/>
      <c r="L48" s="23"/>
      <c r="M48" s="12"/>
      <c r="N48" s="12"/>
      <c r="O48" s="12"/>
      <c r="P48" s="12"/>
      <c r="Q48" s="12"/>
      <c r="R48" s="9"/>
      <c r="S48" s="12"/>
      <c r="T48" s="12"/>
      <c r="U48" s="12"/>
      <c r="V48" s="12"/>
      <c r="W48" s="12"/>
      <c r="X48" s="12"/>
      <c r="Y48" s="12"/>
      <c r="Z48" s="12"/>
      <c r="AA48" s="12"/>
      <c r="AB48" s="24"/>
      <c r="AC48" s="24"/>
      <c r="AD48" s="25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57"/>
      <c r="AS48" s="6"/>
      <c r="AT48" s="48"/>
      <c r="AU48" s="48"/>
      <c r="AV48" s="48"/>
      <c r="AW48" s="48"/>
      <c r="AX48" s="48"/>
      <c r="AY48" s="48"/>
      <c r="AZ48" s="24"/>
      <c r="BA48" s="24"/>
    </row>
    <row r="49" spans="1:53" ht="30.75" customHeight="1" x14ac:dyDescent="0.2">
      <c r="A49" s="12"/>
      <c r="B49" s="26"/>
      <c r="C49" s="26"/>
      <c r="D49" s="26"/>
      <c r="E49" s="26"/>
      <c r="F49" s="94"/>
      <c r="G49" s="26"/>
      <c r="H49" s="26"/>
      <c r="I49" s="26"/>
      <c r="J49" s="26"/>
      <c r="K49" s="27"/>
      <c r="L49" s="27"/>
      <c r="M49" s="26"/>
      <c r="N49" s="26"/>
      <c r="O49" s="26"/>
      <c r="P49" s="26"/>
      <c r="Q49" s="26"/>
      <c r="R49" s="86"/>
      <c r="S49" s="26"/>
      <c r="T49" s="26"/>
      <c r="U49" s="26"/>
      <c r="V49" s="26"/>
      <c r="W49" s="26"/>
      <c r="X49" s="26"/>
      <c r="Y49" s="26"/>
      <c r="Z49" s="26"/>
      <c r="AA49" s="26"/>
      <c r="AB49" s="28"/>
      <c r="AC49" s="28"/>
      <c r="AD49" s="29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57"/>
      <c r="AS49" s="6"/>
      <c r="AT49" s="48"/>
      <c r="AU49" s="48"/>
      <c r="AV49" s="48"/>
      <c r="AW49" s="48"/>
      <c r="AX49" s="48"/>
      <c r="AY49" s="48"/>
      <c r="AZ49" s="24"/>
      <c r="BA49" s="24"/>
    </row>
    <row r="50" spans="1:53" ht="133.5" customHeight="1" x14ac:dyDescent="0.2">
      <c r="A50" s="12"/>
      <c r="B50" s="226"/>
      <c r="C50" s="226"/>
      <c r="D50" s="226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48"/>
      <c r="AV50" s="48"/>
      <c r="AW50" s="48"/>
      <c r="AX50" s="48"/>
      <c r="AY50" s="48"/>
      <c r="AZ50" s="24"/>
      <c r="BA50" s="24"/>
    </row>
    <row r="51" spans="1:53" ht="221.25" customHeight="1" x14ac:dyDescent="0.2">
      <c r="A51" s="12"/>
      <c r="B51" s="225"/>
      <c r="C51" s="225"/>
      <c r="D51" s="225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8"/>
      <c r="AU51" s="48"/>
      <c r="AV51" s="48"/>
      <c r="AW51" s="48"/>
      <c r="AX51" s="48"/>
      <c r="AY51" s="48"/>
      <c r="AZ51" s="24"/>
      <c r="BA51" s="24"/>
    </row>
    <row r="52" spans="1:53" ht="180.75" customHeight="1" x14ac:dyDescent="0.2">
      <c r="A52" s="12"/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  <c r="AO52" s="224"/>
      <c r="AP52" s="224"/>
      <c r="AQ52" s="224"/>
      <c r="AR52" s="224"/>
      <c r="AS52" s="224"/>
      <c r="AT52" s="26"/>
      <c r="AU52" s="48"/>
      <c r="AV52" s="48"/>
      <c r="AW52" s="48"/>
      <c r="AX52" s="48"/>
      <c r="AY52" s="48"/>
      <c r="AZ52" s="24"/>
      <c r="BA52" s="24"/>
    </row>
    <row r="53" spans="1:53" ht="288" customHeight="1" x14ac:dyDescent="0.2">
      <c r="A53" s="12"/>
      <c r="B53" s="224"/>
      <c r="C53" s="224"/>
      <c r="D53" s="224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6"/>
      <c r="AU53" s="48"/>
      <c r="AV53" s="48"/>
      <c r="AW53" s="48"/>
      <c r="AX53" s="48"/>
      <c r="AY53" s="48"/>
      <c r="AZ53" s="24"/>
      <c r="BA53" s="24"/>
    </row>
    <row r="54" spans="1:53" ht="96" customHeight="1" x14ac:dyDescent="0.2"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80"/>
      <c r="P54" s="26"/>
      <c r="Q54" s="26"/>
      <c r="R54" s="86"/>
      <c r="S54" s="26"/>
      <c r="T54" s="26"/>
      <c r="U54" s="26"/>
      <c r="V54" s="26"/>
      <c r="W54" s="26"/>
      <c r="X54" s="26"/>
      <c r="Y54" s="26"/>
      <c r="Z54" s="26"/>
      <c r="AA54" s="26"/>
      <c r="AB54" s="28"/>
      <c r="AC54" s="28"/>
      <c r="AD54" s="29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57"/>
      <c r="AS54" s="6"/>
    </row>
    <row r="55" spans="1:53" ht="97.5" customHeight="1" x14ac:dyDescent="0.2"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AB55" s="10"/>
      <c r="AC55" s="10"/>
      <c r="AD55" s="11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53" x14ac:dyDescent="0.2">
      <c r="AB56" s="10"/>
      <c r="AC56" s="10"/>
      <c r="AD56" s="11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53" x14ac:dyDescent="0.2">
      <c r="AB57" s="10"/>
      <c r="AC57" s="10"/>
      <c r="AD57" s="11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53" x14ac:dyDescent="0.2">
      <c r="AB58" s="10"/>
      <c r="AC58" s="10"/>
      <c r="AD58" s="11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53" x14ac:dyDescent="0.2">
      <c r="AB59" s="10"/>
      <c r="AC59" s="10"/>
      <c r="AD59" s="11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53" x14ac:dyDescent="0.2">
      <c r="AB60" s="10"/>
      <c r="AC60" s="10"/>
      <c r="AD60" s="11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53" x14ac:dyDescent="0.2">
      <c r="AB61" s="10"/>
      <c r="AC61" s="10"/>
      <c r="AD61" s="11"/>
      <c r="AE61" s="4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</row>
    <row r="62" spans="1:53" x14ac:dyDescent="0.2">
      <c r="AB62" s="10"/>
      <c r="AC62" s="10"/>
      <c r="AD62" s="11"/>
      <c r="AE62" s="4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53" x14ac:dyDescent="0.2">
      <c r="AB63" s="10"/>
      <c r="AC63" s="10"/>
      <c r="AD63" s="11"/>
      <c r="AE63" s="4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</row>
    <row r="64" spans="1:53" x14ac:dyDescent="0.2">
      <c r="AB64" s="10"/>
      <c r="AC64" s="10"/>
      <c r="AD64" s="11"/>
      <c r="AE64" s="4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28:43" x14ac:dyDescent="0.2">
      <c r="AB65" s="10"/>
      <c r="AC65" s="10"/>
      <c r="AD65" s="11"/>
      <c r="AE65" s="4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28:43" x14ac:dyDescent="0.2">
      <c r="AB66" s="10"/>
      <c r="AC66" s="10"/>
      <c r="AD66" s="11"/>
      <c r="AE66" s="4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</row>
    <row r="67" spans="28:43" x14ac:dyDescent="0.2">
      <c r="AB67" s="10"/>
      <c r="AC67" s="10"/>
      <c r="AD67" s="11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28:43" x14ac:dyDescent="0.2">
      <c r="AB68" s="10"/>
      <c r="AC68" s="10"/>
      <c r="AD68" s="11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28:43" x14ac:dyDescent="0.2">
      <c r="AB69" s="10"/>
      <c r="AC69" s="10"/>
      <c r="AD69" s="11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28:43" x14ac:dyDescent="0.2">
      <c r="AB70" s="10"/>
      <c r="AC70" s="10"/>
      <c r="AD70" s="11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6" spans="28:43" ht="117.75" customHeight="1" x14ac:dyDescent="0.2"/>
    <row r="92" spans="1:53" s="13" customFormat="1" ht="57.75" customHeight="1" x14ac:dyDescent="0.2">
      <c r="A92" s="50"/>
      <c r="B92" s="40"/>
      <c r="C92" s="40"/>
      <c r="D92" s="40"/>
      <c r="E92" s="41"/>
      <c r="F92" s="96"/>
      <c r="G92" s="40"/>
      <c r="H92" s="41"/>
      <c r="I92" s="40"/>
      <c r="J92" s="40"/>
      <c r="K92" s="42"/>
      <c r="L92" s="42"/>
      <c r="M92" s="41"/>
      <c r="N92" s="43"/>
      <c r="O92" s="40"/>
      <c r="P92" s="40"/>
      <c r="Q92" s="40"/>
      <c r="R92" s="40"/>
      <c r="S92" s="44"/>
      <c r="T92" s="40"/>
      <c r="U92" s="40"/>
      <c r="V92" s="40"/>
      <c r="W92" s="45"/>
      <c r="X92" s="40"/>
      <c r="Y92" s="40"/>
      <c r="Z92" s="40"/>
      <c r="AA92" s="40"/>
      <c r="AB92" s="45"/>
      <c r="AC92" s="45"/>
      <c r="AD92" s="40"/>
      <c r="AE92" s="46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58"/>
      <c r="AS92" s="40"/>
      <c r="AT92" s="53"/>
      <c r="AU92" s="53"/>
      <c r="AV92" s="53"/>
      <c r="AW92" s="53"/>
      <c r="AX92" s="53"/>
      <c r="AY92" s="53"/>
      <c r="AZ92" s="47"/>
      <c r="BA92" s="47"/>
    </row>
    <row r="93" spans="1:53" x14ac:dyDescent="0.2">
      <c r="A93" s="6"/>
      <c r="B93" s="6"/>
      <c r="C93" s="6"/>
      <c r="D93" s="6"/>
      <c r="E93" s="6"/>
      <c r="F93" s="92"/>
      <c r="G93" s="6"/>
      <c r="H93" s="6"/>
      <c r="I93" s="6"/>
      <c r="J93" s="6"/>
      <c r="K93" s="8"/>
      <c r="L93" s="8"/>
      <c r="M93" s="6"/>
      <c r="N93" s="6"/>
      <c r="O93" s="6"/>
      <c r="P93" s="6"/>
      <c r="Q93" s="6"/>
      <c r="R93" s="55"/>
      <c r="S93" s="6"/>
      <c r="T93" s="6"/>
      <c r="U93" s="6"/>
      <c r="V93" s="6"/>
      <c r="W93" s="6"/>
      <c r="X93" s="6"/>
      <c r="Y93" s="6"/>
      <c r="Z93" s="6"/>
      <c r="AA93" s="6"/>
      <c r="AB93" s="48"/>
      <c r="AC93" s="48"/>
      <c r="AD93" s="49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57"/>
      <c r="AS93" s="6"/>
      <c r="AT93" s="48"/>
      <c r="AU93" s="48"/>
      <c r="AV93" s="48"/>
      <c r="AW93" s="48"/>
      <c r="AX93" s="48"/>
      <c r="AY93" s="48"/>
      <c r="AZ93" s="24"/>
      <c r="BA93" s="24"/>
    </row>
    <row r="96" spans="1:53" ht="108" customHeight="1" x14ac:dyDescent="0.2">
      <c r="B96" s="208"/>
      <c r="C96" s="208"/>
      <c r="D96" s="208"/>
      <c r="E96" s="208"/>
      <c r="F96" s="208"/>
      <c r="G96" s="39"/>
    </row>
  </sheetData>
  <autoFilter ref="A11:AD41" xr:uid="{00000000-0009-0000-0000-000000000000}"/>
  <mergeCells count="400">
    <mergeCell ref="AE13:AE16"/>
    <mergeCell ref="AF13:AF16"/>
    <mergeCell ref="AD13:AD16"/>
    <mergeCell ref="AB31:AB34"/>
    <mergeCell ref="AC31:AC34"/>
    <mergeCell ref="AE31:AE34"/>
    <mergeCell ref="AM25:AM26"/>
    <mergeCell ref="AN25:AN26"/>
    <mergeCell ref="AO25:AO26"/>
    <mergeCell ref="AI31:AI34"/>
    <mergeCell ref="AI35:AI38"/>
    <mergeCell ref="U31:U34"/>
    <mergeCell ref="AB25:AB26"/>
    <mergeCell ref="AC25:AC26"/>
    <mergeCell ref="X31:X34"/>
    <mergeCell ref="Y31:Y34"/>
    <mergeCell ref="AA31:AA34"/>
    <mergeCell ref="AD35:AD38"/>
    <mergeCell ref="AE35:AE38"/>
    <mergeCell ref="AF35:AF38"/>
    <mergeCell ref="AQ35:AQ38"/>
    <mergeCell ref="AR35:AR38"/>
    <mergeCell ref="AX31:AX34"/>
    <mergeCell ref="AW31:AW34"/>
    <mergeCell ref="AD31:AD34"/>
    <mergeCell ref="AF31:AF34"/>
    <mergeCell ref="AQ31:AQ34"/>
    <mergeCell ref="AR31:AR34"/>
    <mergeCell ref="L35:L38"/>
    <mergeCell ref="M35:M38"/>
    <mergeCell ref="N35:N38"/>
    <mergeCell ref="O35:O38"/>
    <mergeCell ref="P35:P38"/>
    <mergeCell ref="Q35:Q38"/>
    <mergeCell ref="A31:A34"/>
    <mergeCell ref="H35:H38"/>
    <mergeCell ref="M31:M34"/>
    <mergeCell ref="C25:C26"/>
    <mergeCell ref="L13:L16"/>
    <mergeCell ref="M13:M16"/>
    <mergeCell ref="N13:N16"/>
    <mergeCell ref="O13:O16"/>
    <mergeCell ref="P13:P16"/>
    <mergeCell ref="Q13:Q16"/>
    <mergeCell ref="A25:A26"/>
    <mergeCell ref="E21:E24"/>
    <mergeCell ref="E25:E26"/>
    <mergeCell ref="F25:F26"/>
    <mergeCell ref="G25:G26"/>
    <mergeCell ref="H25:H26"/>
    <mergeCell ref="I25:I26"/>
    <mergeCell ref="J25:J26"/>
    <mergeCell ref="K25:K26"/>
    <mergeCell ref="B25:B26"/>
    <mergeCell ref="M25:M26"/>
    <mergeCell ref="T35:T38"/>
    <mergeCell ref="U35:U38"/>
    <mergeCell ref="Z35:Z38"/>
    <mergeCell ref="I35:I38"/>
    <mergeCell ref="J35:J38"/>
    <mergeCell ref="K35:K38"/>
    <mergeCell ref="V35:V38"/>
    <mergeCell ref="W35:W38"/>
    <mergeCell ref="X35:X38"/>
    <mergeCell ref="AA35:AA38"/>
    <mergeCell ref="AB35:AB38"/>
    <mergeCell ref="AC35:AC38"/>
    <mergeCell ref="V31:V34"/>
    <mergeCell ref="BA25:BA26"/>
    <mergeCell ref="R35:R38"/>
    <mergeCell ref="S35:S38"/>
    <mergeCell ref="C35:C38"/>
    <mergeCell ref="Y35:Y38"/>
    <mergeCell ref="D35:D38"/>
    <mergeCell ref="AJ31:AJ34"/>
    <mergeCell ref="R21:R24"/>
    <mergeCell ref="N25:N26"/>
    <mergeCell ref="O25:O26"/>
    <mergeCell ref="P25:P26"/>
    <mergeCell ref="Q25:Q26"/>
    <mergeCell ref="R25:R26"/>
    <mergeCell ref="L25:L26"/>
    <mergeCell ref="D21:D24"/>
    <mergeCell ref="D25:D26"/>
    <mergeCell ref="Z31:Z34"/>
    <mergeCell ref="AG35:AG38"/>
    <mergeCell ref="AH35:AH38"/>
    <mergeCell ref="AJ21:AJ24"/>
    <mergeCell ref="AZ9:AZ11"/>
    <mergeCell ref="AY9:AY11"/>
    <mergeCell ref="AW9:AW11"/>
    <mergeCell ref="AX9:AX11"/>
    <mergeCell ref="AQ13:AQ16"/>
    <mergeCell ref="AJ35:AJ38"/>
    <mergeCell ref="AH13:AH16"/>
    <mergeCell ref="AH17:AH20"/>
    <mergeCell ref="AH21:AH24"/>
    <mergeCell ref="AH31:AH34"/>
    <mergeCell ref="AO13:AO16"/>
    <mergeCell ref="AP13:AP16"/>
    <mergeCell ref="K13:K16"/>
    <mergeCell ref="AX17:AX20"/>
    <mergeCell ref="AD25:AD26"/>
    <mergeCell ref="AE25:AE26"/>
    <mergeCell ref="AF25:AF26"/>
    <mergeCell ref="AG25:AG26"/>
    <mergeCell ref="AW25:AW26"/>
    <mergeCell ref="AX25:AX26"/>
    <mergeCell ref="AX21:AX24"/>
    <mergeCell ref="AE21:AE24"/>
    <mergeCell ref="AF21:AF24"/>
    <mergeCell ref="AG21:AG24"/>
    <mergeCell ref="AI13:AI16"/>
    <mergeCell ref="BA17:BA20"/>
    <mergeCell ref="BA21:BA24"/>
    <mergeCell ref="AH25:AH26"/>
    <mergeCell ref="AJ25:AJ26"/>
    <mergeCell ref="AK17:AK20"/>
    <mergeCell ref="AL17:AL20"/>
    <mergeCell ref="BA31:BA34"/>
    <mergeCell ref="BA35:BA38"/>
    <mergeCell ref="AW35:AW38"/>
    <mergeCell ref="AW17:AW20"/>
    <mergeCell ref="AI17:AI20"/>
    <mergeCell ref="AI21:AI24"/>
    <mergeCell ref="AR13:AR16"/>
    <mergeCell ref="AX35:AX38"/>
    <mergeCell ref="AQ25:AQ26"/>
    <mergeCell ref="AR25:AR26"/>
    <mergeCell ref="AI25:AI26"/>
    <mergeCell ref="BA13:BA16"/>
    <mergeCell ref="AN27:AN30"/>
    <mergeCell ref="AO27:AO30"/>
    <mergeCell ref="AP27:AP30"/>
    <mergeCell ref="AK25:AK26"/>
    <mergeCell ref="AL25:AL26"/>
    <mergeCell ref="AP25:AP26"/>
    <mergeCell ref="S13:S16"/>
    <mergeCell ref="U13:U16"/>
    <mergeCell ref="V13:V16"/>
    <mergeCell ref="W13:W16"/>
    <mergeCell ref="X13:X16"/>
    <mergeCell ref="AB27:AB30"/>
    <mergeCell ref="AC27:AC30"/>
    <mergeCell ref="U21:U24"/>
    <mergeCell ref="S21:S24"/>
    <mergeCell ref="N17:N20"/>
    <mergeCell ref="D17:D20"/>
    <mergeCell ref="X25:X26"/>
    <mergeCell ref="AC21:AC24"/>
    <mergeCell ref="T21:T24"/>
    <mergeCell ref="AB21:AB24"/>
    <mergeCell ref="Z25:Z26"/>
    <mergeCell ref="AA25:AA26"/>
    <mergeCell ref="I21:I24"/>
    <mergeCell ref="B31:B34"/>
    <mergeCell ref="N31:N34"/>
    <mergeCell ref="O31:O34"/>
    <mergeCell ref="P31:P34"/>
    <mergeCell ref="Q31:Q34"/>
    <mergeCell ref="R31:R34"/>
    <mergeCell ref="S31:S34"/>
    <mergeCell ref="T31:T34"/>
    <mergeCell ref="E31:E34"/>
    <mergeCell ref="F31:F34"/>
    <mergeCell ref="G31:G34"/>
    <mergeCell ref="H31:H34"/>
    <mergeCell ref="U27:U30"/>
    <mergeCell ref="W31:W34"/>
    <mergeCell ref="C27:C30"/>
    <mergeCell ref="I31:I34"/>
    <mergeCell ref="J31:J34"/>
    <mergeCell ref="K31:K34"/>
    <mergeCell ref="L31:L34"/>
    <mergeCell ref="S25:S26"/>
    <mergeCell ref="T25:T26"/>
    <mergeCell ref="U25:U26"/>
    <mergeCell ref="V25:V26"/>
    <mergeCell ref="O17:O20"/>
    <mergeCell ref="P17:P20"/>
    <mergeCell ref="Q17:Q20"/>
    <mergeCell ref="R17:R20"/>
    <mergeCell ref="M17:M20"/>
    <mergeCell ref="S17:S20"/>
    <mergeCell ref="X21:X24"/>
    <mergeCell ref="V17:V20"/>
    <mergeCell ref="W17:W20"/>
    <mergeCell ref="AA17:AA20"/>
    <mergeCell ref="D31:D34"/>
    <mergeCell ref="C31:C34"/>
    <mergeCell ref="S27:S30"/>
    <mergeCell ref="T27:T30"/>
    <mergeCell ref="J21:J24"/>
    <mergeCell ref="K21:K24"/>
    <mergeCell ref="L21:L24"/>
    <mergeCell ref="M21:M24"/>
    <mergeCell ref="N21:N24"/>
    <mergeCell ref="O21:O24"/>
    <mergeCell ref="AC13:AC16"/>
    <mergeCell ref="AE17:AE20"/>
    <mergeCell ref="AF17:AF20"/>
    <mergeCell ref="AQ17:AQ20"/>
    <mergeCell ref="AQ21:AQ24"/>
    <mergeCell ref="AW13:AW16"/>
    <mergeCell ref="AR17:AR20"/>
    <mergeCell ref="AC17:AC20"/>
    <mergeCell ref="AD17:AD20"/>
    <mergeCell ref="AR21:AR24"/>
    <mergeCell ref="AW21:AW24"/>
    <mergeCell ref="Y21:Y24"/>
    <mergeCell ref="Z21:Z24"/>
    <mergeCell ref="AA21:AA24"/>
    <mergeCell ref="Y17:Y20"/>
    <mergeCell ref="Z17:Z20"/>
    <mergeCell ref="AG13:AG16"/>
    <mergeCell ref="AG17:AG20"/>
    <mergeCell ref="Y25:Y26"/>
    <mergeCell ref="AD21:AD24"/>
    <mergeCell ref="AM17:AM20"/>
    <mergeCell ref="B96:F96"/>
    <mergeCell ref="AD39:AQ39"/>
    <mergeCell ref="A42:O42"/>
    <mergeCell ref="A43:AE43"/>
    <mergeCell ref="N44:S44"/>
    <mergeCell ref="N45:R45"/>
    <mergeCell ref="A9:A11"/>
    <mergeCell ref="A46:J46"/>
    <mergeCell ref="N46:AE46"/>
    <mergeCell ref="G9:G11"/>
    <mergeCell ref="AF44:AQ44"/>
    <mergeCell ref="A40:V40"/>
    <mergeCell ref="B53:AS53"/>
    <mergeCell ref="B54:N54"/>
    <mergeCell ref="B52:AS52"/>
    <mergeCell ref="B50:AT50"/>
    <mergeCell ref="B51:AT51"/>
    <mergeCell ref="B55:N55"/>
    <mergeCell ref="B9:B11"/>
    <mergeCell ref="E9:E11"/>
    <mergeCell ref="AF9:AF11"/>
    <mergeCell ref="AR9:AR11"/>
    <mergeCell ref="AS9:AS11"/>
    <mergeCell ref="A13:A16"/>
    <mergeCell ref="B13:B16"/>
    <mergeCell ref="AF45:AY46"/>
    <mergeCell ref="E13:E16"/>
    <mergeCell ref="F13:F16"/>
    <mergeCell ref="T17:T20"/>
    <mergeCell ref="U17:U20"/>
    <mergeCell ref="A35:A38"/>
    <mergeCell ref="AU1:AX1"/>
    <mergeCell ref="A1:AQ1"/>
    <mergeCell ref="B2:O2"/>
    <mergeCell ref="B3:J3"/>
    <mergeCell ref="A41:V41"/>
    <mergeCell ref="F9:F11"/>
    <mergeCell ref="H9:H11"/>
    <mergeCell ref="I9:J9"/>
    <mergeCell ref="K9:AE9"/>
    <mergeCell ref="B4:I4"/>
    <mergeCell ref="B5:H5"/>
    <mergeCell ref="B6:H6"/>
    <mergeCell ref="B12:F12"/>
    <mergeCell ref="L4:AF4"/>
    <mergeCell ref="AT9:AT11"/>
    <mergeCell ref="AV9:AV11"/>
    <mergeCell ref="AU9:AU11"/>
    <mergeCell ref="C9:C11"/>
    <mergeCell ref="C13:C16"/>
    <mergeCell ref="C17:C20"/>
    <mergeCell ref="AX13:AX16"/>
    <mergeCell ref="G13:G16"/>
    <mergeCell ref="H13:H16"/>
    <mergeCell ref="I13:I16"/>
    <mergeCell ref="J13:J16"/>
    <mergeCell ref="D27:D30"/>
    <mergeCell ref="E27:E30"/>
    <mergeCell ref="F27:F30"/>
    <mergeCell ref="G27:G30"/>
    <mergeCell ref="H27:H30"/>
    <mergeCell ref="I27:I30"/>
    <mergeCell ref="J27:J30"/>
    <mergeCell ref="K27:K30"/>
    <mergeCell ref="L27:L30"/>
    <mergeCell ref="M27:M30"/>
    <mergeCell ref="N27:N30"/>
    <mergeCell ref="O27:O30"/>
    <mergeCell ref="P27:P30"/>
    <mergeCell ref="F21:F24"/>
    <mergeCell ref="G21:G24"/>
    <mergeCell ref="H21:H24"/>
    <mergeCell ref="P21:P24"/>
    <mergeCell ref="D13:D16"/>
    <mergeCell ref="B35:B38"/>
    <mergeCell ref="E35:E38"/>
    <mergeCell ref="F35:F38"/>
    <mergeCell ref="G35:G38"/>
    <mergeCell ref="R13:R16"/>
    <mergeCell ref="Q27:Q30"/>
    <mergeCell ref="R27:R30"/>
    <mergeCell ref="Q21:Q24"/>
    <mergeCell ref="T13:T16"/>
    <mergeCell ref="X17:X20"/>
    <mergeCell ref="D9:D11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9:AQ9"/>
    <mergeCell ref="A21:A24"/>
    <mergeCell ref="B21:B24"/>
    <mergeCell ref="AK13:AK16"/>
    <mergeCell ref="AL13:AL16"/>
    <mergeCell ref="AM13:AM16"/>
    <mergeCell ref="AN13:AN16"/>
    <mergeCell ref="AF27:AF30"/>
    <mergeCell ref="AJ13:AJ16"/>
    <mergeCell ref="AJ17:AJ20"/>
    <mergeCell ref="AN17:AN20"/>
    <mergeCell ref="AO17:AO20"/>
    <mergeCell ref="AP17:AP20"/>
    <mergeCell ref="AK21:AK24"/>
    <mergeCell ref="AL21:AL24"/>
    <mergeCell ref="AM21:AM24"/>
    <mergeCell ref="AN21:AN24"/>
    <mergeCell ref="AO21:AO24"/>
    <mergeCell ref="AP21:AP24"/>
    <mergeCell ref="A27:A30"/>
    <mergeCell ref="A17:A20"/>
    <mergeCell ref="B17:B20"/>
    <mergeCell ref="E17:E20"/>
    <mergeCell ref="F17:F20"/>
    <mergeCell ref="G17:G20"/>
    <mergeCell ref="H17:H20"/>
    <mergeCell ref="I17:I20"/>
    <mergeCell ref="J17:J20"/>
    <mergeCell ref="K17:K20"/>
    <mergeCell ref="L17:L20"/>
    <mergeCell ref="C21:C24"/>
    <mergeCell ref="AB13:AB16"/>
    <mergeCell ref="V21:V24"/>
    <mergeCell ref="W21:W24"/>
    <mergeCell ref="W25:W26"/>
    <mergeCell ref="Y13:Y16"/>
    <mergeCell ref="Z13:Z16"/>
    <mergeCell ref="AA13:AA16"/>
    <mergeCell ref="AB17:AB20"/>
    <mergeCell ref="V27:V30"/>
    <mergeCell ref="W27:W30"/>
    <mergeCell ref="X27:X30"/>
    <mergeCell ref="Y27:Y30"/>
    <mergeCell ref="AR27:AR30"/>
    <mergeCell ref="AQ27:AQ30"/>
    <mergeCell ref="AK31:AK34"/>
    <mergeCell ref="AL31:AL34"/>
    <mergeCell ref="AM31:AM34"/>
    <mergeCell ref="AN31:AN34"/>
    <mergeCell ref="AO31:AO34"/>
    <mergeCell ref="AP31:AP34"/>
    <mergeCell ref="AK35:AK38"/>
    <mergeCell ref="AL35:AL38"/>
    <mergeCell ref="AM35:AM38"/>
    <mergeCell ref="AN35:AN38"/>
    <mergeCell ref="AO35:AO38"/>
    <mergeCell ref="AP35:AP38"/>
    <mergeCell ref="B27:B30"/>
    <mergeCell ref="AD27:AD30"/>
    <mergeCell ref="AE27:AE30"/>
    <mergeCell ref="AG27:AG30"/>
    <mergeCell ref="AH27:AH30"/>
    <mergeCell ref="AI27:AI30"/>
    <mergeCell ref="AJ27:AJ30"/>
    <mergeCell ref="AK27:AK30"/>
    <mergeCell ref="AL27:AL30"/>
    <mergeCell ref="AM27:AM30"/>
    <mergeCell ref="Z27:Z30"/>
    <mergeCell ref="AA27:AA30"/>
    <mergeCell ref="AG31:AG34"/>
    <mergeCell ref="AW27:AW30"/>
    <mergeCell ref="AX27:AX30"/>
    <mergeCell ref="BA27:BA30"/>
  </mergeCells>
  <phoneticPr fontId="33" type="noConversion"/>
  <conditionalFormatting sqref="H45:I45 A45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53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2024-04-17T06:25:12Z</dcterms:modified>
</cp:coreProperties>
</file>