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ТИПОВЫЕ ЭТАЖИ\"/>
    </mc:Choice>
  </mc:AlternateContent>
  <xr:revisionPtr revIDLastSave="0" documentId="13_ncr:1_{34458A95-E8F9-4BAB-BD51-888C5B12B6AB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Спецификация!$A$11:$AD$37</definedName>
    <definedName name="Z_BB83A1B5_EEF0_47EC_8057_ABB9DC7242C4_.wvu.FilterData" localSheetId="0" hidden="1">Спецификация!$A$11:$AD$37</definedName>
    <definedName name="Z_BB83A1B5_EEF0_47EC_8057_ABB9DC7242C4_.wvu.PrintArea" localSheetId="0" hidden="1">Спецификация!$A$1:$AD$49</definedName>
    <definedName name="_xlnm.Print_Area" localSheetId="0">Спецификация!$A$1:$BE$43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W13" i="7" l="1"/>
  <c r="AW23" i="7"/>
  <c r="AR23" i="7" l="1"/>
  <c r="AU23" i="7" l="1"/>
  <c r="AY24" i="7"/>
  <c r="AU26" i="7"/>
  <c r="AU25" i="7"/>
  <c r="AY26" i="7"/>
  <c r="AY23" i="7"/>
  <c r="AU24" i="7"/>
  <c r="AY25" i="7"/>
  <c r="AZ25" i="7" s="1"/>
  <c r="AX23" i="7"/>
  <c r="AR13" i="7"/>
  <c r="AZ23" i="7" l="1"/>
  <c r="AU16" i="7"/>
  <c r="AU14" i="7"/>
  <c r="AU15" i="7"/>
  <c r="AY13" i="7"/>
  <c r="AY16" i="7"/>
  <c r="AZ16" i="7" s="1"/>
  <c r="AY14" i="7"/>
  <c r="AZ14" i="7" s="1"/>
  <c r="AU13" i="7"/>
  <c r="AY15" i="7"/>
  <c r="AX13" i="7"/>
  <c r="AZ24" i="7"/>
  <c r="AZ26" i="7"/>
  <c r="AZ13" i="7" l="1"/>
  <c r="AZ15" i="7"/>
  <c r="AR31" i="7" l="1"/>
  <c r="AR27" i="7"/>
  <c r="AR21" i="7"/>
  <c r="AR17" i="7"/>
  <c r="AU17" i="7" l="1"/>
  <c r="AU19" i="7"/>
  <c r="AU20" i="7"/>
  <c r="AU18" i="7"/>
  <c r="AU22" i="7"/>
  <c r="AU21" i="7"/>
  <c r="AU31" i="7"/>
  <c r="AU34" i="7"/>
  <c r="AU33" i="7"/>
  <c r="AU32" i="7"/>
  <c r="AR35" i="7"/>
  <c r="AW27" i="7" l="1"/>
  <c r="AW21" i="7" l="1"/>
  <c r="AW17" i="7"/>
  <c r="AY19" i="7" l="1"/>
  <c r="AX21" i="7"/>
  <c r="AX17" i="7"/>
  <c r="AY22" i="7"/>
  <c r="AZ22" i="7" s="1"/>
  <c r="AY21" i="7"/>
  <c r="AY20" i="7"/>
  <c r="AY18" i="7"/>
  <c r="AY17" i="7"/>
  <c r="AZ19" i="7" l="1"/>
  <c r="AZ17" i="7"/>
  <c r="AZ20" i="7"/>
  <c r="AZ21" i="7"/>
  <c r="AZ18" i="7"/>
  <c r="AW31" i="7" l="1"/>
  <c r="AY32" i="7" l="1"/>
  <c r="AX31" i="7"/>
  <c r="AY31" i="7"/>
  <c r="AY34" i="7"/>
  <c r="AY33" i="7"/>
  <c r="AZ32" i="7" l="1"/>
  <c r="AZ31" i="7"/>
  <c r="AZ34" i="7"/>
  <c r="AZ33" i="7"/>
  <c r="AY28" i="7" l="1"/>
  <c r="AU29" i="7"/>
  <c r="AY27" i="7"/>
  <c r="AU28" i="7"/>
  <c r="AU30" i="7"/>
  <c r="AY30" i="7"/>
  <c r="AU27" i="7"/>
  <c r="AY29" i="7"/>
  <c r="AX27" i="7"/>
  <c r="AX36" i="7" s="1"/>
  <c r="AZ29" i="7" l="1"/>
  <c r="AZ27" i="7"/>
  <c r="AZ30" i="7"/>
  <c r="AZ28" i="7"/>
  <c r="AY36" i="7" l="1"/>
  <c r="AX37" i="7" l="1"/>
  <c r="AZ36" i="7" l="1"/>
  <c r="AZ37" i="7" s="1"/>
</calcChain>
</file>

<file path=xl/sharedStrings.xml><?xml version="1.0" encoding="utf-8"?>
<sst xmlns="http://schemas.openxmlformats.org/spreadsheetml/2006/main" count="244" uniqueCount="149">
  <si>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</si>
  <si>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</si>
  <si>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</si>
  <si>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</si>
  <si>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</si>
  <si>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</si>
  <si>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</si>
  <si>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</si>
  <si>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</si>
  <si>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</si>
  <si>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</si>
  <si>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</si>
  <si>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</si>
  <si>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</si>
  <si>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</si>
  <si>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</si>
  <si>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</si>
  <si>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</si>
  <si>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</si>
  <si>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</si>
  <si>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</si>
  <si>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</si>
  <si>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</si>
  <si>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</si>
  <si>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</si>
  <si>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</si>
  <si>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</si>
  <si>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</si>
  <si>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</si>
  <si>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</si>
  <si>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</si>
  <si>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</si>
  <si>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</si>
  <si>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</si>
  <si>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</si>
  <si>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</si>
  <si>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</si>
  <si>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</si>
  <si>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</si>
  <si>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</si>
  <si>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</si>
  <si>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</si>
  <si>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</si>
  <si>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добор</t>
  </si>
  <si>
    <t>доводчик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</si>
  <si>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</si>
  <si>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</si>
  <si>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</si>
  <si>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</si>
  <si>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</si>
  <si>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</si>
  <si>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</si>
  <si>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</si>
  <si>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</si>
  <si>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</si>
  <si>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</si>
  <si>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</si>
  <si>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t xml:space="preserve">   нерж. сталь с узкой стороны</t>
  </si>
  <si>
    <t xml:space="preserve"> Межквартирный коридор/ Лифтовый холл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</si>
  <si>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</si>
  <si>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широкая</t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</si>
  <si>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</si>
  <si>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</si>
  <si>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</si>
  <si>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</si>
  <si>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</si>
  <si>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150*1400-смещено от центра смотри чертеж</t>
  </si>
  <si>
    <t>НЕТ</t>
  </si>
  <si>
    <t>угловая
ОТВЕРСТИЯ В РАМЕ ПОД АНКЕРА</t>
  </si>
  <si>
    <t>правая</t>
  </si>
  <si>
    <t>П-образный 12мм.
+ декоративная накладка из нержавеющей стали 14мм</t>
  </si>
  <si>
    <t>цилиндровый замок + ночная задвижка</t>
  </si>
  <si>
    <t>смотровой глазок</t>
  </si>
  <si>
    <t>подготовка под 2-й замок</t>
  </si>
  <si>
    <t>150*1400-смещено от центра</t>
  </si>
  <si>
    <t>ФДМК_Р</t>
  </si>
  <si>
    <t>сталь
1 лист 2 мм
1 лист МДФ
ЦВЕТ ЛИСТВЕННИЦА</t>
  </si>
  <si>
    <t>DL 100</t>
  </si>
  <si>
    <t>ПРОТОКОЛ СОГЛАСОВАНИЯ ДОГОВОРНОЙ ЦЕНЫ</t>
  </si>
  <si>
    <t>СТАЛЬ 1,2мм:
П-образный
… мм</t>
  </si>
  <si>
    <t>ДН</t>
  </si>
  <si>
    <t>ФДМОП_ЛХ/КК_Р</t>
  </si>
  <si>
    <t>ФДМГ_СС</t>
  </si>
  <si>
    <t xml:space="preserve">9003
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</si>
  <si>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</si>
  <si>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</si>
  <si>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сталь 2 мм.
Угловая на выносных пластинах
с подготовкой под монтаж доборов МДФ</t>
  </si>
  <si>
    <r>
      <t xml:space="preserve">Комплект регулируемых петель NEW
</t>
    </r>
    <r>
      <rPr>
        <b/>
        <sz val="14"/>
        <rFont val="Times New Roman"/>
        <family val="1"/>
        <charset val="204"/>
      </rPr>
      <t>3 шт.</t>
    </r>
  </si>
  <si>
    <t>Комплект телескопических МДФ доборов 
… мм
ЦВЕТ БЕЛЫЙ
ширина наличника 70мм</t>
  </si>
  <si>
    <t>Марка по Фортус</t>
  </si>
  <si>
    <t>EIS60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</si>
  <si>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</si>
  <si>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</si>
  <si>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Лифтовый холл/Тамбур</t>
  </si>
  <si>
    <t>Ниша СС</t>
  </si>
  <si>
    <t>ООО "ГП МФС"</t>
  </si>
  <si>
    <t>КОММЕНТАРИИ ФОРТУС</t>
  </si>
  <si>
    <t>ВЫПАД</t>
  </si>
  <si>
    <t>ФДМОП_ЛХ/КК_2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</si>
  <si>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контурный уплотнитель, металлические доборы, нажимная ручка на круглой розетке, отбойная пластина h=200 мм со строны лифтового холла/тамбура,  цвет  RAL 2011, минимальная ширина рабочей створки 1000мм По ТУ ФОРТУС</t>
  </si>
  <si>
    <t>Угловая на выностных пластинах</t>
  </si>
  <si>
    <t>Д-8.2л</t>
  </si>
  <si>
    <t>Д-26</t>
  </si>
  <si>
    <t>Д-26л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</si>
  <si>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</si>
  <si>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</si>
  <si>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 xml:space="preserve">сталь </t>
  </si>
  <si>
    <t>сталь</t>
  </si>
  <si>
    <t>Угловая, на вынос. пласт.(размер???)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</si>
  <si>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 смотровой глазок. Цвет RAL 9003, по ТУ ФОРТУС</t>
  </si>
  <si>
    <t>1 сек.
(24 эт.)</t>
  </si>
  <si>
    <t>Д-24.2л</t>
  </si>
  <si>
    <t>Квартиры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</si>
  <si>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По ТУ ФОРТУС</t>
  </si>
  <si>
    <t>ДС № 9 к ГС</t>
  </si>
  <si>
    <t xml:space="preserve">Бордер
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</si>
  <si>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</si>
  <si>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</si>
  <si>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</si>
  <si>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</si>
  <si>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</si>
  <si>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</si>
  <si>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</si>
  <si>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</si>
  <si>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</si>
  <si>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</si>
  <si>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</si>
  <si>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</si>
  <si>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</si>
  <si>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</si>
  <si>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</si>
  <si>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</si>
  <si>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12мм порог сталь + декор. накладка из нерж стали 14мм</t>
  </si>
  <si>
    <t>Д-23л</t>
  </si>
  <si>
    <t>со 2 по 25 этажи</t>
  </si>
  <si>
    <r>
      <t xml:space="preserve"> Дверь внутренная металлическая </t>
    </r>
    <r>
      <rPr>
        <strike/>
        <sz val="11"/>
        <rFont val="Times New Roman"/>
        <family val="1"/>
        <charset val="204"/>
      </rPr>
      <t>противопожарная с противопожарной вентрешеткой</t>
    </r>
    <r>
      <rPr>
        <sz val="11"/>
        <rFont val="Times New Roman"/>
        <family val="1"/>
        <charset val="204"/>
      </rPr>
      <t xml:space="preserve">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  </r>
  </si>
  <si>
    <t>Комплектация по ТЗ</t>
  </si>
  <si>
    <t>Помещение мусоропровода</t>
  </si>
  <si>
    <t>Дверь  противопожарная дымогазонепроницаемая остекленная, противопожарное остекление 150*1400, со стационарным порогом 14 мм с накладкой из нерж. стали, контурный уплотнитель, металлические доборы, нажимная ручка на круглой розетке, отбойная пластина h=200 мм со строны лифтового холла, доводчик,  цвет  RAL 7016,  По ТУ ФОРТУС</t>
  </si>
  <si>
    <t>ФДМОП_МК_Р</t>
  </si>
  <si>
    <t>150*1400
см. чертёж</t>
  </si>
  <si>
    <t>Комплект регулируемых петель</t>
  </si>
  <si>
    <t>DL 100S</t>
  </si>
  <si>
    <t>Д-25</t>
  </si>
  <si>
    <t>Д-25*</t>
  </si>
  <si>
    <t>Блочная с добором  на стороне  обратной петлям</t>
  </si>
  <si>
    <t>1 сек.
(18 эт.)</t>
  </si>
  <si>
    <t>выпад</t>
  </si>
  <si>
    <t>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</si>
</sst>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7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strike/>
      <sz val="11"/>
      <name val="Times New Roman"/>
      <family val="1"/>
      <charset val="204"/>
    </font>
    <font>
      <b/>
      <sz val="16"/>
      <color rgb="FFC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257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1" xfId="0" applyNumberFormat="1" applyFont="1" applyFill="1" applyBorder="1" applyAlignment="1" applyProtection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righ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4" fontId="3" fillId="0" borderId="15" xfId="0" applyNumberFormat="1" applyFont="1" applyFill="1" applyBorder="1" applyAlignment="1">
      <alignment horizontal="right" vertical="center" wrapText="1"/>
    </xf>
    <xf numFmtId="4" fontId="27" fillId="0" borderId="16" xfId="0" applyNumberFormat="1" applyFont="1" applyFill="1" applyBorder="1" applyAlignment="1">
      <alignment horizontal="right" vertical="center" wrapText="1"/>
    </xf>
    <xf numFmtId="4" fontId="14" fillId="2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0" fontId="29" fillId="11" borderId="8" xfId="0" applyFont="1" applyFill="1" applyBorder="1" applyAlignment="1">
      <alignment horizontal="center" vertical="center" wrapText="1"/>
    </xf>
    <xf numFmtId="0" fontId="29" fillId="11" borderId="9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 wrapText="1"/>
    </xf>
    <xf numFmtId="0" fontId="29" fillId="9" borderId="8" xfId="0" applyFont="1" applyFill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29" fillId="5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29" fillId="7" borderId="9" xfId="0" applyFont="1" applyFill="1" applyBorder="1" applyAlignment="1">
      <alignment horizontal="center" vertical="center" wrapText="1"/>
    </xf>
    <xf numFmtId="0" fontId="29" fillId="7" borderId="10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0" fontId="29" fillId="10" borderId="9" xfId="0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1" fontId="12" fillId="5" borderId="8" xfId="0" applyNumberFormat="1" applyFont="1" applyFill="1" applyBorder="1" applyAlignment="1">
      <alignment horizontal="center" vertical="center" wrapText="1"/>
    </xf>
    <xf numFmtId="1" fontId="12" fillId="5" borderId="9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92"/>
  <sheetViews>
    <sheetView tabSelected="1" view="pageBreakPreview" topLeftCell="A10" zoomScale="50" zoomScaleNormal="60" zoomScaleSheetLayoutView="50" workbookViewId="0">
      <selection activeCell="H17" sqref="H17:H20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4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36" width="9.140625" style="1" hidden="1" customWidth="1"/>
    <col min="37" max="37" width="9.140625" style="1" customWidth="1"/>
    <col min="38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194" t="s">
        <v>78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U1" s="193"/>
      <c r="AV1" s="193"/>
      <c r="AW1" s="193"/>
      <c r="AX1" s="193"/>
    </row>
    <row r="2" spans="1:53" ht="21" customHeight="1" x14ac:dyDescent="0.2">
      <c r="A2" s="17" t="s">
        <v>29</v>
      </c>
      <c r="B2" s="195" t="s">
        <v>59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8"/>
      <c r="Q2" s="19"/>
      <c r="R2" s="84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X2" s="2" t="s">
        <v>114</v>
      </c>
    </row>
    <row r="3" spans="1:53" ht="48" customHeight="1" x14ac:dyDescent="0.2">
      <c r="A3" s="17" t="s">
        <v>29</v>
      </c>
      <c r="B3" s="196" t="s">
        <v>117</v>
      </c>
      <c r="C3" s="196"/>
      <c r="D3" s="196"/>
      <c r="E3" s="195"/>
      <c r="F3" s="195"/>
      <c r="G3" s="195"/>
      <c r="H3" s="195"/>
      <c r="I3" s="195"/>
      <c r="J3" s="195"/>
      <c r="K3" s="18"/>
      <c r="L3" s="18"/>
      <c r="M3" s="18"/>
      <c r="N3" s="18"/>
      <c r="O3" s="18"/>
      <c r="P3" s="18"/>
      <c r="Q3" s="19"/>
      <c r="R3" s="84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195" t="s">
        <v>92</v>
      </c>
      <c r="C4" s="195"/>
      <c r="D4" s="195"/>
      <c r="E4" s="195"/>
      <c r="F4" s="195"/>
      <c r="G4" s="195"/>
      <c r="H4" s="195"/>
      <c r="I4" s="195"/>
      <c r="J4" s="75"/>
      <c r="K4" s="18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118"/>
      <c r="AH4" s="118"/>
      <c r="AI4" s="118"/>
      <c r="AJ4" s="118"/>
      <c r="AK4" s="124"/>
      <c r="AL4" s="124"/>
      <c r="AM4" s="124"/>
      <c r="AN4" s="124"/>
      <c r="AO4" s="124"/>
      <c r="AP4" s="124"/>
      <c r="AQ4" s="83"/>
    </row>
    <row r="5" spans="1:53" ht="14.25" customHeight="1" x14ac:dyDescent="0.2">
      <c r="A5" s="17"/>
      <c r="B5" s="195" t="s">
        <v>62</v>
      </c>
      <c r="C5" s="195"/>
      <c r="D5" s="195"/>
      <c r="E5" s="195"/>
      <c r="F5" s="195"/>
      <c r="G5" s="195"/>
      <c r="H5" s="195"/>
      <c r="I5" s="75"/>
      <c r="J5" s="75"/>
      <c r="K5" s="18"/>
      <c r="L5" s="18"/>
      <c r="M5" s="18"/>
      <c r="N5" s="18"/>
      <c r="O5" s="18"/>
      <c r="P5" s="18"/>
      <c r="Q5" s="19"/>
      <c r="R5" s="84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195" t="s">
        <v>116</v>
      </c>
      <c r="C6" s="195"/>
      <c r="D6" s="195"/>
      <c r="E6" s="195"/>
      <c r="F6" s="195"/>
      <c r="G6" s="195"/>
      <c r="H6" s="195"/>
      <c r="I6" s="75"/>
      <c r="J6" s="75"/>
      <c r="K6" s="18"/>
      <c r="L6" s="18"/>
      <c r="M6" s="18"/>
      <c r="N6" s="18"/>
      <c r="O6" s="18"/>
      <c r="P6" s="18"/>
      <c r="Q6" s="19"/>
      <c r="R6" s="84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5"/>
      <c r="C7" s="104"/>
      <c r="D7" s="113"/>
      <c r="E7" s="75"/>
      <c r="F7" s="87"/>
      <c r="G7" s="75"/>
      <c r="H7" s="75"/>
      <c r="I7" s="75"/>
      <c r="J7" s="75"/>
      <c r="K7" s="18"/>
      <c r="L7" s="18"/>
      <c r="M7" s="18"/>
      <c r="N7" s="18"/>
      <c r="O7" s="18"/>
      <c r="P7" s="18"/>
      <c r="Q7" s="19"/>
      <c r="R7" s="84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21"/>
      <c r="C8" s="121"/>
      <c r="D8" s="121"/>
      <c r="E8" s="121"/>
      <c r="F8" s="87"/>
      <c r="G8" s="121"/>
      <c r="H8" s="121"/>
      <c r="I8" s="121"/>
      <c r="J8" s="121"/>
      <c r="K8" s="18"/>
      <c r="L8" s="18"/>
      <c r="M8" s="18"/>
      <c r="N8" s="18"/>
      <c r="O8" s="18"/>
      <c r="P8" s="18"/>
      <c r="Q8" s="19"/>
      <c r="R8" s="84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20"/>
      <c r="AU8" s="120"/>
      <c r="AV8" s="120"/>
      <c r="AW8" s="120"/>
      <c r="AX8" s="120"/>
      <c r="AY8" s="120"/>
    </row>
    <row r="9" spans="1:53" s="5" customFormat="1" ht="111.75" customHeight="1" x14ac:dyDescent="0.2">
      <c r="A9" s="217" t="s">
        <v>0</v>
      </c>
      <c r="B9" s="199" t="s">
        <v>9</v>
      </c>
      <c r="C9" s="199" t="s">
        <v>89</v>
      </c>
      <c r="D9" s="186" t="s">
        <v>105</v>
      </c>
      <c r="E9" s="199" t="s">
        <v>11</v>
      </c>
      <c r="F9" s="199" t="s">
        <v>17</v>
      </c>
      <c r="G9" s="199" t="s">
        <v>12</v>
      </c>
      <c r="H9" s="201" t="s">
        <v>15</v>
      </c>
      <c r="I9" s="201" t="s">
        <v>27</v>
      </c>
      <c r="J9" s="201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 t="s">
        <v>16</v>
      </c>
      <c r="AG9" s="247" t="s">
        <v>28</v>
      </c>
      <c r="AH9" s="248"/>
      <c r="AI9" s="248"/>
      <c r="AJ9" s="248"/>
      <c r="AK9" s="248"/>
      <c r="AL9" s="248"/>
      <c r="AM9" s="248"/>
      <c r="AN9" s="248"/>
      <c r="AO9" s="248"/>
      <c r="AP9" s="248"/>
      <c r="AQ9" s="249"/>
      <c r="AR9" s="199" t="s">
        <v>19</v>
      </c>
      <c r="AS9" s="199" t="s">
        <v>40</v>
      </c>
      <c r="AT9" s="205" t="s">
        <v>48</v>
      </c>
      <c r="AU9" s="205" t="s">
        <v>51</v>
      </c>
      <c r="AV9" s="205" t="s">
        <v>47</v>
      </c>
      <c r="AW9" s="205" t="s">
        <v>56</v>
      </c>
      <c r="AX9" s="251" t="s">
        <v>50</v>
      </c>
      <c r="AY9" s="250" t="s">
        <v>52</v>
      </c>
      <c r="AZ9" s="206" t="s">
        <v>50</v>
      </c>
      <c r="BA9" s="62"/>
    </row>
    <row r="10" spans="1:53" s="5" customFormat="1" ht="111.75" customHeight="1" x14ac:dyDescent="0.2">
      <c r="A10" s="218"/>
      <c r="B10" s="188"/>
      <c r="C10" s="188"/>
      <c r="D10" s="187"/>
      <c r="E10" s="188"/>
      <c r="F10" s="188"/>
      <c r="G10" s="188"/>
      <c r="H10" s="202"/>
      <c r="I10" s="189" t="s">
        <v>10</v>
      </c>
      <c r="J10" s="189" t="s">
        <v>21</v>
      </c>
      <c r="K10" s="119"/>
      <c r="L10" s="119"/>
      <c r="M10" s="189" t="s">
        <v>13</v>
      </c>
      <c r="N10" s="189" t="s">
        <v>4</v>
      </c>
      <c r="O10" s="189" t="s">
        <v>25</v>
      </c>
      <c r="P10" s="189" t="s">
        <v>7</v>
      </c>
      <c r="Q10" s="189" t="s">
        <v>26</v>
      </c>
      <c r="R10" s="189" t="s">
        <v>1</v>
      </c>
      <c r="S10" s="189" t="s">
        <v>22</v>
      </c>
      <c r="T10" s="189" t="s">
        <v>23</v>
      </c>
      <c r="U10" s="189" t="s">
        <v>24</v>
      </c>
      <c r="V10" s="189" t="s">
        <v>20</v>
      </c>
      <c r="W10" s="189" t="s">
        <v>49</v>
      </c>
      <c r="X10" s="189" t="s">
        <v>38</v>
      </c>
      <c r="Y10" s="189" t="s">
        <v>18</v>
      </c>
      <c r="Z10" s="189" t="s">
        <v>2</v>
      </c>
      <c r="AA10" s="189" t="s">
        <v>3</v>
      </c>
      <c r="AB10" s="189" t="s">
        <v>5</v>
      </c>
      <c r="AC10" s="189" t="s">
        <v>39</v>
      </c>
      <c r="AD10" s="189" t="s">
        <v>6</v>
      </c>
      <c r="AE10" s="189" t="s">
        <v>8</v>
      </c>
      <c r="AF10" s="188"/>
      <c r="AG10" s="123" t="s">
        <v>118</v>
      </c>
      <c r="AH10" s="190" t="s">
        <v>120</v>
      </c>
      <c r="AI10" s="191"/>
      <c r="AJ10" s="123" t="s">
        <v>124</v>
      </c>
      <c r="AK10" s="123" t="s">
        <v>126</v>
      </c>
      <c r="AL10" s="123" t="s">
        <v>128</v>
      </c>
      <c r="AM10" s="190" t="s">
        <v>129</v>
      </c>
      <c r="AN10" s="192"/>
      <c r="AO10" s="191"/>
      <c r="AP10" s="123" t="s">
        <v>130</v>
      </c>
      <c r="AQ10" s="123" t="s">
        <v>131</v>
      </c>
      <c r="AR10" s="188"/>
      <c r="AS10" s="188"/>
      <c r="AT10" s="135"/>
      <c r="AU10" s="135"/>
      <c r="AV10" s="135"/>
      <c r="AW10" s="135"/>
      <c r="AX10" s="252"/>
      <c r="AY10" s="250"/>
      <c r="AZ10" s="206"/>
      <c r="BA10" s="62"/>
    </row>
    <row r="11" spans="1:53" s="5" customFormat="1" ht="80.25" customHeight="1" x14ac:dyDescent="0.2">
      <c r="A11" s="219"/>
      <c r="B11" s="200"/>
      <c r="C11" s="200"/>
      <c r="D11" s="188"/>
      <c r="E11" s="200"/>
      <c r="F11" s="200"/>
      <c r="G11" s="200"/>
      <c r="H11" s="166"/>
      <c r="I11" s="188"/>
      <c r="J11" s="188"/>
      <c r="K11" s="63" t="s">
        <v>63</v>
      </c>
      <c r="L11" s="63" t="s">
        <v>64</v>
      </c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200"/>
      <c r="AG11" s="115" t="s">
        <v>119</v>
      </c>
      <c r="AH11" s="115" t="s">
        <v>146</v>
      </c>
      <c r="AI11" s="115" t="s">
        <v>123</v>
      </c>
      <c r="AJ11" s="115" t="s">
        <v>125</v>
      </c>
      <c r="AK11" s="123" t="s">
        <v>127</v>
      </c>
      <c r="AL11" s="123" t="s">
        <v>110</v>
      </c>
      <c r="AM11" s="123" t="s">
        <v>122</v>
      </c>
      <c r="AN11" s="123" t="s">
        <v>123</v>
      </c>
      <c r="AO11" s="123" t="s">
        <v>121</v>
      </c>
      <c r="AP11" s="123" t="s">
        <v>110</v>
      </c>
      <c r="AQ11" s="123" t="s">
        <v>122</v>
      </c>
      <c r="AR11" s="200"/>
      <c r="AS11" s="229"/>
      <c r="AT11" s="206"/>
      <c r="AU11" s="206"/>
      <c r="AV11" s="207"/>
      <c r="AW11" s="206"/>
      <c r="AX11" s="253"/>
      <c r="AY11" s="207"/>
      <c r="AZ11" s="206"/>
      <c r="BA11" s="111" t="s">
        <v>96</v>
      </c>
    </row>
    <row r="12" spans="1:53" s="4" customFormat="1" ht="19.5" customHeight="1" x14ac:dyDescent="0.2">
      <c r="A12" s="70"/>
      <c r="B12" s="203" t="s">
        <v>134</v>
      </c>
      <c r="C12" s="203"/>
      <c r="D12" s="203"/>
      <c r="E12" s="203"/>
      <c r="F12" s="203"/>
      <c r="G12" s="64"/>
      <c r="H12" s="64"/>
      <c r="I12" s="64"/>
      <c r="J12" s="64"/>
      <c r="K12" s="65"/>
      <c r="L12" s="65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6"/>
      <c r="AS12" s="64"/>
      <c r="AT12" s="67"/>
      <c r="AU12" s="67"/>
      <c r="AV12" s="67"/>
      <c r="AW12" s="67"/>
      <c r="AX12" s="98"/>
      <c r="AY12" s="67"/>
      <c r="AZ12" s="102"/>
      <c r="BA12" s="102"/>
    </row>
    <row r="13" spans="1:53" s="4" customFormat="1" ht="38.25" customHeight="1" x14ac:dyDescent="0.2">
      <c r="A13" s="179">
        <v>3</v>
      </c>
      <c r="B13" s="155" t="s">
        <v>111</v>
      </c>
      <c r="C13" s="155"/>
      <c r="D13" s="170" t="s">
        <v>104</v>
      </c>
      <c r="E13" s="155" t="s">
        <v>93</v>
      </c>
      <c r="F13" s="155" t="s">
        <v>113</v>
      </c>
      <c r="G13" s="155" t="s">
        <v>90</v>
      </c>
      <c r="H13" s="155" t="s">
        <v>81</v>
      </c>
      <c r="I13" s="173">
        <v>1150</v>
      </c>
      <c r="J13" s="155">
        <v>2100</v>
      </c>
      <c r="K13" s="174"/>
      <c r="L13" s="174"/>
      <c r="M13" s="155" t="s">
        <v>45</v>
      </c>
      <c r="N13" s="155" t="s">
        <v>107</v>
      </c>
      <c r="O13" s="155" t="s">
        <v>34</v>
      </c>
      <c r="P13" s="166" t="s">
        <v>66</v>
      </c>
      <c r="Q13" s="155" t="s">
        <v>60</v>
      </c>
      <c r="R13" s="155" t="s">
        <v>108</v>
      </c>
      <c r="S13" s="155" t="s">
        <v>79</v>
      </c>
      <c r="T13" s="182" t="s">
        <v>147</v>
      </c>
      <c r="U13" s="182">
        <v>0</v>
      </c>
      <c r="V13" s="166">
        <v>7016</v>
      </c>
      <c r="W13" s="185">
        <v>72</v>
      </c>
      <c r="X13" s="155" t="s">
        <v>85</v>
      </c>
      <c r="Y13" s="155" t="s">
        <v>32</v>
      </c>
      <c r="Z13" s="155" t="s">
        <v>46</v>
      </c>
      <c r="AA13" s="155" t="s">
        <v>35</v>
      </c>
      <c r="AB13" s="155" t="s">
        <v>77</v>
      </c>
      <c r="AC13" s="184" t="s">
        <v>54</v>
      </c>
      <c r="AD13" s="155" t="s">
        <v>57</v>
      </c>
      <c r="AE13" s="155" t="s">
        <v>35</v>
      </c>
      <c r="AF13" s="155"/>
      <c r="AG13" s="156"/>
      <c r="AH13" s="143"/>
      <c r="AI13" s="143"/>
      <c r="AJ13" s="152"/>
      <c r="AK13" s="136">
        <v>16</v>
      </c>
      <c r="AL13" s="139"/>
      <c r="AM13" s="167"/>
      <c r="AN13" s="167"/>
      <c r="AO13" s="167"/>
      <c r="AP13" s="143"/>
      <c r="AQ13" s="146"/>
      <c r="AR13" s="230">
        <f>SUM(AG13:AQ16)</f>
        <v>16</v>
      </c>
      <c r="AS13" s="114" t="s">
        <v>41</v>
      </c>
      <c r="AT13" s="105">
        <v>23419</v>
      </c>
      <c r="AU13" s="105">
        <f>AT13*AR13</f>
        <v>374704</v>
      </c>
      <c r="AV13" s="105">
        <v>1604</v>
      </c>
      <c r="AW13" s="127">
        <f>AT13+AT14+AT15+AT16+AV13+AV14+AV15+AV16</f>
        <v>40854</v>
      </c>
      <c r="AX13" s="130">
        <f>AW13*AR13</f>
        <v>653664</v>
      </c>
      <c r="AY13" s="105">
        <f>AV13*AR13</f>
        <v>25664</v>
      </c>
      <c r="AZ13" s="106">
        <f t="shared" ref="AZ13:AZ14" si="0">AY13+AU13</f>
        <v>400368</v>
      </c>
      <c r="BA13" s="243"/>
    </row>
    <row r="14" spans="1:53" s="4" customFormat="1" ht="38.25" customHeight="1" x14ac:dyDescent="0.2">
      <c r="A14" s="180"/>
      <c r="B14" s="155"/>
      <c r="C14" s="155"/>
      <c r="D14" s="171"/>
      <c r="E14" s="155"/>
      <c r="F14" s="155"/>
      <c r="G14" s="155"/>
      <c r="H14" s="155"/>
      <c r="I14" s="173"/>
      <c r="J14" s="155"/>
      <c r="K14" s="174"/>
      <c r="L14" s="174"/>
      <c r="M14" s="155"/>
      <c r="N14" s="155"/>
      <c r="O14" s="155"/>
      <c r="P14" s="166"/>
      <c r="Q14" s="155"/>
      <c r="R14" s="155"/>
      <c r="S14" s="155"/>
      <c r="T14" s="182"/>
      <c r="U14" s="182"/>
      <c r="V14" s="166"/>
      <c r="W14" s="185"/>
      <c r="X14" s="155"/>
      <c r="Y14" s="155"/>
      <c r="Z14" s="155"/>
      <c r="AA14" s="155"/>
      <c r="AB14" s="155"/>
      <c r="AC14" s="184"/>
      <c r="AD14" s="155"/>
      <c r="AE14" s="155"/>
      <c r="AF14" s="155"/>
      <c r="AG14" s="157"/>
      <c r="AH14" s="144"/>
      <c r="AI14" s="144"/>
      <c r="AJ14" s="153"/>
      <c r="AK14" s="137"/>
      <c r="AL14" s="140"/>
      <c r="AM14" s="168"/>
      <c r="AN14" s="168"/>
      <c r="AO14" s="168"/>
      <c r="AP14" s="144"/>
      <c r="AQ14" s="147"/>
      <c r="AR14" s="230"/>
      <c r="AS14" s="114" t="s">
        <v>42</v>
      </c>
      <c r="AT14" s="105">
        <v>7784</v>
      </c>
      <c r="AU14" s="105">
        <f>AT14*AR13</f>
        <v>124544</v>
      </c>
      <c r="AV14" s="105">
        <v>1604</v>
      </c>
      <c r="AW14" s="128"/>
      <c r="AX14" s="131"/>
      <c r="AY14" s="105">
        <f>AV14*AR13</f>
        <v>25664</v>
      </c>
      <c r="AZ14" s="106">
        <f t="shared" si="0"/>
        <v>150208</v>
      </c>
      <c r="BA14" s="244"/>
    </row>
    <row r="15" spans="1:53" s="4" customFormat="1" ht="38.25" customHeight="1" x14ac:dyDescent="0.2">
      <c r="A15" s="180"/>
      <c r="B15" s="155"/>
      <c r="C15" s="155"/>
      <c r="D15" s="171"/>
      <c r="E15" s="155"/>
      <c r="F15" s="155"/>
      <c r="G15" s="155"/>
      <c r="H15" s="155"/>
      <c r="I15" s="173"/>
      <c r="J15" s="155"/>
      <c r="K15" s="174"/>
      <c r="L15" s="174"/>
      <c r="M15" s="155"/>
      <c r="N15" s="155"/>
      <c r="O15" s="155"/>
      <c r="P15" s="166"/>
      <c r="Q15" s="155"/>
      <c r="R15" s="155"/>
      <c r="S15" s="155"/>
      <c r="T15" s="182"/>
      <c r="U15" s="182"/>
      <c r="V15" s="166"/>
      <c r="W15" s="185"/>
      <c r="X15" s="155"/>
      <c r="Y15" s="155"/>
      <c r="Z15" s="155"/>
      <c r="AA15" s="155"/>
      <c r="AB15" s="155"/>
      <c r="AC15" s="184"/>
      <c r="AD15" s="155"/>
      <c r="AE15" s="155"/>
      <c r="AF15" s="155"/>
      <c r="AG15" s="157"/>
      <c r="AH15" s="144"/>
      <c r="AI15" s="144"/>
      <c r="AJ15" s="153"/>
      <c r="AK15" s="137"/>
      <c r="AL15" s="140"/>
      <c r="AM15" s="168"/>
      <c r="AN15" s="168"/>
      <c r="AO15" s="168"/>
      <c r="AP15" s="144"/>
      <c r="AQ15" s="147"/>
      <c r="AR15" s="230"/>
      <c r="AS15" s="114" t="s">
        <v>43</v>
      </c>
      <c r="AT15" s="105">
        <v>3606</v>
      </c>
      <c r="AU15" s="105">
        <f>AT15*AR13</f>
        <v>57696</v>
      </c>
      <c r="AV15" s="105">
        <v>456</v>
      </c>
      <c r="AW15" s="128"/>
      <c r="AX15" s="131"/>
      <c r="AY15" s="105">
        <f>AV15*AR13</f>
        <v>7296</v>
      </c>
      <c r="AZ15" s="106">
        <f>AY15+AU15</f>
        <v>64992</v>
      </c>
      <c r="BA15" s="244"/>
    </row>
    <row r="16" spans="1:53" s="4" customFormat="1" ht="38.25" customHeight="1" x14ac:dyDescent="0.2">
      <c r="A16" s="181"/>
      <c r="B16" s="155"/>
      <c r="C16" s="155"/>
      <c r="D16" s="172"/>
      <c r="E16" s="155"/>
      <c r="F16" s="155"/>
      <c r="G16" s="155"/>
      <c r="H16" s="155"/>
      <c r="I16" s="173"/>
      <c r="J16" s="155"/>
      <c r="K16" s="174"/>
      <c r="L16" s="174"/>
      <c r="M16" s="155"/>
      <c r="N16" s="155"/>
      <c r="O16" s="155"/>
      <c r="P16" s="166"/>
      <c r="Q16" s="155"/>
      <c r="R16" s="155"/>
      <c r="S16" s="155"/>
      <c r="T16" s="182"/>
      <c r="U16" s="182"/>
      <c r="V16" s="166"/>
      <c r="W16" s="185"/>
      <c r="X16" s="155"/>
      <c r="Y16" s="155"/>
      <c r="Z16" s="155"/>
      <c r="AA16" s="155"/>
      <c r="AB16" s="155"/>
      <c r="AC16" s="184"/>
      <c r="AD16" s="155"/>
      <c r="AE16" s="155"/>
      <c r="AF16" s="155"/>
      <c r="AG16" s="158"/>
      <c r="AH16" s="145"/>
      <c r="AI16" s="145"/>
      <c r="AJ16" s="154"/>
      <c r="AK16" s="138"/>
      <c r="AL16" s="141"/>
      <c r="AM16" s="169"/>
      <c r="AN16" s="169"/>
      <c r="AO16" s="169"/>
      <c r="AP16" s="145"/>
      <c r="AQ16" s="148"/>
      <c r="AR16" s="230"/>
      <c r="AS16" s="114" t="s">
        <v>44</v>
      </c>
      <c r="AT16" s="105">
        <v>2023</v>
      </c>
      <c r="AU16" s="105">
        <f>AT16*AR13</f>
        <v>32368</v>
      </c>
      <c r="AV16" s="105">
        <v>358</v>
      </c>
      <c r="AW16" s="129"/>
      <c r="AX16" s="132"/>
      <c r="AY16" s="105">
        <f>AV16*AR13</f>
        <v>5728</v>
      </c>
      <c r="AZ16" s="106">
        <f t="shared" ref="AZ16" si="1">AY16+AU16</f>
        <v>38096</v>
      </c>
      <c r="BA16" s="244"/>
    </row>
    <row r="17" spans="1:53" s="4" customFormat="1" ht="42" customHeight="1" x14ac:dyDescent="0.2">
      <c r="A17" s="183">
        <v>5</v>
      </c>
      <c r="B17" s="155" t="s">
        <v>101</v>
      </c>
      <c r="C17" s="155"/>
      <c r="D17" s="170" t="s">
        <v>104</v>
      </c>
      <c r="E17" s="155" t="s">
        <v>58</v>
      </c>
      <c r="F17" s="155" t="s">
        <v>99</v>
      </c>
      <c r="G17" s="155" t="s">
        <v>90</v>
      </c>
      <c r="H17" s="155" t="s">
        <v>98</v>
      </c>
      <c r="I17" s="155">
        <v>1400</v>
      </c>
      <c r="J17" s="155">
        <v>2100</v>
      </c>
      <c r="K17" s="155"/>
      <c r="L17" s="155"/>
      <c r="M17" s="155" t="s">
        <v>45</v>
      </c>
      <c r="N17" s="155" t="s">
        <v>107</v>
      </c>
      <c r="O17" s="155" t="s">
        <v>34</v>
      </c>
      <c r="P17" s="166" t="s">
        <v>74</v>
      </c>
      <c r="Q17" s="155" t="s">
        <v>61</v>
      </c>
      <c r="R17" s="155" t="s">
        <v>100</v>
      </c>
      <c r="S17" s="155" t="s">
        <v>79</v>
      </c>
      <c r="T17" s="155" t="s">
        <v>97</v>
      </c>
      <c r="U17" s="184">
        <v>0</v>
      </c>
      <c r="V17" s="166">
        <v>2011</v>
      </c>
      <c r="W17" s="184">
        <v>72</v>
      </c>
      <c r="X17" s="155" t="s">
        <v>85</v>
      </c>
      <c r="Y17" s="155" t="s">
        <v>32</v>
      </c>
      <c r="Z17" s="155" t="s">
        <v>46</v>
      </c>
      <c r="AA17" s="155" t="s">
        <v>35</v>
      </c>
      <c r="AB17" s="155" t="s">
        <v>77</v>
      </c>
      <c r="AC17" s="184" t="s">
        <v>54</v>
      </c>
      <c r="AD17" s="155" t="s">
        <v>65</v>
      </c>
      <c r="AE17" s="155" t="s">
        <v>35</v>
      </c>
      <c r="AF17" s="155"/>
      <c r="AG17" s="156"/>
      <c r="AH17" s="143"/>
      <c r="AI17" s="143"/>
      <c r="AJ17" s="152"/>
      <c r="AK17" s="136">
        <v>16</v>
      </c>
      <c r="AL17" s="139"/>
      <c r="AM17" s="167"/>
      <c r="AN17" s="167"/>
      <c r="AO17" s="167"/>
      <c r="AP17" s="143"/>
      <c r="AQ17" s="146"/>
      <c r="AR17" s="230">
        <f t="shared" ref="AR17" si="2">SUM(AG17:AQ20)</f>
        <v>16</v>
      </c>
      <c r="AS17" s="108" t="s">
        <v>41</v>
      </c>
      <c r="AT17" s="105">
        <v>31566</v>
      </c>
      <c r="AU17" s="105">
        <f>AT17*AR17</f>
        <v>505056</v>
      </c>
      <c r="AV17" s="105">
        <v>1604</v>
      </c>
      <c r="AW17" s="127">
        <f>AT17+AT18+AT19+AT20+AV17+AV18+AV19+AV20</f>
        <v>53729</v>
      </c>
      <c r="AX17" s="130">
        <f>AW17*AR17</f>
        <v>859664</v>
      </c>
      <c r="AY17" s="105">
        <f>AV17*AR17</f>
        <v>25664</v>
      </c>
      <c r="AZ17" s="106">
        <f t="shared" ref="AZ17:AZ22" si="3">AY17+AU17</f>
        <v>530720</v>
      </c>
      <c r="BA17" s="133"/>
    </row>
    <row r="18" spans="1:53" s="4" customFormat="1" ht="33.75" customHeight="1" x14ac:dyDescent="0.2">
      <c r="A18" s="183"/>
      <c r="B18" s="155"/>
      <c r="C18" s="155"/>
      <c r="D18" s="171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66"/>
      <c r="Q18" s="155"/>
      <c r="R18" s="155"/>
      <c r="S18" s="155"/>
      <c r="T18" s="155"/>
      <c r="U18" s="184"/>
      <c r="V18" s="166"/>
      <c r="W18" s="184"/>
      <c r="X18" s="155"/>
      <c r="Y18" s="155"/>
      <c r="Z18" s="155"/>
      <c r="AA18" s="155"/>
      <c r="AB18" s="155"/>
      <c r="AC18" s="184"/>
      <c r="AD18" s="155"/>
      <c r="AE18" s="155"/>
      <c r="AF18" s="155"/>
      <c r="AG18" s="157"/>
      <c r="AH18" s="144"/>
      <c r="AI18" s="144"/>
      <c r="AJ18" s="153"/>
      <c r="AK18" s="137"/>
      <c r="AL18" s="140"/>
      <c r="AM18" s="168"/>
      <c r="AN18" s="168"/>
      <c r="AO18" s="168"/>
      <c r="AP18" s="144"/>
      <c r="AQ18" s="147"/>
      <c r="AR18" s="230"/>
      <c r="AS18" s="108" t="s">
        <v>42</v>
      </c>
      <c r="AT18" s="105">
        <v>11903</v>
      </c>
      <c r="AU18" s="105">
        <f>AT18*AR17</f>
        <v>190448</v>
      </c>
      <c r="AV18" s="105">
        <v>1604</v>
      </c>
      <c r="AW18" s="128"/>
      <c r="AX18" s="131"/>
      <c r="AY18" s="105">
        <f>AV18*AR17</f>
        <v>25664</v>
      </c>
      <c r="AZ18" s="106">
        <f t="shared" si="3"/>
        <v>216112</v>
      </c>
      <c r="BA18" s="134"/>
    </row>
    <row r="19" spans="1:53" s="4" customFormat="1" ht="36.75" customHeight="1" x14ac:dyDescent="0.2">
      <c r="A19" s="183"/>
      <c r="B19" s="155"/>
      <c r="C19" s="155"/>
      <c r="D19" s="171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66"/>
      <c r="Q19" s="155"/>
      <c r="R19" s="155"/>
      <c r="S19" s="155"/>
      <c r="T19" s="155"/>
      <c r="U19" s="184"/>
      <c r="V19" s="166"/>
      <c r="W19" s="184"/>
      <c r="X19" s="155"/>
      <c r="Y19" s="155"/>
      <c r="Z19" s="155"/>
      <c r="AA19" s="155"/>
      <c r="AB19" s="155"/>
      <c r="AC19" s="184"/>
      <c r="AD19" s="155"/>
      <c r="AE19" s="155"/>
      <c r="AF19" s="155"/>
      <c r="AG19" s="157"/>
      <c r="AH19" s="144"/>
      <c r="AI19" s="144"/>
      <c r="AJ19" s="153"/>
      <c r="AK19" s="137"/>
      <c r="AL19" s="140"/>
      <c r="AM19" s="168"/>
      <c r="AN19" s="168"/>
      <c r="AO19" s="168"/>
      <c r="AP19" s="144"/>
      <c r="AQ19" s="147"/>
      <c r="AR19" s="230"/>
      <c r="AS19" s="108" t="s">
        <v>43</v>
      </c>
      <c r="AT19" s="105">
        <v>4215</v>
      </c>
      <c r="AU19" s="105">
        <f>AT19*AR17</f>
        <v>67440</v>
      </c>
      <c r="AV19" s="105">
        <v>456</v>
      </c>
      <c r="AW19" s="128"/>
      <c r="AX19" s="131"/>
      <c r="AY19" s="105">
        <f>AV19*AR17</f>
        <v>7296</v>
      </c>
      <c r="AZ19" s="106">
        <f t="shared" si="3"/>
        <v>74736</v>
      </c>
      <c r="BA19" s="134"/>
    </row>
    <row r="20" spans="1:53" s="4" customFormat="1" ht="42" customHeight="1" x14ac:dyDescent="0.2">
      <c r="A20" s="183"/>
      <c r="B20" s="155"/>
      <c r="C20" s="155"/>
      <c r="D20" s="172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66"/>
      <c r="Q20" s="155"/>
      <c r="R20" s="155"/>
      <c r="S20" s="155"/>
      <c r="T20" s="155"/>
      <c r="U20" s="184"/>
      <c r="V20" s="166"/>
      <c r="W20" s="184"/>
      <c r="X20" s="155"/>
      <c r="Y20" s="155"/>
      <c r="Z20" s="155"/>
      <c r="AA20" s="155"/>
      <c r="AB20" s="155"/>
      <c r="AC20" s="184"/>
      <c r="AD20" s="155"/>
      <c r="AE20" s="155"/>
      <c r="AF20" s="155"/>
      <c r="AG20" s="158"/>
      <c r="AH20" s="145"/>
      <c r="AI20" s="145"/>
      <c r="AJ20" s="154"/>
      <c r="AK20" s="138"/>
      <c r="AL20" s="141"/>
      <c r="AM20" s="169"/>
      <c r="AN20" s="169"/>
      <c r="AO20" s="169"/>
      <c r="AP20" s="145"/>
      <c r="AQ20" s="148"/>
      <c r="AR20" s="230"/>
      <c r="AS20" s="108" t="s">
        <v>44</v>
      </c>
      <c r="AT20" s="105">
        <v>2023</v>
      </c>
      <c r="AU20" s="105">
        <f>AT20*AR17</f>
        <v>32368</v>
      </c>
      <c r="AV20" s="105">
        <v>358</v>
      </c>
      <c r="AW20" s="129"/>
      <c r="AX20" s="132"/>
      <c r="AY20" s="105">
        <f>AV20*AR17</f>
        <v>5728</v>
      </c>
      <c r="AZ20" s="106">
        <f t="shared" si="3"/>
        <v>38096</v>
      </c>
      <c r="BA20" s="135"/>
    </row>
    <row r="21" spans="1:53" s="4" customFormat="1" ht="77.25" customHeight="1" x14ac:dyDescent="0.2">
      <c r="A21" s="183">
        <v>7</v>
      </c>
      <c r="B21" s="155" t="s">
        <v>133</v>
      </c>
      <c r="C21" s="155"/>
      <c r="D21" s="161" t="s">
        <v>104</v>
      </c>
      <c r="E21" s="155" t="s">
        <v>94</v>
      </c>
      <c r="F21" s="155" t="s">
        <v>135</v>
      </c>
      <c r="G21" s="166" t="s">
        <v>91</v>
      </c>
      <c r="H21" s="155" t="s">
        <v>82</v>
      </c>
      <c r="I21" s="155">
        <v>1000</v>
      </c>
      <c r="J21" s="155">
        <v>2100</v>
      </c>
      <c r="K21" s="155"/>
      <c r="L21" s="155"/>
      <c r="M21" s="173" t="s">
        <v>30</v>
      </c>
      <c r="N21" s="155" t="s">
        <v>106</v>
      </c>
      <c r="O21" s="155" t="s">
        <v>34</v>
      </c>
      <c r="P21" s="166" t="s">
        <v>35</v>
      </c>
      <c r="Q21" s="155" t="s">
        <v>35</v>
      </c>
      <c r="R21" s="155" t="s">
        <v>68</v>
      </c>
      <c r="S21" s="155" t="s">
        <v>67</v>
      </c>
      <c r="T21" s="155" t="s">
        <v>31</v>
      </c>
      <c r="U21" s="184" t="s">
        <v>55</v>
      </c>
      <c r="V21" s="166">
        <v>9003</v>
      </c>
      <c r="W21" s="184">
        <v>72</v>
      </c>
      <c r="X21" s="155" t="s">
        <v>85</v>
      </c>
      <c r="Y21" s="155" t="s">
        <v>115</v>
      </c>
      <c r="Z21" s="155" t="s">
        <v>30</v>
      </c>
      <c r="AA21" s="155" t="s">
        <v>35</v>
      </c>
      <c r="AB21" s="155" t="s">
        <v>35</v>
      </c>
      <c r="AC21" s="184" t="s">
        <v>30</v>
      </c>
      <c r="AD21" s="155" t="s">
        <v>35</v>
      </c>
      <c r="AE21" s="155" t="s">
        <v>35</v>
      </c>
      <c r="AF21" s="155" t="s">
        <v>136</v>
      </c>
      <c r="AG21" s="246"/>
      <c r="AH21" s="241"/>
      <c r="AI21" s="241"/>
      <c r="AJ21" s="242"/>
      <c r="AK21" s="136">
        <v>16</v>
      </c>
      <c r="AL21" s="139"/>
      <c r="AM21" s="167"/>
      <c r="AN21" s="167"/>
      <c r="AO21" s="167"/>
      <c r="AP21" s="143"/>
      <c r="AQ21" s="231"/>
      <c r="AR21" s="240">
        <f>SUM(AG21:AQ22)</f>
        <v>16</v>
      </c>
      <c r="AS21" s="108" t="s">
        <v>41</v>
      </c>
      <c r="AT21" s="105">
        <v>16466</v>
      </c>
      <c r="AU21" s="105">
        <f>AT21*AR21</f>
        <v>263456</v>
      </c>
      <c r="AV21" s="105">
        <v>1899</v>
      </c>
      <c r="AW21" s="127">
        <f>AT21+AT22+AV21+AV22</f>
        <v>27797</v>
      </c>
      <c r="AX21" s="127">
        <f>AW21*AR21</f>
        <v>444752</v>
      </c>
      <c r="AY21" s="105">
        <f>AV21*AR21</f>
        <v>30384</v>
      </c>
      <c r="AZ21" s="106">
        <f t="shared" si="3"/>
        <v>293840</v>
      </c>
      <c r="BA21" s="245"/>
    </row>
    <row r="22" spans="1:53" s="4" customFormat="1" ht="68.25" customHeight="1" x14ac:dyDescent="0.2">
      <c r="A22" s="183"/>
      <c r="B22" s="155"/>
      <c r="C22" s="155"/>
      <c r="D22" s="163"/>
      <c r="E22" s="155"/>
      <c r="F22" s="166"/>
      <c r="G22" s="166"/>
      <c r="H22" s="155"/>
      <c r="I22" s="155"/>
      <c r="J22" s="155"/>
      <c r="K22" s="155"/>
      <c r="L22" s="155"/>
      <c r="M22" s="173"/>
      <c r="N22" s="155"/>
      <c r="O22" s="155"/>
      <c r="P22" s="166"/>
      <c r="Q22" s="155"/>
      <c r="R22" s="155"/>
      <c r="S22" s="155"/>
      <c r="T22" s="155"/>
      <c r="U22" s="184"/>
      <c r="V22" s="166"/>
      <c r="W22" s="184"/>
      <c r="X22" s="155"/>
      <c r="Y22" s="155"/>
      <c r="Z22" s="155"/>
      <c r="AA22" s="155"/>
      <c r="AB22" s="155"/>
      <c r="AC22" s="184"/>
      <c r="AD22" s="155"/>
      <c r="AE22" s="155"/>
      <c r="AF22" s="155"/>
      <c r="AG22" s="246"/>
      <c r="AH22" s="241"/>
      <c r="AI22" s="241"/>
      <c r="AJ22" s="242"/>
      <c r="AK22" s="138"/>
      <c r="AL22" s="141"/>
      <c r="AM22" s="169"/>
      <c r="AN22" s="169"/>
      <c r="AO22" s="169"/>
      <c r="AP22" s="145"/>
      <c r="AQ22" s="231"/>
      <c r="AR22" s="240"/>
      <c r="AS22" s="108" t="s">
        <v>42</v>
      </c>
      <c r="AT22" s="105">
        <v>7533</v>
      </c>
      <c r="AU22" s="105">
        <f>AT22*AR21</f>
        <v>120528</v>
      </c>
      <c r="AV22" s="105">
        <v>1899</v>
      </c>
      <c r="AW22" s="129"/>
      <c r="AX22" s="129"/>
      <c r="AY22" s="105">
        <f>AV22*AR21</f>
        <v>30384</v>
      </c>
      <c r="AZ22" s="106">
        <f t="shared" si="3"/>
        <v>150912</v>
      </c>
      <c r="BA22" s="245"/>
    </row>
    <row r="23" spans="1:53" s="4" customFormat="1" ht="40.5" customHeight="1" x14ac:dyDescent="0.2">
      <c r="A23" s="159" t="s">
        <v>148</v>
      </c>
      <c r="B23" s="161" t="s">
        <v>143</v>
      </c>
      <c r="C23" s="161" t="s">
        <v>144</v>
      </c>
      <c r="D23" s="164" t="s">
        <v>104</v>
      </c>
      <c r="E23" s="142" t="s">
        <v>137</v>
      </c>
      <c r="F23" s="142" t="s">
        <v>138</v>
      </c>
      <c r="G23" s="142" t="s">
        <v>90</v>
      </c>
      <c r="H23" s="142" t="s">
        <v>139</v>
      </c>
      <c r="I23" s="142">
        <v>1050</v>
      </c>
      <c r="J23" s="142">
        <v>2100</v>
      </c>
      <c r="K23" s="142"/>
      <c r="L23" s="142"/>
      <c r="M23" s="142" t="s">
        <v>45</v>
      </c>
      <c r="N23" s="142" t="s">
        <v>107</v>
      </c>
      <c r="O23" s="142" t="s">
        <v>69</v>
      </c>
      <c r="P23" s="166" t="s">
        <v>140</v>
      </c>
      <c r="Q23" s="142" t="s">
        <v>60</v>
      </c>
      <c r="R23" s="175" t="s">
        <v>145</v>
      </c>
      <c r="S23" s="142" t="s">
        <v>79</v>
      </c>
      <c r="T23" s="142" t="s">
        <v>31</v>
      </c>
      <c r="U23" s="142" t="s">
        <v>132</v>
      </c>
      <c r="V23" s="160">
        <v>7016</v>
      </c>
      <c r="W23" s="142">
        <v>72</v>
      </c>
      <c r="X23" s="142" t="s">
        <v>141</v>
      </c>
      <c r="Y23" s="142" t="s">
        <v>32</v>
      </c>
      <c r="Z23" s="142" t="s">
        <v>46</v>
      </c>
      <c r="AA23" s="142" t="s">
        <v>30</v>
      </c>
      <c r="AB23" s="155" t="s">
        <v>142</v>
      </c>
      <c r="AC23" s="142" t="s">
        <v>54</v>
      </c>
      <c r="AD23" s="142" t="s">
        <v>57</v>
      </c>
      <c r="AE23" s="142" t="s">
        <v>35</v>
      </c>
      <c r="AF23" s="161"/>
      <c r="AG23" s="156"/>
      <c r="AH23" s="143"/>
      <c r="AI23" s="143"/>
      <c r="AJ23" s="152"/>
      <c r="AK23" s="136">
        <v>16</v>
      </c>
      <c r="AL23" s="139"/>
      <c r="AM23" s="167"/>
      <c r="AN23" s="167"/>
      <c r="AO23" s="167"/>
      <c r="AP23" s="143"/>
      <c r="AQ23" s="146"/>
      <c r="AR23" s="149">
        <f>SUM(AG23:AQ26)</f>
        <v>16</v>
      </c>
      <c r="AS23" s="126" t="s">
        <v>41</v>
      </c>
      <c r="AT23" s="105">
        <v>20870</v>
      </c>
      <c r="AU23" s="105">
        <f>AT23*AR23</f>
        <v>333920</v>
      </c>
      <c r="AV23" s="105">
        <v>1604</v>
      </c>
      <c r="AW23" s="127">
        <f>AT23+AT24+AT25+AT26+AV23+AV24+AV25+AV26</f>
        <v>39809</v>
      </c>
      <c r="AX23" s="130">
        <f>AW23*AR23</f>
        <v>636944</v>
      </c>
      <c r="AY23" s="105">
        <f>AV23*AR23</f>
        <v>25664</v>
      </c>
      <c r="AZ23" s="106">
        <f t="shared" ref="AZ23:AZ26" si="4">AY23+AU23</f>
        <v>359584</v>
      </c>
      <c r="BA23" s="133"/>
    </row>
    <row r="24" spans="1:53" s="4" customFormat="1" ht="40.5" customHeight="1" x14ac:dyDescent="0.2">
      <c r="A24" s="159"/>
      <c r="B24" s="162"/>
      <c r="C24" s="162"/>
      <c r="D24" s="165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66"/>
      <c r="Q24" s="142"/>
      <c r="R24" s="175"/>
      <c r="S24" s="142"/>
      <c r="T24" s="142"/>
      <c r="U24" s="142"/>
      <c r="V24" s="160"/>
      <c r="W24" s="142"/>
      <c r="X24" s="142"/>
      <c r="Y24" s="142"/>
      <c r="Z24" s="142"/>
      <c r="AA24" s="142"/>
      <c r="AB24" s="155"/>
      <c r="AC24" s="142"/>
      <c r="AD24" s="142"/>
      <c r="AE24" s="142"/>
      <c r="AF24" s="162"/>
      <c r="AG24" s="157"/>
      <c r="AH24" s="144"/>
      <c r="AI24" s="144"/>
      <c r="AJ24" s="153"/>
      <c r="AK24" s="137"/>
      <c r="AL24" s="140"/>
      <c r="AM24" s="168"/>
      <c r="AN24" s="168"/>
      <c r="AO24" s="168"/>
      <c r="AP24" s="144"/>
      <c r="AQ24" s="147"/>
      <c r="AR24" s="150"/>
      <c r="AS24" s="126" t="s">
        <v>42</v>
      </c>
      <c r="AT24" s="105">
        <v>8335</v>
      </c>
      <c r="AU24" s="105">
        <f>AT24*AR23</f>
        <v>133360</v>
      </c>
      <c r="AV24" s="105">
        <v>1604</v>
      </c>
      <c r="AW24" s="128"/>
      <c r="AX24" s="131"/>
      <c r="AY24" s="105">
        <f>AV24*AR23</f>
        <v>25664</v>
      </c>
      <c r="AZ24" s="106">
        <f t="shared" si="4"/>
        <v>159024</v>
      </c>
      <c r="BA24" s="134"/>
    </row>
    <row r="25" spans="1:53" s="4" customFormat="1" ht="40.5" customHeight="1" x14ac:dyDescent="0.2">
      <c r="A25" s="159"/>
      <c r="B25" s="162"/>
      <c r="C25" s="162"/>
      <c r="D25" s="165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66"/>
      <c r="Q25" s="142"/>
      <c r="R25" s="175"/>
      <c r="S25" s="142"/>
      <c r="T25" s="142"/>
      <c r="U25" s="142"/>
      <c r="V25" s="160"/>
      <c r="W25" s="142"/>
      <c r="X25" s="142"/>
      <c r="Y25" s="142"/>
      <c r="Z25" s="142"/>
      <c r="AA25" s="142"/>
      <c r="AB25" s="155"/>
      <c r="AC25" s="142"/>
      <c r="AD25" s="142"/>
      <c r="AE25" s="142"/>
      <c r="AF25" s="162"/>
      <c r="AG25" s="157"/>
      <c r="AH25" s="144"/>
      <c r="AI25" s="144"/>
      <c r="AJ25" s="153"/>
      <c r="AK25" s="137"/>
      <c r="AL25" s="140"/>
      <c r="AM25" s="168"/>
      <c r="AN25" s="168"/>
      <c r="AO25" s="168"/>
      <c r="AP25" s="144"/>
      <c r="AQ25" s="147"/>
      <c r="AR25" s="150"/>
      <c r="AS25" s="126" t="s">
        <v>43</v>
      </c>
      <c r="AT25" s="105">
        <v>3765</v>
      </c>
      <c r="AU25" s="105">
        <f>AT25*AR23</f>
        <v>60240</v>
      </c>
      <c r="AV25" s="105">
        <v>456</v>
      </c>
      <c r="AW25" s="128"/>
      <c r="AX25" s="131"/>
      <c r="AY25" s="105">
        <f>AV25*AR23</f>
        <v>7296</v>
      </c>
      <c r="AZ25" s="106">
        <f t="shared" si="4"/>
        <v>67536</v>
      </c>
      <c r="BA25" s="134"/>
    </row>
    <row r="26" spans="1:53" s="4" customFormat="1" ht="40.5" customHeight="1" x14ac:dyDescent="0.2">
      <c r="A26" s="159"/>
      <c r="B26" s="163"/>
      <c r="C26" s="163"/>
      <c r="D26" s="165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66"/>
      <c r="Q26" s="142"/>
      <c r="R26" s="175"/>
      <c r="S26" s="142"/>
      <c r="T26" s="142"/>
      <c r="U26" s="142"/>
      <c r="V26" s="160"/>
      <c r="W26" s="142"/>
      <c r="X26" s="142"/>
      <c r="Y26" s="142"/>
      <c r="Z26" s="142"/>
      <c r="AA26" s="142"/>
      <c r="AB26" s="155"/>
      <c r="AC26" s="142"/>
      <c r="AD26" s="142"/>
      <c r="AE26" s="142"/>
      <c r="AF26" s="163"/>
      <c r="AG26" s="158"/>
      <c r="AH26" s="145"/>
      <c r="AI26" s="145"/>
      <c r="AJ26" s="154"/>
      <c r="AK26" s="138"/>
      <c r="AL26" s="141"/>
      <c r="AM26" s="169"/>
      <c r="AN26" s="169"/>
      <c r="AO26" s="169"/>
      <c r="AP26" s="145"/>
      <c r="AQ26" s="148"/>
      <c r="AR26" s="151"/>
      <c r="AS26" s="126" t="s">
        <v>44</v>
      </c>
      <c r="AT26" s="105">
        <v>2817</v>
      </c>
      <c r="AU26" s="105">
        <f>AT26*AR23</f>
        <v>45072</v>
      </c>
      <c r="AV26" s="105">
        <v>358</v>
      </c>
      <c r="AW26" s="129"/>
      <c r="AX26" s="132"/>
      <c r="AY26" s="105">
        <f>AV26*AR23</f>
        <v>5728</v>
      </c>
      <c r="AZ26" s="106">
        <f t="shared" si="4"/>
        <v>50800</v>
      </c>
      <c r="BA26" s="135"/>
    </row>
    <row r="27" spans="1:53" s="86" customFormat="1" ht="45" customHeight="1" x14ac:dyDescent="0.2">
      <c r="A27" s="179">
        <v>10</v>
      </c>
      <c r="B27" s="161" t="s">
        <v>102</v>
      </c>
      <c r="C27" s="161"/>
      <c r="D27" s="161" t="s">
        <v>104</v>
      </c>
      <c r="E27" s="161" t="s">
        <v>112</v>
      </c>
      <c r="F27" s="161" t="s">
        <v>109</v>
      </c>
      <c r="G27" s="161" t="s">
        <v>35</v>
      </c>
      <c r="H27" s="161" t="s">
        <v>75</v>
      </c>
      <c r="I27" s="161">
        <v>1050</v>
      </c>
      <c r="J27" s="161">
        <v>2100</v>
      </c>
      <c r="K27" s="237"/>
      <c r="L27" s="237"/>
      <c r="M27" s="232" t="s">
        <v>30</v>
      </c>
      <c r="N27" s="161" t="s">
        <v>76</v>
      </c>
      <c r="O27" s="161" t="s">
        <v>69</v>
      </c>
      <c r="P27" s="232" t="s">
        <v>35</v>
      </c>
      <c r="Q27" s="161" t="s">
        <v>35</v>
      </c>
      <c r="R27" s="232" t="s">
        <v>86</v>
      </c>
      <c r="S27" s="232" t="s">
        <v>88</v>
      </c>
      <c r="T27" s="161" t="s">
        <v>31</v>
      </c>
      <c r="U27" s="234" t="s">
        <v>70</v>
      </c>
      <c r="V27" s="232" t="s">
        <v>83</v>
      </c>
      <c r="W27" s="234">
        <v>152</v>
      </c>
      <c r="X27" s="254" t="s">
        <v>87</v>
      </c>
      <c r="Y27" s="161" t="s">
        <v>71</v>
      </c>
      <c r="Z27" s="161" t="s">
        <v>46</v>
      </c>
      <c r="AA27" s="161" t="s">
        <v>33</v>
      </c>
      <c r="AB27" s="161" t="s">
        <v>35</v>
      </c>
      <c r="AC27" s="234" t="s">
        <v>35</v>
      </c>
      <c r="AD27" s="161" t="s">
        <v>35</v>
      </c>
      <c r="AE27" s="161" t="s">
        <v>72</v>
      </c>
      <c r="AF27" s="161" t="s">
        <v>73</v>
      </c>
      <c r="AG27" s="156"/>
      <c r="AH27" s="143"/>
      <c r="AI27" s="143"/>
      <c r="AJ27" s="152"/>
      <c r="AK27" s="136">
        <v>32</v>
      </c>
      <c r="AL27" s="139"/>
      <c r="AM27" s="167"/>
      <c r="AN27" s="167"/>
      <c r="AO27" s="167"/>
      <c r="AP27" s="143"/>
      <c r="AQ27" s="146"/>
      <c r="AR27" s="176">
        <f>SUM(AG27:AQ30)</f>
        <v>32</v>
      </c>
      <c r="AS27" s="96" t="s">
        <v>41</v>
      </c>
      <c r="AT27" s="105">
        <v>22032</v>
      </c>
      <c r="AU27" s="105">
        <f>AT27*AR27</f>
        <v>705024</v>
      </c>
      <c r="AV27" s="105">
        <v>1780</v>
      </c>
      <c r="AW27" s="127">
        <f>AT27+AT28+AT29+AT30+AV27+AV28+AV29+AV30</f>
        <v>37085</v>
      </c>
      <c r="AX27" s="130">
        <f>AW27*AR27</f>
        <v>1186720</v>
      </c>
      <c r="AY27" s="105">
        <f>AV27*AR27</f>
        <v>56960</v>
      </c>
      <c r="AZ27" s="106">
        <f t="shared" ref="AZ27:AZ30" si="5">AY27+AU27</f>
        <v>761984</v>
      </c>
      <c r="BA27" s="206"/>
    </row>
    <row r="28" spans="1:53" s="86" customFormat="1" ht="36.75" customHeight="1" x14ac:dyDescent="0.2">
      <c r="A28" s="180"/>
      <c r="B28" s="162"/>
      <c r="C28" s="162"/>
      <c r="D28" s="162"/>
      <c r="E28" s="162"/>
      <c r="F28" s="162"/>
      <c r="G28" s="162"/>
      <c r="H28" s="162"/>
      <c r="I28" s="162"/>
      <c r="J28" s="162"/>
      <c r="K28" s="238"/>
      <c r="L28" s="238"/>
      <c r="M28" s="233"/>
      <c r="N28" s="162"/>
      <c r="O28" s="162"/>
      <c r="P28" s="233"/>
      <c r="Q28" s="162"/>
      <c r="R28" s="233"/>
      <c r="S28" s="233"/>
      <c r="T28" s="162"/>
      <c r="U28" s="235"/>
      <c r="V28" s="233"/>
      <c r="W28" s="235"/>
      <c r="X28" s="255"/>
      <c r="Y28" s="162"/>
      <c r="Z28" s="162"/>
      <c r="AA28" s="162"/>
      <c r="AB28" s="162"/>
      <c r="AC28" s="235"/>
      <c r="AD28" s="162"/>
      <c r="AE28" s="162"/>
      <c r="AF28" s="162"/>
      <c r="AG28" s="157"/>
      <c r="AH28" s="144"/>
      <c r="AI28" s="144"/>
      <c r="AJ28" s="153"/>
      <c r="AK28" s="137"/>
      <c r="AL28" s="140"/>
      <c r="AM28" s="168"/>
      <c r="AN28" s="168"/>
      <c r="AO28" s="168"/>
      <c r="AP28" s="144"/>
      <c r="AQ28" s="147"/>
      <c r="AR28" s="177"/>
      <c r="AS28" s="96" t="s">
        <v>42</v>
      </c>
      <c r="AT28" s="105">
        <v>7205</v>
      </c>
      <c r="AU28" s="105">
        <f>AT28*AR27</f>
        <v>230560</v>
      </c>
      <c r="AV28" s="105">
        <v>1780</v>
      </c>
      <c r="AW28" s="128"/>
      <c r="AX28" s="131"/>
      <c r="AY28" s="105">
        <f>AV28*AR27</f>
        <v>56960</v>
      </c>
      <c r="AZ28" s="106">
        <f t="shared" si="5"/>
        <v>287520</v>
      </c>
      <c r="BA28" s="206"/>
    </row>
    <row r="29" spans="1:53" s="86" customFormat="1" ht="40.5" customHeight="1" x14ac:dyDescent="0.2">
      <c r="A29" s="180"/>
      <c r="B29" s="162"/>
      <c r="C29" s="162"/>
      <c r="D29" s="162"/>
      <c r="E29" s="162"/>
      <c r="F29" s="162"/>
      <c r="G29" s="162"/>
      <c r="H29" s="162"/>
      <c r="I29" s="162"/>
      <c r="J29" s="162"/>
      <c r="K29" s="238"/>
      <c r="L29" s="238"/>
      <c r="M29" s="233"/>
      <c r="N29" s="162"/>
      <c r="O29" s="162"/>
      <c r="P29" s="233"/>
      <c r="Q29" s="162"/>
      <c r="R29" s="233"/>
      <c r="S29" s="233"/>
      <c r="T29" s="162"/>
      <c r="U29" s="235"/>
      <c r="V29" s="233"/>
      <c r="W29" s="235"/>
      <c r="X29" s="255"/>
      <c r="Y29" s="162"/>
      <c r="Z29" s="162"/>
      <c r="AA29" s="162"/>
      <c r="AB29" s="162"/>
      <c r="AC29" s="235"/>
      <c r="AD29" s="162"/>
      <c r="AE29" s="162"/>
      <c r="AF29" s="162"/>
      <c r="AG29" s="157"/>
      <c r="AH29" s="144"/>
      <c r="AI29" s="144"/>
      <c r="AJ29" s="153"/>
      <c r="AK29" s="137"/>
      <c r="AL29" s="140"/>
      <c r="AM29" s="168"/>
      <c r="AN29" s="168"/>
      <c r="AO29" s="168"/>
      <c r="AP29" s="144"/>
      <c r="AQ29" s="147"/>
      <c r="AR29" s="177"/>
      <c r="AS29" s="96" t="s">
        <v>43</v>
      </c>
      <c r="AT29" s="105">
        <v>3826</v>
      </c>
      <c r="AU29" s="105">
        <f>AT29*AR27</f>
        <v>122432</v>
      </c>
      <c r="AV29" s="105">
        <v>462</v>
      </c>
      <c r="AW29" s="128"/>
      <c r="AX29" s="131"/>
      <c r="AY29" s="105">
        <f>AV29*AR27</f>
        <v>14784</v>
      </c>
      <c r="AZ29" s="106">
        <f t="shared" si="5"/>
        <v>137216</v>
      </c>
      <c r="BA29" s="206"/>
    </row>
    <row r="30" spans="1:53" s="86" customFormat="1" ht="75" customHeight="1" x14ac:dyDescent="0.2">
      <c r="A30" s="181"/>
      <c r="B30" s="163"/>
      <c r="C30" s="163"/>
      <c r="D30" s="163"/>
      <c r="E30" s="163"/>
      <c r="F30" s="163"/>
      <c r="G30" s="163"/>
      <c r="H30" s="163"/>
      <c r="I30" s="163"/>
      <c r="J30" s="163"/>
      <c r="K30" s="239"/>
      <c r="L30" s="239"/>
      <c r="M30" s="202"/>
      <c r="N30" s="163"/>
      <c r="O30" s="163"/>
      <c r="P30" s="202"/>
      <c r="Q30" s="163"/>
      <c r="R30" s="202"/>
      <c r="S30" s="202"/>
      <c r="T30" s="163"/>
      <c r="U30" s="236"/>
      <c r="V30" s="202"/>
      <c r="W30" s="236"/>
      <c r="X30" s="256"/>
      <c r="Y30" s="163"/>
      <c r="Z30" s="163"/>
      <c r="AA30" s="163"/>
      <c r="AB30" s="163"/>
      <c r="AC30" s="236"/>
      <c r="AD30" s="163"/>
      <c r="AE30" s="163"/>
      <c r="AF30" s="163"/>
      <c r="AG30" s="158"/>
      <c r="AH30" s="145"/>
      <c r="AI30" s="145"/>
      <c r="AJ30" s="154"/>
      <c r="AK30" s="138"/>
      <c r="AL30" s="141"/>
      <c r="AM30" s="169"/>
      <c r="AN30" s="169"/>
      <c r="AO30" s="169"/>
      <c r="AP30" s="145"/>
      <c r="AQ30" s="148"/>
      <c r="AR30" s="178"/>
      <c r="AS30" s="96" t="s">
        <v>80</v>
      </c>
      <c r="AT30" s="105"/>
      <c r="AU30" s="105">
        <f>AT30*AR27</f>
        <v>0</v>
      </c>
      <c r="AV30" s="105"/>
      <c r="AW30" s="129"/>
      <c r="AX30" s="132"/>
      <c r="AY30" s="105">
        <f>AV30*AR27</f>
        <v>0</v>
      </c>
      <c r="AZ30" s="106">
        <f t="shared" si="5"/>
        <v>0</v>
      </c>
      <c r="BA30" s="206"/>
    </row>
    <row r="31" spans="1:53" s="86" customFormat="1" ht="45" customHeight="1" x14ac:dyDescent="0.2">
      <c r="A31" s="155">
        <v>11</v>
      </c>
      <c r="B31" s="155" t="s">
        <v>103</v>
      </c>
      <c r="C31" s="155"/>
      <c r="D31" s="161" t="s">
        <v>104</v>
      </c>
      <c r="E31" s="161" t="s">
        <v>112</v>
      </c>
      <c r="F31" s="161" t="s">
        <v>109</v>
      </c>
      <c r="G31" s="161" t="s">
        <v>35</v>
      </c>
      <c r="H31" s="161" t="s">
        <v>75</v>
      </c>
      <c r="I31" s="161">
        <v>1050</v>
      </c>
      <c r="J31" s="161">
        <v>2100</v>
      </c>
      <c r="K31" s="237"/>
      <c r="L31" s="237"/>
      <c r="M31" s="232" t="s">
        <v>30</v>
      </c>
      <c r="N31" s="161" t="s">
        <v>76</v>
      </c>
      <c r="O31" s="161" t="s">
        <v>34</v>
      </c>
      <c r="P31" s="232" t="s">
        <v>35</v>
      </c>
      <c r="Q31" s="161" t="s">
        <v>35</v>
      </c>
      <c r="R31" s="232" t="s">
        <v>86</v>
      </c>
      <c r="S31" s="232" t="s">
        <v>88</v>
      </c>
      <c r="T31" s="161" t="s">
        <v>31</v>
      </c>
      <c r="U31" s="234" t="s">
        <v>70</v>
      </c>
      <c r="V31" s="232" t="s">
        <v>83</v>
      </c>
      <c r="W31" s="234">
        <v>152</v>
      </c>
      <c r="X31" s="254" t="s">
        <v>87</v>
      </c>
      <c r="Y31" s="161" t="s">
        <v>71</v>
      </c>
      <c r="Z31" s="161" t="s">
        <v>46</v>
      </c>
      <c r="AA31" s="161" t="s">
        <v>33</v>
      </c>
      <c r="AB31" s="161" t="s">
        <v>35</v>
      </c>
      <c r="AC31" s="234" t="s">
        <v>35</v>
      </c>
      <c r="AD31" s="161" t="s">
        <v>35</v>
      </c>
      <c r="AE31" s="161" t="s">
        <v>72</v>
      </c>
      <c r="AF31" s="161" t="s">
        <v>73</v>
      </c>
      <c r="AG31" s="156"/>
      <c r="AH31" s="143"/>
      <c r="AI31" s="143"/>
      <c r="AJ31" s="152"/>
      <c r="AK31" s="136">
        <v>32</v>
      </c>
      <c r="AL31" s="139"/>
      <c r="AM31" s="167"/>
      <c r="AN31" s="167"/>
      <c r="AO31" s="167"/>
      <c r="AP31" s="143"/>
      <c r="AQ31" s="146"/>
      <c r="AR31" s="176">
        <f>SUM(AG31:AQ34)</f>
        <v>32</v>
      </c>
      <c r="AS31" s="107" t="s">
        <v>41</v>
      </c>
      <c r="AT31" s="105">
        <v>22032</v>
      </c>
      <c r="AU31" s="105">
        <f>AT31*AR31</f>
        <v>705024</v>
      </c>
      <c r="AV31" s="105">
        <v>1780</v>
      </c>
      <c r="AW31" s="127">
        <f>AT31+AT32+AT33+AT34+AV31+AV32+AV33+AV34</f>
        <v>37085</v>
      </c>
      <c r="AX31" s="130">
        <f>AW31*AR31</f>
        <v>1186720</v>
      </c>
      <c r="AY31" s="105">
        <f>AV31*AR31</f>
        <v>56960</v>
      </c>
      <c r="AZ31" s="106">
        <f t="shared" ref="AZ31:AZ34" si="6">AY31+AU31</f>
        <v>761984</v>
      </c>
      <c r="BA31" s="206"/>
    </row>
    <row r="32" spans="1:53" s="86" customFormat="1" ht="45" customHeight="1" x14ac:dyDescent="0.2">
      <c r="A32" s="155"/>
      <c r="B32" s="155"/>
      <c r="C32" s="155"/>
      <c r="D32" s="162"/>
      <c r="E32" s="162"/>
      <c r="F32" s="162"/>
      <c r="G32" s="162"/>
      <c r="H32" s="162"/>
      <c r="I32" s="162"/>
      <c r="J32" s="162"/>
      <c r="K32" s="238"/>
      <c r="L32" s="238"/>
      <c r="M32" s="233"/>
      <c r="N32" s="162"/>
      <c r="O32" s="162"/>
      <c r="P32" s="233"/>
      <c r="Q32" s="162"/>
      <c r="R32" s="233"/>
      <c r="S32" s="233"/>
      <c r="T32" s="162"/>
      <c r="U32" s="235"/>
      <c r="V32" s="233"/>
      <c r="W32" s="235"/>
      <c r="X32" s="255"/>
      <c r="Y32" s="162"/>
      <c r="Z32" s="162"/>
      <c r="AA32" s="162"/>
      <c r="AB32" s="162"/>
      <c r="AC32" s="235"/>
      <c r="AD32" s="162"/>
      <c r="AE32" s="162"/>
      <c r="AF32" s="162"/>
      <c r="AG32" s="157"/>
      <c r="AH32" s="144"/>
      <c r="AI32" s="144"/>
      <c r="AJ32" s="153"/>
      <c r="AK32" s="137"/>
      <c r="AL32" s="140"/>
      <c r="AM32" s="168"/>
      <c r="AN32" s="168"/>
      <c r="AO32" s="168"/>
      <c r="AP32" s="144"/>
      <c r="AQ32" s="147"/>
      <c r="AR32" s="177"/>
      <c r="AS32" s="107" t="s">
        <v>42</v>
      </c>
      <c r="AT32" s="105">
        <v>7205</v>
      </c>
      <c r="AU32" s="105">
        <f>AT32*AR31</f>
        <v>230560</v>
      </c>
      <c r="AV32" s="105">
        <v>1780</v>
      </c>
      <c r="AW32" s="128"/>
      <c r="AX32" s="131"/>
      <c r="AY32" s="105">
        <f>AV32*AR31</f>
        <v>56960</v>
      </c>
      <c r="AZ32" s="106">
        <f t="shared" si="6"/>
        <v>287520</v>
      </c>
      <c r="BA32" s="206"/>
    </row>
    <row r="33" spans="1:54" s="86" customFormat="1" ht="45" customHeight="1" x14ac:dyDescent="0.2">
      <c r="A33" s="155"/>
      <c r="B33" s="155"/>
      <c r="C33" s="155"/>
      <c r="D33" s="162"/>
      <c r="E33" s="162"/>
      <c r="F33" s="162"/>
      <c r="G33" s="162"/>
      <c r="H33" s="162"/>
      <c r="I33" s="162"/>
      <c r="J33" s="162"/>
      <c r="K33" s="238"/>
      <c r="L33" s="238"/>
      <c r="M33" s="233"/>
      <c r="N33" s="162"/>
      <c r="O33" s="162"/>
      <c r="P33" s="233"/>
      <c r="Q33" s="162"/>
      <c r="R33" s="233"/>
      <c r="S33" s="233"/>
      <c r="T33" s="162"/>
      <c r="U33" s="235"/>
      <c r="V33" s="233"/>
      <c r="W33" s="235"/>
      <c r="X33" s="255"/>
      <c r="Y33" s="162"/>
      <c r="Z33" s="162"/>
      <c r="AA33" s="162"/>
      <c r="AB33" s="162"/>
      <c r="AC33" s="235"/>
      <c r="AD33" s="162"/>
      <c r="AE33" s="162"/>
      <c r="AF33" s="162"/>
      <c r="AG33" s="157"/>
      <c r="AH33" s="144"/>
      <c r="AI33" s="144"/>
      <c r="AJ33" s="153"/>
      <c r="AK33" s="137"/>
      <c r="AL33" s="140"/>
      <c r="AM33" s="168"/>
      <c r="AN33" s="168"/>
      <c r="AO33" s="168"/>
      <c r="AP33" s="144"/>
      <c r="AQ33" s="147"/>
      <c r="AR33" s="177"/>
      <c r="AS33" s="107" t="s">
        <v>43</v>
      </c>
      <c r="AT33" s="105">
        <v>3826</v>
      </c>
      <c r="AU33" s="105">
        <f>AT33*AR31</f>
        <v>122432</v>
      </c>
      <c r="AV33" s="105">
        <v>462</v>
      </c>
      <c r="AW33" s="128"/>
      <c r="AX33" s="131"/>
      <c r="AY33" s="105">
        <f>AV33*AR31</f>
        <v>14784</v>
      </c>
      <c r="AZ33" s="106">
        <f t="shared" si="6"/>
        <v>137216</v>
      </c>
      <c r="BA33" s="206"/>
    </row>
    <row r="34" spans="1:54" s="86" customFormat="1" ht="45" customHeight="1" x14ac:dyDescent="0.2">
      <c r="A34" s="155"/>
      <c r="B34" s="155"/>
      <c r="C34" s="155"/>
      <c r="D34" s="163"/>
      <c r="E34" s="163"/>
      <c r="F34" s="163"/>
      <c r="G34" s="163"/>
      <c r="H34" s="163"/>
      <c r="I34" s="163"/>
      <c r="J34" s="163"/>
      <c r="K34" s="239"/>
      <c r="L34" s="239"/>
      <c r="M34" s="202"/>
      <c r="N34" s="163"/>
      <c r="O34" s="163"/>
      <c r="P34" s="202"/>
      <c r="Q34" s="163"/>
      <c r="R34" s="202"/>
      <c r="S34" s="202"/>
      <c r="T34" s="163"/>
      <c r="U34" s="236"/>
      <c r="V34" s="202"/>
      <c r="W34" s="236"/>
      <c r="X34" s="256"/>
      <c r="Y34" s="163"/>
      <c r="Z34" s="163"/>
      <c r="AA34" s="163"/>
      <c r="AB34" s="163"/>
      <c r="AC34" s="236"/>
      <c r="AD34" s="163"/>
      <c r="AE34" s="163"/>
      <c r="AF34" s="163"/>
      <c r="AG34" s="158"/>
      <c r="AH34" s="145"/>
      <c r="AI34" s="145"/>
      <c r="AJ34" s="154"/>
      <c r="AK34" s="138"/>
      <c r="AL34" s="141"/>
      <c r="AM34" s="169"/>
      <c r="AN34" s="169"/>
      <c r="AO34" s="169"/>
      <c r="AP34" s="145"/>
      <c r="AQ34" s="148"/>
      <c r="AR34" s="178"/>
      <c r="AS34" s="107" t="s">
        <v>80</v>
      </c>
      <c r="AT34" s="105"/>
      <c r="AU34" s="105">
        <f>AT34*AR31</f>
        <v>0</v>
      </c>
      <c r="AV34" s="105"/>
      <c r="AW34" s="129"/>
      <c r="AX34" s="132"/>
      <c r="AY34" s="105">
        <f>AV34*AR31</f>
        <v>0</v>
      </c>
      <c r="AZ34" s="106">
        <f t="shared" si="6"/>
        <v>0</v>
      </c>
      <c r="BA34" s="206"/>
    </row>
    <row r="35" spans="1:54" s="4" customFormat="1" x14ac:dyDescent="0.2">
      <c r="A35" s="110"/>
      <c r="B35" s="109"/>
      <c r="C35" s="109"/>
      <c r="D35" s="112"/>
      <c r="E35" s="109"/>
      <c r="F35" s="88"/>
      <c r="G35" s="109"/>
      <c r="H35" s="109"/>
      <c r="I35" s="109"/>
      <c r="J35" s="109"/>
      <c r="K35" s="69"/>
      <c r="L35" s="6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209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1"/>
      <c r="AR35" s="66">
        <f>SUM(AR12:AR34)</f>
        <v>128</v>
      </c>
      <c r="AS35" s="109"/>
      <c r="AT35" s="97"/>
      <c r="AU35" s="97"/>
      <c r="AV35" s="68"/>
      <c r="AW35" s="68"/>
      <c r="AX35" s="99"/>
      <c r="AY35" s="97"/>
      <c r="AZ35" s="103"/>
      <c r="BA35" s="47"/>
    </row>
    <row r="36" spans="1:54" ht="18.75" x14ac:dyDescent="0.2">
      <c r="A36" s="222" t="s">
        <v>14</v>
      </c>
      <c r="B36" s="223"/>
      <c r="C36" s="223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116"/>
      <c r="AH36" s="116"/>
      <c r="AI36" s="116"/>
      <c r="AJ36" s="116"/>
      <c r="AK36" s="125"/>
      <c r="AL36" s="125"/>
      <c r="AM36" s="125"/>
      <c r="AN36" s="125"/>
      <c r="AO36" s="125"/>
      <c r="AP36" s="125"/>
      <c r="AQ36" s="81"/>
      <c r="AR36" s="78"/>
      <c r="AS36" s="71"/>
      <c r="AT36" s="79"/>
      <c r="AU36" s="79"/>
      <c r="AV36" s="79"/>
      <c r="AW36" s="79"/>
      <c r="AX36" s="100">
        <f>SUM(AX12:AX34)</f>
        <v>4968464</v>
      </c>
      <c r="AY36" s="103">
        <f>SUM(AY13:AY30)</f>
        <v>382528</v>
      </c>
      <c r="AZ36" s="103">
        <f>SUM(AZ12:AZ34)</f>
        <v>4968464</v>
      </c>
      <c r="BA36" s="47"/>
      <c r="BB36" s="14"/>
    </row>
    <row r="37" spans="1:54" ht="19.5" thickBot="1" x14ac:dyDescent="0.25">
      <c r="A37" s="197" t="s">
        <v>36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117"/>
      <c r="AH37" s="117"/>
      <c r="AI37" s="117"/>
      <c r="AJ37" s="117"/>
      <c r="AK37" s="122"/>
      <c r="AL37" s="122"/>
      <c r="AM37" s="122"/>
      <c r="AN37" s="122"/>
      <c r="AO37" s="122"/>
      <c r="AP37" s="122"/>
      <c r="AQ37" s="82"/>
      <c r="AR37" s="72"/>
      <c r="AS37" s="73"/>
      <c r="AT37" s="74"/>
      <c r="AU37" s="74"/>
      <c r="AV37" s="74"/>
      <c r="AW37" s="74"/>
      <c r="AX37" s="101">
        <f>AX36/1.2*20%</f>
        <v>828077.33333333349</v>
      </c>
      <c r="AY37" s="97"/>
      <c r="AZ37" s="103">
        <f>AZ36/1.2*20%</f>
        <v>828077.33333333349</v>
      </c>
      <c r="BA37" s="47"/>
      <c r="BB37" s="14"/>
    </row>
    <row r="38" spans="1:54" s="31" customFormat="1" x14ac:dyDescent="0.2">
      <c r="A38" s="212"/>
      <c r="B38" s="213"/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30"/>
      <c r="AR38" s="56"/>
      <c r="AT38" s="51"/>
      <c r="AU38" s="51"/>
      <c r="AV38" s="51"/>
      <c r="AW38" s="51"/>
      <c r="AX38" s="51"/>
      <c r="AY38" s="51"/>
      <c r="AZ38" s="51"/>
      <c r="BA38" s="51"/>
    </row>
    <row r="39" spans="1:54" s="31" customFormat="1" ht="30" x14ac:dyDescent="0.2">
      <c r="A39" s="214"/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R39" s="56"/>
      <c r="AT39" s="51"/>
      <c r="AU39" s="51"/>
      <c r="AV39" s="51"/>
      <c r="AW39" s="51"/>
      <c r="AX39" s="51"/>
      <c r="AY39" s="51"/>
      <c r="AZ39" s="51"/>
      <c r="BA39" s="51"/>
    </row>
    <row r="40" spans="1:54" s="31" customFormat="1" ht="29.25" customHeight="1" x14ac:dyDescent="0.2">
      <c r="A40" s="32" t="s">
        <v>37</v>
      </c>
      <c r="B40" s="33"/>
      <c r="C40" s="33"/>
      <c r="D40" s="33"/>
      <c r="E40" s="33"/>
      <c r="F40" s="89"/>
      <c r="G40" s="33"/>
      <c r="H40" s="33"/>
      <c r="I40" s="33"/>
      <c r="J40" s="33"/>
      <c r="K40" s="33"/>
      <c r="L40" s="33"/>
      <c r="M40" s="33"/>
      <c r="N40" s="215"/>
      <c r="O40" s="215"/>
      <c r="P40" s="215"/>
      <c r="Q40" s="215"/>
      <c r="R40" s="215"/>
      <c r="S40" s="215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4"/>
      <c r="AF40" s="215" t="s">
        <v>53</v>
      </c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56"/>
      <c r="AT40" s="51"/>
      <c r="AU40" s="51"/>
      <c r="AV40" s="51"/>
      <c r="AW40" s="51"/>
      <c r="AX40" s="51"/>
      <c r="AY40" s="51"/>
      <c r="AZ40" s="51"/>
      <c r="BA40" s="51"/>
    </row>
    <row r="41" spans="1:54" s="38" customFormat="1" ht="26.25" customHeight="1" x14ac:dyDescent="0.25">
      <c r="A41" s="59" t="s">
        <v>95</v>
      </c>
      <c r="B41" s="60"/>
      <c r="C41" s="60"/>
      <c r="D41" s="60"/>
      <c r="E41" s="60"/>
      <c r="F41" s="90"/>
      <c r="G41" s="60"/>
      <c r="H41" s="60"/>
      <c r="I41" s="60"/>
      <c r="J41" s="61"/>
      <c r="K41" s="35"/>
      <c r="L41" s="35"/>
      <c r="M41" s="35"/>
      <c r="N41" s="216"/>
      <c r="O41" s="216"/>
      <c r="P41" s="216"/>
      <c r="Q41" s="216"/>
      <c r="R41" s="216"/>
      <c r="S41" s="36"/>
      <c r="T41" s="36"/>
      <c r="U41" s="36"/>
      <c r="V41" s="36"/>
      <c r="W41" s="35"/>
      <c r="X41" s="35"/>
      <c r="Y41" s="35"/>
      <c r="Z41" s="35"/>
      <c r="AA41" s="35"/>
      <c r="AB41" s="35"/>
      <c r="AC41" s="35"/>
      <c r="AD41" s="35"/>
      <c r="AE41" s="37"/>
      <c r="AF41" s="216" t="s">
        <v>84</v>
      </c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  <c r="AT41" s="216"/>
      <c r="AU41" s="216"/>
      <c r="AV41" s="216"/>
      <c r="AW41" s="216"/>
      <c r="AX41" s="216"/>
      <c r="AY41" s="216"/>
      <c r="AZ41" s="52"/>
      <c r="BA41" s="52"/>
    </row>
    <row r="42" spans="1:54" s="38" customFormat="1" ht="54.75" customHeight="1" x14ac:dyDescent="0.2">
      <c r="A42" s="220"/>
      <c r="B42" s="221"/>
      <c r="C42" s="221"/>
      <c r="D42" s="221"/>
      <c r="E42" s="221"/>
      <c r="F42" s="221"/>
      <c r="G42" s="221"/>
      <c r="H42" s="221"/>
      <c r="I42" s="221"/>
      <c r="J42" s="221"/>
      <c r="K42" s="33"/>
      <c r="L42" s="33"/>
      <c r="M42" s="33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15"/>
      <c r="AC42" s="215"/>
      <c r="AD42" s="215"/>
      <c r="AE42" s="215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52"/>
      <c r="BA42" s="52"/>
    </row>
    <row r="43" spans="1:54" x14ac:dyDescent="0.2">
      <c r="A43" s="12"/>
      <c r="B43" s="12"/>
      <c r="C43" s="12"/>
      <c r="D43" s="12"/>
      <c r="E43" s="12"/>
      <c r="F43" s="91"/>
      <c r="G43" s="12"/>
      <c r="H43" s="12"/>
      <c r="I43" s="12"/>
      <c r="J43" s="12"/>
      <c r="K43" s="23"/>
      <c r="L43" s="23"/>
      <c r="M43" s="12"/>
      <c r="N43" s="12"/>
      <c r="O43" s="12"/>
      <c r="P43" s="12"/>
      <c r="Q43" s="12"/>
      <c r="R43" s="9"/>
      <c r="S43" s="12"/>
      <c r="T43" s="12"/>
      <c r="U43" s="12"/>
      <c r="V43" s="12"/>
      <c r="W43" s="12"/>
      <c r="X43" s="12"/>
      <c r="Y43" s="12"/>
      <c r="Z43" s="12"/>
      <c r="AA43" s="12"/>
      <c r="AB43" s="24"/>
      <c r="AC43" s="24"/>
      <c r="AD43" s="25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57"/>
      <c r="AS43" s="6"/>
      <c r="AT43" s="48"/>
      <c r="AU43" s="48"/>
      <c r="AV43" s="48"/>
      <c r="AW43" s="48"/>
      <c r="AX43" s="48"/>
      <c r="AY43" s="48"/>
      <c r="AZ43" s="48"/>
      <c r="BA43" s="48"/>
      <c r="BB43" s="15"/>
    </row>
    <row r="44" spans="1:54" x14ac:dyDescent="0.2">
      <c r="A44" s="12"/>
      <c r="B44" s="16"/>
      <c r="C44" s="16"/>
      <c r="D44" s="16"/>
      <c r="E44" s="16"/>
      <c r="F44" s="92"/>
      <c r="G44" s="16"/>
      <c r="H44" s="16"/>
      <c r="I44" s="12"/>
      <c r="J44" s="12"/>
      <c r="K44" s="23"/>
      <c r="L44" s="23"/>
      <c r="M44" s="12"/>
      <c r="N44" s="12"/>
      <c r="O44" s="12"/>
      <c r="P44" s="12"/>
      <c r="Q44" s="12"/>
      <c r="R44" s="9"/>
      <c r="S44" s="12"/>
      <c r="T44" s="12"/>
      <c r="U44" s="12"/>
      <c r="V44" s="12"/>
      <c r="W44" s="12"/>
      <c r="X44" s="12"/>
      <c r="Y44" s="12"/>
      <c r="Z44" s="12"/>
      <c r="AA44" s="12"/>
      <c r="AB44" s="24"/>
      <c r="AC44" s="24"/>
      <c r="AD44" s="25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57"/>
      <c r="AS44" s="6"/>
      <c r="AT44" s="48"/>
      <c r="AU44" s="48"/>
      <c r="AV44" s="48"/>
      <c r="AW44" s="48"/>
      <c r="AX44" s="48"/>
      <c r="AY44" s="48"/>
      <c r="AZ44" s="24"/>
      <c r="BA44" s="24"/>
    </row>
    <row r="45" spans="1:54" ht="30.75" customHeight="1" x14ac:dyDescent="0.2">
      <c r="A45" s="12"/>
      <c r="B45" s="26"/>
      <c r="C45" s="26"/>
      <c r="D45" s="26"/>
      <c r="E45" s="26"/>
      <c r="F45" s="93"/>
      <c r="G45" s="26"/>
      <c r="H45" s="26"/>
      <c r="I45" s="26"/>
      <c r="J45" s="26"/>
      <c r="K45" s="27"/>
      <c r="L45" s="27"/>
      <c r="M45" s="26"/>
      <c r="N45" s="26"/>
      <c r="O45" s="26"/>
      <c r="P45" s="26"/>
      <c r="Q45" s="26"/>
      <c r="R45" s="85"/>
      <c r="S45" s="26"/>
      <c r="T45" s="26"/>
      <c r="U45" s="26"/>
      <c r="V45" s="26"/>
      <c r="W45" s="26"/>
      <c r="X45" s="26"/>
      <c r="Y45" s="26"/>
      <c r="Z45" s="26"/>
      <c r="AA45" s="26"/>
      <c r="AB45" s="28"/>
      <c r="AC45" s="28"/>
      <c r="AD45" s="29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57"/>
      <c r="AS45" s="6"/>
      <c r="AT45" s="48"/>
      <c r="AU45" s="48"/>
      <c r="AV45" s="48"/>
      <c r="AW45" s="48"/>
      <c r="AX45" s="48"/>
      <c r="AY45" s="48"/>
      <c r="AZ45" s="24"/>
      <c r="BA45" s="24"/>
    </row>
    <row r="46" spans="1:54" ht="133.5" customHeight="1" x14ac:dyDescent="0.2">
      <c r="A46" s="12"/>
      <c r="B46" s="226"/>
      <c r="C46" s="226"/>
      <c r="D46" s="226"/>
      <c r="E46" s="227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227"/>
      <c r="X46" s="227"/>
      <c r="Y46" s="227"/>
      <c r="Z46" s="227"/>
      <c r="AA46" s="227"/>
      <c r="AB46" s="227"/>
      <c r="AC46" s="227"/>
      <c r="AD46" s="227"/>
      <c r="AE46" s="227"/>
      <c r="AF46" s="227"/>
      <c r="AG46" s="227"/>
      <c r="AH46" s="227"/>
      <c r="AI46" s="227"/>
      <c r="AJ46" s="227"/>
      <c r="AK46" s="227"/>
      <c r="AL46" s="227"/>
      <c r="AM46" s="227"/>
      <c r="AN46" s="227"/>
      <c r="AO46" s="227"/>
      <c r="AP46" s="227"/>
      <c r="AQ46" s="227"/>
      <c r="AR46" s="227"/>
      <c r="AS46" s="227"/>
      <c r="AT46" s="227"/>
      <c r="AU46" s="48"/>
      <c r="AV46" s="48"/>
      <c r="AW46" s="48"/>
      <c r="AX46" s="48"/>
      <c r="AY46" s="48"/>
      <c r="AZ46" s="24"/>
      <c r="BA46" s="24"/>
    </row>
    <row r="47" spans="1:54" ht="221.25" customHeight="1" x14ac:dyDescent="0.2">
      <c r="A47" s="12"/>
      <c r="B47" s="225"/>
      <c r="C47" s="225"/>
      <c r="D47" s="225"/>
      <c r="E47" s="228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48"/>
      <c r="AV47" s="48"/>
      <c r="AW47" s="48"/>
      <c r="AX47" s="48"/>
      <c r="AY47" s="48"/>
      <c r="AZ47" s="24"/>
      <c r="BA47" s="24"/>
    </row>
    <row r="48" spans="1:54" ht="180.75" customHeight="1" x14ac:dyDescent="0.2">
      <c r="A48" s="12"/>
      <c r="B48" s="224"/>
      <c r="C48" s="224"/>
      <c r="D48" s="224"/>
      <c r="E48" s="224"/>
      <c r="F48" s="224"/>
      <c r="G48" s="224"/>
      <c r="H48" s="224"/>
      <c r="I48" s="224"/>
      <c r="J48" s="224"/>
      <c r="K48" s="224"/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4"/>
      <c r="Z48" s="224"/>
      <c r="AA48" s="224"/>
      <c r="AB48" s="224"/>
      <c r="AC48" s="224"/>
      <c r="AD48" s="224"/>
      <c r="AE48" s="224"/>
      <c r="AF48" s="224"/>
      <c r="AG48" s="224"/>
      <c r="AH48" s="224"/>
      <c r="AI48" s="224"/>
      <c r="AJ48" s="224"/>
      <c r="AK48" s="224"/>
      <c r="AL48" s="224"/>
      <c r="AM48" s="224"/>
      <c r="AN48" s="224"/>
      <c r="AO48" s="224"/>
      <c r="AP48" s="224"/>
      <c r="AQ48" s="224"/>
      <c r="AR48" s="224"/>
      <c r="AS48" s="224"/>
      <c r="AT48" s="26"/>
      <c r="AU48" s="48"/>
      <c r="AV48" s="48"/>
      <c r="AW48" s="48"/>
      <c r="AX48" s="48"/>
      <c r="AY48" s="48"/>
      <c r="AZ48" s="24"/>
      <c r="BA48" s="24"/>
    </row>
    <row r="49" spans="1:53" ht="288" customHeight="1" x14ac:dyDescent="0.2">
      <c r="A49" s="12"/>
      <c r="B49" s="224"/>
      <c r="C49" s="224"/>
      <c r="D49" s="224"/>
      <c r="E49" s="224"/>
      <c r="F49" s="224"/>
      <c r="G49" s="224"/>
      <c r="H49" s="224"/>
      <c r="I49" s="224"/>
      <c r="J49" s="224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  <c r="AN49" s="224"/>
      <c r="AO49" s="224"/>
      <c r="AP49" s="224"/>
      <c r="AQ49" s="224"/>
      <c r="AR49" s="224"/>
      <c r="AS49" s="224"/>
      <c r="AT49" s="26"/>
      <c r="AU49" s="48"/>
      <c r="AV49" s="48"/>
      <c r="AW49" s="48"/>
      <c r="AX49" s="48"/>
      <c r="AY49" s="48"/>
      <c r="AZ49" s="24"/>
      <c r="BA49" s="24"/>
    </row>
    <row r="50" spans="1:53" ht="96" customHeight="1" x14ac:dyDescent="0.2">
      <c r="B50" s="225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80"/>
      <c r="P50" s="26"/>
      <c r="Q50" s="26"/>
      <c r="R50" s="85"/>
      <c r="S50" s="26"/>
      <c r="T50" s="26"/>
      <c r="U50" s="26"/>
      <c r="V50" s="26"/>
      <c r="W50" s="26"/>
      <c r="X50" s="26"/>
      <c r="Y50" s="26"/>
      <c r="Z50" s="26"/>
      <c r="AA50" s="26"/>
      <c r="AB50" s="28"/>
      <c r="AC50" s="28"/>
      <c r="AD50" s="29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57"/>
      <c r="AS50" s="6"/>
    </row>
    <row r="51" spans="1:53" ht="97.5" customHeight="1" x14ac:dyDescent="0.2">
      <c r="B51" s="225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AB51" s="10"/>
      <c r="AC51" s="10"/>
      <c r="AD51" s="11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53" x14ac:dyDescent="0.2">
      <c r="AB52" s="10"/>
      <c r="AC52" s="10"/>
      <c r="AD52" s="11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53" x14ac:dyDescent="0.2">
      <c r="AB53" s="10"/>
      <c r="AC53" s="10"/>
      <c r="AD53" s="11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53" x14ac:dyDescent="0.2">
      <c r="AB54" s="10"/>
      <c r="AC54" s="10"/>
      <c r="AD54" s="11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53" x14ac:dyDescent="0.2">
      <c r="AB55" s="10"/>
      <c r="AC55" s="10"/>
      <c r="AD55" s="11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53" x14ac:dyDescent="0.2">
      <c r="AB56" s="10"/>
      <c r="AC56" s="10"/>
      <c r="AD56" s="11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53" x14ac:dyDescent="0.2">
      <c r="AB57" s="10"/>
      <c r="AC57" s="10"/>
      <c r="AD57" s="11"/>
      <c r="AE57" s="4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</row>
    <row r="58" spans="1:53" x14ac:dyDescent="0.2">
      <c r="AB58" s="10"/>
      <c r="AC58" s="10"/>
      <c r="AD58" s="11"/>
      <c r="AE58" s="4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</row>
    <row r="59" spans="1:53" x14ac:dyDescent="0.2">
      <c r="AB59" s="10"/>
      <c r="AC59" s="10"/>
      <c r="AD59" s="11"/>
      <c r="AE59" s="4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</row>
    <row r="60" spans="1:53" x14ac:dyDescent="0.2">
      <c r="AB60" s="10"/>
      <c r="AC60" s="10"/>
      <c r="AD60" s="11"/>
      <c r="AE60" s="4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</row>
    <row r="61" spans="1:53" x14ac:dyDescent="0.2">
      <c r="AB61" s="10"/>
      <c r="AC61" s="10"/>
      <c r="AD61" s="11"/>
      <c r="AE61" s="4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</row>
    <row r="62" spans="1:53" x14ac:dyDescent="0.2">
      <c r="AB62" s="10"/>
      <c r="AC62" s="10"/>
      <c r="AD62" s="11"/>
      <c r="AE62" s="4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53" x14ac:dyDescent="0.2">
      <c r="AB63" s="10"/>
      <c r="AC63" s="10"/>
      <c r="AD63" s="11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53" x14ac:dyDescent="0.2">
      <c r="AB64" s="10"/>
      <c r="AC64" s="10"/>
      <c r="AD64" s="11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28:43" x14ac:dyDescent="0.2">
      <c r="AB65" s="10"/>
      <c r="AC65" s="10"/>
      <c r="AD65" s="11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28:43" x14ac:dyDescent="0.2">
      <c r="AB66" s="10"/>
      <c r="AC66" s="10"/>
      <c r="AD66" s="11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72" spans="28:43" ht="117.75" customHeight="1" x14ac:dyDescent="0.2"/>
    <row r="88" spans="1:53" s="13" customFormat="1" ht="57.75" customHeight="1" x14ac:dyDescent="0.2">
      <c r="A88" s="50"/>
      <c r="B88" s="40"/>
      <c r="C88" s="40"/>
      <c r="D88" s="40"/>
      <c r="E88" s="41"/>
      <c r="F88" s="95"/>
      <c r="G88" s="40"/>
      <c r="H88" s="41"/>
      <c r="I88" s="40"/>
      <c r="J88" s="40"/>
      <c r="K88" s="42"/>
      <c r="L88" s="42"/>
      <c r="M88" s="41"/>
      <c r="N88" s="43"/>
      <c r="O88" s="40"/>
      <c r="P88" s="40"/>
      <c r="Q88" s="40"/>
      <c r="R88" s="40"/>
      <c r="S88" s="44"/>
      <c r="T88" s="40"/>
      <c r="U88" s="40"/>
      <c r="V88" s="40"/>
      <c r="W88" s="45"/>
      <c r="X88" s="40"/>
      <c r="Y88" s="40"/>
      <c r="Z88" s="40"/>
      <c r="AA88" s="40"/>
      <c r="AB88" s="45"/>
      <c r="AC88" s="45"/>
      <c r="AD88" s="40"/>
      <c r="AE88" s="46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58"/>
      <c r="AS88" s="40"/>
      <c r="AT88" s="53"/>
      <c r="AU88" s="53"/>
      <c r="AV88" s="53"/>
      <c r="AW88" s="53"/>
      <c r="AX88" s="53"/>
      <c r="AY88" s="53"/>
      <c r="AZ88" s="47"/>
      <c r="BA88" s="47"/>
    </row>
    <row r="89" spans="1:53" x14ac:dyDescent="0.2">
      <c r="A89" s="6"/>
      <c r="B89" s="6"/>
      <c r="C89" s="6"/>
      <c r="D89" s="6"/>
      <c r="E89" s="6"/>
      <c r="F89" s="91"/>
      <c r="G89" s="6"/>
      <c r="H89" s="6"/>
      <c r="I89" s="6"/>
      <c r="J89" s="6"/>
      <c r="K89" s="8"/>
      <c r="L89" s="8"/>
      <c r="M89" s="6"/>
      <c r="N89" s="6"/>
      <c r="O89" s="6"/>
      <c r="P89" s="6"/>
      <c r="Q89" s="6"/>
      <c r="R89" s="55"/>
      <c r="S89" s="6"/>
      <c r="T89" s="6"/>
      <c r="U89" s="6"/>
      <c r="V89" s="6"/>
      <c r="W89" s="6"/>
      <c r="X89" s="6"/>
      <c r="Y89" s="6"/>
      <c r="Z89" s="6"/>
      <c r="AA89" s="6"/>
      <c r="AB89" s="48"/>
      <c r="AC89" s="48"/>
      <c r="AD89" s="49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57"/>
      <c r="AS89" s="6"/>
      <c r="AT89" s="48"/>
      <c r="AU89" s="48"/>
      <c r="AV89" s="48"/>
      <c r="AW89" s="48"/>
      <c r="AX89" s="48"/>
      <c r="AY89" s="48"/>
      <c r="AZ89" s="24"/>
      <c r="BA89" s="24"/>
    </row>
    <row r="92" spans="1:53" ht="108" customHeight="1" x14ac:dyDescent="0.2">
      <c r="B92" s="208"/>
      <c r="C92" s="208"/>
      <c r="D92" s="208"/>
      <c r="E92" s="208"/>
      <c r="F92" s="208"/>
      <c r="G92" s="39"/>
    </row>
  </sheetData>
  <autoFilter ref="A11:AD37" xr:uid="{00000000-0009-0000-0000-000000000000}"/>
  <mergeCells count="353">
    <mergeCell ref="AE13:AE16"/>
    <mergeCell ref="AF13:AF16"/>
    <mergeCell ref="AG13:AG16"/>
    <mergeCell ref="S13:S16"/>
    <mergeCell ref="F13:F16"/>
    <mergeCell ref="G13:G16"/>
    <mergeCell ref="H13:H16"/>
    <mergeCell ref="AB27:AB30"/>
    <mergeCell ref="AC27:AC30"/>
    <mergeCell ref="AE27:AE30"/>
    <mergeCell ref="V21:V22"/>
    <mergeCell ref="AI27:AI30"/>
    <mergeCell ref="AI31:AI34"/>
    <mergeCell ref="U27:U30"/>
    <mergeCell ref="X27:X30"/>
    <mergeCell ref="Y27:Y30"/>
    <mergeCell ref="AA27:AA30"/>
    <mergeCell ref="AD31:AD34"/>
    <mergeCell ref="AE31:AE34"/>
    <mergeCell ref="AF31:AF34"/>
    <mergeCell ref="AQ31:AQ34"/>
    <mergeCell ref="AR31:AR34"/>
    <mergeCell ref="AX27:AX30"/>
    <mergeCell ref="AW27:AW30"/>
    <mergeCell ref="AD27:AD30"/>
    <mergeCell ref="AF27:AF30"/>
    <mergeCell ref="AQ27:AQ30"/>
    <mergeCell ref="AR27:AR30"/>
    <mergeCell ref="AD21:AD22"/>
    <mergeCell ref="B13:B16"/>
    <mergeCell ref="C13:C16"/>
    <mergeCell ref="D13:D16"/>
    <mergeCell ref="L31:L34"/>
    <mergeCell ref="M31:M34"/>
    <mergeCell ref="N31:N34"/>
    <mergeCell ref="O31:O34"/>
    <mergeCell ref="P31:P34"/>
    <mergeCell ref="Q31:Q34"/>
    <mergeCell ref="A27:A30"/>
    <mergeCell ref="H31:H34"/>
    <mergeCell ref="M27:M30"/>
    <mergeCell ref="E17:E20"/>
    <mergeCell ref="P23:P26"/>
    <mergeCell ref="AX13:AX16"/>
    <mergeCell ref="BA13:BA16"/>
    <mergeCell ref="A13:A16"/>
    <mergeCell ref="T31:T34"/>
    <mergeCell ref="U31:U34"/>
    <mergeCell ref="Z31:Z34"/>
    <mergeCell ref="I31:I34"/>
    <mergeCell ref="J31:J34"/>
    <mergeCell ref="K31:K34"/>
    <mergeCell ref="V31:V34"/>
    <mergeCell ref="W31:W34"/>
    <mergeCell ref="X31:X34"/>
    <mergeCell ref="AA31:AA34"/>
    <mergeCell ref="AB31:AB34"/>
    <mergeCell ref="AC31:AC34"/>
    <mergeCell ref="V27:V30"/>
    <mergeCell ref="AX21:AX22"/>
    <mergeCell ref="AR21:AR22"/>
    <mergeCell ref="R31:R34"/>
    <mergeCell ref="S31:S34"/>
    <mergeCell ref="C31:C34"/>
    <mergeCell ref="Y31:Y34"/>
    <mergeCell ref="D31:D34"/>
    <mergeCell ref="AJ27:AJ30"/>
    <mergeCell ref="R17:R20"/>
    <mergeCell ref="R13:R16"/>
    <mergeCell ref="D17:D20"/>
    <mergeCell ref="I13:I16"/>
    <mergeCell ref="J13:J16"/>
    <mergeCell ref="K13:K16"/>
    <mergeCell ref="L13:L16"/>
    <mergeCell ref="M13:M16"/>
    <mergeCell ref="N13:N16"/>
    <mergeCell ref="Z27:Z30"/>
    <mergeCell ref="AG31:AG34"/>
    <mergeCell ref="AH31:AH34"/>
    <mergeCell ref="AJ17:AJ20"/>
    <mergeCell ref="AH13:AH16"/>
    <mergeCell ref="AC13:AC16"/>
    <mergeCell ref="AD13:AD16"/>
    <mergeCell ref="AZ9:AZ11"/>
    <mergeCell ref="AY9:AY11"/>
    <mergeCell ref="AW9:AW11"/>
    <mergeCell ref="AX9:AX11"/>
    <mergeCell ref="AJ31:AJ34"/>
    <mergeCell ref="AH17:AH20"/>
    <mergeCell ref="AH21:AH22"/>
    <mergeCell ref="AH27:AH30"/>
    <mergeCell ref="AK13:AK16"/>
    <mergeCell ref="AL13:AL16"/>
    <mergeCell ref="AM13:AM16"/>
    <mergeCell ref="AN13:AN16"/>
    <mergeCell ref="AO13:AO16"/>
    <mergeCell ref="AP13:AP16"/>
    <mergeCell ref="E13:E16"/>
    <mergeCell ref="O13:O16"/>
    <mergeCell ref="P13:P16"/>
    <mergeCell ref="Q13:Q16"/>
    <mergeCell ref="AG21:AG22"/>
    <mergeCell ref="AI13:AI16"/>
    <mergeCell ref="AJ13:AJ16"/>
    <mergeCell ref="AX17:AX20"/>
    <mergeCell ref="AE17:AE20"/>
    <mergeCell ref="AF17:AF20"/>
    <mergeCell ref="AG17:AG20"/>
    <mergeCell ref="BA17:BA20"/>
    <mergeCell ref="AO21:AO22"/>
    <mergeCell ref="AP21:AP22"/>
    <mergeCell ref="AI21:AI22"/>
    <mergeCell ref="BA27:BA30"/>
    <mergeCell ref="BA31:BA34"/>
    <mergeCell ref="AW31:AW34"/>
    <mergeCell ref="AI17:AI20"/>
    <mergeCell ref="AX31:AX34"/>
    <mergeCell ref="AJ21:AJ22"/>
    <mergeCell ref="BA21:BA22"/>
    <mergeCell ref="AK21:AK22"/>
    <mergeCell ref="AL21:AL22"/>
    <mergeCell ref="AM21:AM22"/>
    <mergeCell ref="AN21:AN22"/>
    <mergeCell ref="T21:T22"/>
    <mergeCell ref="U21:U22"/>
    <mergeCell ref="D21:D22"/>
    <mergeCell ref="U17:U20"/>
    <mergeCell ref="O21:O22"/>
    <mergeCell ref="P21:P22"/>
    <mergeCell ref="Q21:Q22"/>
    <mergeCell ref="S17:S20"/>
    <mergeCell ref="AC17:AC20"/>
    <mergeCell ref="T17:T20"/>
    <mergeCell ref="AB17:AB20"/>
    <mergeCell ref="R21:R22"/>
    <mergeCell ref="S21:S22"/>
    <mergeCell ref="I17:I20"/>
    <mergeCell ref="B27:B30"/>
    <mergeCell ref="N27:N30"/>
    <mergeCell ref="O27:O30"/>
    <mergeCell ref="P27:P30"/>
    <mergeCell ref="Q27:Q30"/>
    <mergeCell ref="R27:R30"/>
    <mergeCell ref="S27:S30"/>
    <mergeCell ref="T27:T30"/>
    <mergeCell ref="E27:E30"/>
    <mergeCell ref="F27:F30"/>
    <mergeCell ref="G27:G30"/>
    <mergeCell ref="H27:H30"/>
    <mergeCell ref="W27:W30"/>
    <mergeCell ref="M21:M22"/>
    <mergeCell ref="N21:N22"/>
    <mergeCell ref="I27:I30"/>
    <mergeCell ref="J27:J30"/>
    <mergeCell ref="K27:K30"/>
    <mergeCell ref="L27:L30"/>
    <mergeCell ref="X17:X20"/>
    <mergeCell ref="D27:D30"/>
    <mergeCell ref="C27:C30"/>
    <mergeCell ref="E21:E22"/>
    <mergeCell ref="F21:F22"/>
    <mergeCell ref="L21:L22"/>
    <mergeCell ref="Z21:Z22"/>
    <mergeCell ref="AA21:AA22"/>
    <mergeCell ref="W21:W22"/>
    <mergeCell ref="J17:J20"/>
    <mergeCell ref="K17:K20"/>
    <mergeCell ref="L17:L20"/>
    <mergeCell ref="M17:M20"/>
    <mergeCell ref="N17:N20"/>
    <mergeCell ref="O17:O20"/>
    <mergeCell ref="AQ17:AQ20"/>
    <mergeCell ref="AQ21:AQ22"/>
    <mergeCell ref="AR17:AR20"/>
    <mergeCell ref="AW17:AW20"/>
    <mergeCell ref="AF21:AF22"/>
    <mergeCell ref="Y17:Y20"/>
    <mergeCell ref="Z17:Z20"/>
    <mergeCell ref="AA17:AA20"/>
    <mergeCell ref="AB21:AB22"/>
    <mergeCell ref="AQ13:AQ16"/>
    <mergeCell ref="AR13:AR16"/>
    <mergeCell ref="AW13:AW16"/>
    <mergeCell ref="AW21:AW22"/>
    <mergeCell ref="AC21:AC22"/>
    <mergeCell ref="AE21:AE22"/>
    <mergeCell ref="AD17:AD20"/>
    <mergeCell ref="B92:F92"/>
    <mergeCell ref="AD35:AQ35"/>
    <mergeCell ref="A38:O38"/>
    <mergeCell ref="A39:AE39"/>
    <mergeCell ref="N40:S40"/>
    <mergeCell ref="N41:R41"/>
    <mergeCell ref="A9:A11"/>
    <mergeCell ref="A42:J42"/>
    <mergeCell ref="N42:AE42"/>
    <mergeCell ref="G9:G11"/>
    <mergeCell ref="AF40:AQ40"/>
    <mergeCell ref="A36:V36"/>
    <mergeCell ref="B49:AS49"/>
    <mergeCell ref="B50:N50"/>
    <mergeCell ref="B48:AS48"/>
    <mergeCell ref="B46:AT46"/>
    <mergeCell ref="B47:AT47"/>
    <mergeCell ref="B51:N51"/>
    <mergeCell ref="B9:B11"/>
    <mergeCell ref="E9:E11"/>
    <mergeCell ref="AF9:AF11"/>
    <mergeCell ref="AR9:AR11"/>
    <mergeCell ref="AS9:AS11"/>
    <mergeCell ref="AF41:AY42"/>
    <mergeCell ref="AB13:AB16"/>
    <mergeCell ref="A31:A34"/>
    <mergeCell ref="AU1:AX1"/>
    <mergeCell ref="A1:AQ1"/>
    <mergeCell ref="B2:O2"/>
    <mergeCell ref="B3:J3"/>
    <mergeCell ref="A37:V37"/>
    <mergeCell ref="F9:F11"/>
    <mergeCell ref="H9:H11"/>
    <mergeCell ref="I9:J9"/>
    <mergeCell ref="K9:AE9"/>
    <mergeCell ref="B4:I4"/>
    <mergeCell ref="B5:H5"/>
    <mergeCell ref="B6:H6"/>
    <mergeCell ref="B12:F12"/>
    <mergeCell ref="L4:AF4"/>
    <mergeCell ref="AT9:AT11"/>
    <mergeCell ref="AV9:AV11"/>
    <mergeCell ref="AU9:AU11"/>
    <mergeCell ref="C9:C11"/>
    <mergeCell ref="F17:F20"/>
    <mergeCell ref="G17:G20"/>
    <mergeCell ref="H17:H20"/>
    <mergeCell ref="B21:B22"/>
    <mergeCell ref="P17:P20"/>
    <mergeCell ref="AA13:AA16"/>
    <mergeCell ref="B31:B34"/>
    <mergeCell ref="E31:E34"/>
    <mergeCell ref="F31:F34"/>
    <mergeCell ref="G31:G34"/>
    <mergeCell ref="Q17:Q20"/>
    <mergeCell ref="D9:D11"/>
    <mergeCell ref="AB10:AB11"/>
    <mergeCell ref="AC10:AC11"/>
    <mergeCell ref="AD10:AD11"/>
    <mergeCell ref="AE10:AE11"/>
    <mergeCell ref="AH10:AI10"/>
    <mergeCell ref="AM10:AO10"/>
    <mergeCell ref="I10:I11"/>
    <mergeCell ref="J10:J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G9:AQ9"/>
    <mergeCell ref="G21:G22"/>
    <mergeCell ref="H21:H22"/>
    <mergeCell ref="I21:I22"/>
    <mergeCell ref="J21:J22"/>
    <mergeCell ref="K21:K22"/>
    <mergeCell ref="A17:A20"/>
    <mergeCell ref="B17:B20"/>
    <mergeCell ref="W13:W16"/>
    <mergeCell ref="X13:X16"/>
    <mergeCell ref="Y13:Y16"/>
    <mergeCell ref="Z13:Z16"/>
    <mergeCell ref="AK17:AK20"/>
    <mergeCell ref="AL17:AL20"/>
    <mergeCell ref="AM17:AM20"/>
    <mergeCell ref="AN17:AN20"/>
    <mergeCell ref="AO17:AO20"/>
    <mergeCell ref="AP17:AP20"/>
    <mergeCell ref="T13:T16"/>
    <mergeCell ref="A21:A22"/>
    <mergeCell ref="C17:C20"/>
    <mergeCell ref="C21:C22"/>
    <mergeCell ref="Y21:Y22"/>
    <mergeCell ref="X21:X22"/>
    <mergeCell ref="V17:V20"/>
    <mergeCell ref="W17:W20"/>
    <mergeCell ref="U13:U16"/>
    <mergeCell ref="V13:V16"/>
    <mergeCell ref="AQ23:AQ26"/>
    <mergeCell ref="AN23:AN26"/>
    <mergeCell ref="AO23:AO26"/>
    <mergeCell ref="AP23:AP26"/>
    <mergeCell ref="AR23:AR26"/>
    <mergeCell ref="AK27:AK30"/>
    <mergeCell ref="AL27:AL30"/>
    <mergeCell ref="AM27:AM30"/>
    <mergeCell ref="AN27:AN30"/>
    <mergeCell ref="AO27:AO30"/>
    <mergeCell ref="AP27:AP30"/>
    <mergeCell ref="AK31:AK34"/>
    <mergeCell ref="AL31:AL34"/>
    <mergeCell ref="AM31:AM34"/>
    <mergeCell ref="AN31:AN34"/>
    <mergeCell ref="AO31:AO34"/>
    <mergeCell ref="AP31:AP34"/>
    <mergeCell ref="AG27:AG30"/>
    <mergeCell ref="B23:B26"/>
    <mergeCell ref="C23:C26"/>
    <mergeCell ref="D23:D26"/>
    <mergeCell ref="E23:E26"/>
    <mergeCell ref="F23:F26"/>
    <mergeCell ref="G23:G26"/>
    <mergeCell ref="H23:H26"/>
    <mergeCell ref="I23:I26"/>
    <mergeCell ref="J23:J26"/>
    <mergeCell ref="K23:K26"/>
    <mergeCell ref="L23:L26"/>
    <mergeCell ref="M23:M26"/>
    <mergeCell ref="N23:N26"/>
    <mergeCell ref="O23:O26"/>
    <mergeCell ref="Q23:Q26"/>
    <mergeCell ref="R23:R26"/>
    <mergeCell ref="S23:S26"/>
    <mergeCell ref="T23:T26"/>
    <mergeCell ref="U23:U26"/>
    <mergeCell ref="V23:V26"/>
    <mergeCell ref="W23:W26"/>
    <mergeCell ref="X23:X26"/>
    <mergeCell ref="Y23:Y26"/>
    <mergeCell ref="AG23:AG26"/>
    <mergeCell ref="Z23:Z26"/>
    <mergeCell ref="AA23:AA26"/>
    <mergeCell ref="AB23:AB26"/>
    <mergeCell ref="AC23:AC26"/>
    <mergeCell ref="AD23:AD26"/>
    <mergeCell ref="AE23:AE26"/>
    <mergeCell ref="AF23:AF26"/>
    <mergeCell ref="AH23:AH26"/>
    <mergeCell ref="AI23:AI26"/>
    <mergeCell ref="AJ23:AJ26"/>
    <mergeCell ref="AK23:AK26"/>
    <mergeCell ref="AL23:AL26"/>
    <mergeCell ref="AM23:AM26"/>
    <mergeCell ref="A23:A26"/>
    <mergeCell ref="AW23:AW26"/>
    <mergeCell ref="AX23:AX26"/>
    <mergeCell ref="BA23:BA26"/>
  </mergeCells>
  <phoneticPr fontId="33" type="noConversion"/>
  <conditionalFormatting sqref="H41:I41 A41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1" manualBreakCount="1">
    <brk id="49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2024-04-17T06:32:20Z</dcterms:modified>
</cp:coreProperties>
</file>