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20.2\"/>
    </mc:Choice>
  </mc:AlternateContent>
  <xr:revisionPtr revIDLastSave="0" documentId="13_ncr:1_{BD8AA0CA-CC6E-4AF7-BF42-ACC3ADC87F5E}" xr6:coauthVersionLast="45" xr6:coauthVersionMax="45" xr10:uidLastSave="{00000000-0000-0000-0000-000000000000}"/>
  <bookViews>
    <workbookView xWindow="2925" yWindow="1515" windowWidth="22560" windowHeight="1269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Спецификация!$A$11:$AD$105</definedName>
    <definedName name="Z_BB83A1B5_EEF0_47EC_8057_ABB9DC7242C4_.wvu.FilterData" localSheetId="0" hidden="1">Спецификация!$A$11:$AD$105</definedName>
    <definedName name="Z_BB83A1B5_EEF0_47EC_8057_ABB9DC7242C4_.wvu.PrintArea" localSheetId="0" hidden="1">Спецификация!$A$1:$AD$117</definedName>
    <definedName name="_xlnm.Print_Area" localSheetId="0">Спецификация!$A$1:$BE$111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70" i="7" l="1"/>
  <c r="AR70" i="7"/>
  <c r="AY71" i="7" s="1"/>
  <c r="AR64" i="7"/>
  <c r="AU67" i="7" s="1"/>
  <c r="AW64" i="7"/>
  <c r="AU65" i="7" l="1"/>
  <c r="AU64" i="7"/>
  <c r="AY65" i="7"/>
  <c r="AY66" i="7"/>
  <c r="AX70" i="7"/>
  <c r="AY64" i="7"/>
  <c r="AZ64" i="7" s="1"/>
  <c r="AY67" i="7"/>
  <c r="AZ67" i="7" s="1"/>
  <c r="AY70" i="7"/>
  <c r="AU73" i="7"/>
  <c r="AU70" i="7"/>
  <c r="AU72" i="7"/>
  <c r="AY73" i="7"/>
  <c r="AU71" i="7"/>
  <c r="AZ71" i="7" s="1"/>
  <c r="AY72" i="7"/>
  <c r="AX64" i="7"/>
  <c r="AU66" i="7"/>
  <c r="AT98" i="7"/>
  <c r="AW54" i="7"/>
  <c r="AW50" i="7"/>
  <c r="AW46" i="7"/>
  <c r="AW86" i="7"/>
  <c r="AW82" i="7"/>
  <c r="AW78" i="7"/>
  <c r="AW74" i="7"/>
  <c r="AZ65" i="7" l="1"/>
  <c r="AZ66" i="7"/>
  <c r="AZ72" i="7"/>
  <c r="AZ73" i="7"/>
  <c r="AZ70" i="7"/>
  <c r="AR86" i="7"/>
  <c r="AR46" i="7"/>
  <c r="AR82" i="7"/>
  <c r="AR78" i="7"/>
  <c r="AX78" i="7" s="1"/>
  <c r="AR74" i="7"/>
  <c r="AR42" i="7"/>
  <c r="AU83" i="7" l="1"/>
  <c r="AY82" i="7"/>
  <c r="AY84" i="7"/>
  <c r="AU84" i="7"/>
  <c r="AY83" i="7"/>
  <c r="AU82" i="7"/>
  <c r="AY85" i="7"/>
  <c r="AU85" i="7"/>
  <c r="AU48" i="7"/>
  <c r="AY48" i="7"/>
  <c r="AY46" i="7"/>
  <c r="AY49" i="7"/>
  <c r="AY47" i="7"/>
  <c r="AU46" i="7"/>
  <c r="AU49" i="7"/>
  <c r="AU47" i="7"/>
  <c r="AX46" i="7"/>
  <c r="AU75" i="7"/>
  <c r="AY77" i="7"/>
  <c r="AY75" i="7"/>
  <c r="AY74" i="7"/>
  <c r="AU74" i="7"/>
  <c r="AY76" i="7"/>
  <c r="AU77" i="7"/>
  <c r="AU76" i="7"/>
  <c r="AU87" i="7"/>
  <c r="AY89" i="7"/>
  <c r="AY86" i="7"/>
  <c r="AU86" i="7"/>
  <c r="AY88" i="7"/>
  <c r="AU89" i="7"/>
  <c r="AY87" i="7"/>
  <c r="AU88" i="7"/>
  <c r="AX86" i="7"/>
  <c r="AU43" i="7"/>
  <c r="AU45" i="7"/>
  <c r="AU44" i="7"/>
  <c r="AU42" i="7"/>
  <c r="AY42" i="7"/>
  <c r="AU79" i="7"/>
  <c r="AY80" i="7"/>
  <c r="AY78" i="7"/>
  <c r="AU80" i="7"/>
  <c r="AY81" i="7"/>
  <c r="AU78" i="7"/>
  <c r="AY79" i="7"/>
  <c r="AU81" i="7"/>
  <c r="AX74" i="7"/>
  <c r="AX82" i="7"/>
  <c r="AW17" i="7"/>
  <c r="AR17" i="7"/>
  <c r="AY18" i="7" s="1"/>
  <c r="AZ83" i="7" l="1"/>
  <c r="AZ87" i="7"/>
  <c r="AZ86" i="7"/>
  <c r="AZ75" i="7"/>
  <c r="AZ89" i="7"/>
  <c r="AZ76" i="7"/>
  <c r="AZ85" i="7"/>
  <c r="AZ84" i="7"/>
  <c r="AZ77" i="7"/>
  <c r="AZ74" i="7"/>
  <c r="AZ81" i="7"/>
  <c r="AZ49" i="7"/>
  <c r="AZ79" i="7"/>
  <c r="AZ78" i="7"/>
  <c r="AZ88" i="7"/>
  <c r="AZ46" i="7"/>
  <c r="AZ48" i="7"/>
  <c r="AZ82" i="7"/>
  <c r="AZ80" i="7"/>
  <c r="AZ47" i="7"/>
  <c r="AX17" i="7"/>
  <c r="AY17" i="7"/>
  <c r="AY20" i="7"/>
  <c r="AZ18" i="7"/>
  <c r="AY19" i="7"/>
  <c r="AZ19" i="7" l="1"/>
  <c r="AZ20" i="7"/>
  <c r="AZ17" i="7"/>
  <c r="AW98" i="7" l="1"/>
  <c r="AR98" i="7"/>
  <c r="AW62" i="7"/>
  <c r="AR62" i="7"/>
  <c r="AR50" i="7"/>
  <c r="AW33" i="7"/>
  <c r="AR33" i="7"/>
  <c r="AY36" i="7" s="1"/>
  <c r="AY63" i="7" l="1"/>
  <c r="AU63" i="7"/>
  <c r="AU62" i="7"/>
  <c r="AY53" i="7"/>
  <c r="AY51" i="7"/>
  <c r="AU50" i="7"/>
  <c r="AU52" i="7"/>
  <c r="AU53" i="7"/>
  <c r="AU51" i="7"/>
  <c r="AY52" i="7"/>
  <c r="AY50" i="7"/>
  <c r="AX50" i="7"/>
  <c r="AU102" i="7"/>
  <c r="AU99" i="7"/>
  <c r="AU100" i="7"/>
  <c r="AU98" i="7"/>
  <c r="AU101" i="7"/>
  <c r="AY102" i="7"/>
  <c r="AX62" i="7"/>
  <c r="AY99" i="7"/>
  <c r="AX98" i="7"/>
  <c r="AY100" i="7"/>
  <c r="AY98" i="7"/>
  <c r="AY62" i="7"/>
  <c r="AX33" i="7"/>
  <c r="AY35" i="7"/>
  <c r="AY34" i="7"/>
  <c r="AY33" i="7"/>
  <c r="AZ36" i="7"/>
  <c r="AZ63" i="7" l="1"/>
  <c r="AZ53" i="7"/>
  <c r="AZ102" i="7"/>
  <c r="AZ52" i="7"/>
  <c r="AZ50" i="7"/>
  <c r="AZ51" i="7"/>
  <c r="AZ35" i="7"/>
  <c r="AZ33" i="7"/>
  <c r="AZ99" i="7"/>
  <c r="AZ100" i="7"/>
  <c r="AZ98" i="7"/>
  <c r="AZ62" i="7"/>
  <c r="AZ34" i="7"/>
  <c r="AR94" i="7" l="1"/>
  <c r="AR90" i="7"/>
  <c r="AR68" i="7"/>
  <c r="AR54" i="7"/>
  <c r="AR58" i="7"/>
  <c r="AR37" i="7"/>
  <c r="AR21" i="7"/>
  <c r="AR25" i="7"/>
  <c r="AR29" i="7"/>
  <c r="AR13" i="7"/>
  <c r="AU57" i="7" l="1"/>
  <c r="AU55" i="7"/>
  <c r="AY57" i="7"/>
  <c r="AY55" i="7"/>
  <c r="AY56" i="7"/>
  <c r="AY54" i="7"/>
  <c r="AU56" i="7"/>
  <c r="AU54" i="7"/>
  <c r="AX54" i="7"/>
  <c r="AU69" i="7"/>
  <c r="AU68" i="7"/>
  <c r="AU59" i="7"/>
  <c r="AU58" i="7"/>
  <c r="AU61" i="7"/>
  <c r="AU60" i="7"/>
  <c r="AU95" i="7"/>
  <c r="AU96" i="7"/>
  <c r="AU94" i="7"/>
  <c r="AU97" i="7"/>
  <c r="AR103" i="7"/>
  <c r="AZ55" i="7" l="1"/>
  <c r="AZ56" i="7"/>
  <c r="AZ57" i="7"/>
  <c r="AZ54" i="7"/>
  <c r="AW21" i="7"/>
  <c r="AY23" i="7"/>
  <c r="AX21" i="7" l="1"/>
  <c r="AY22" i="7"/>
  <c r="AY21" i="7"/>
  <c r="AZ23" i="7"/>
  <c r="AY24" i="7"/>
  <c r="AZ24" i="7" l="1"/>
  <c r="AZ22" i="7"/>
  <c r="AZ21" i="7"/>
  <c r="AW90" i="7" l="1"/>
  <c r="AW37" i="7" l="1"/>
  <c r="AW29" i="7"/>
  <c r="AW25" i="7"/>
  <c r="AW13" i="7"/>
  <c r="AY16" i="7"/>
  <c r="AY27" i="7" l="1"/>
  <c r="AY31" i="7"/>
  <c r="AX37" i="7"/>
  <c r="AY40" i="7"/>
  <c r="AY39" i="7"/>
  <c r="AY38" i="7"/>
  <c r="AY37" i="7"/>
  <c r="AX29" i="7"/>
  <c r="AX25" i="7"/>
  <c r="AY30" i="7"/>
  <c r="AY29" i="7"/>
  <c r="AY32" i="7"/>
  <c r="AY26" i="7"/>
  <c r="AY25" i="7"/>
  <c r="AY28" i="7"/>
  <c r="AX13" i="7"/>
  <c r="AY14" i="7"/>
  <c r="AY13" i="7"/>
  <c r="AZ16" i="7"/>
  <c r="AY15" i="7"/>
  <c r="AW68" i="7"/>
  <c r="AW58" i="7"/>
  <c r="AZ39" i="7" l="1"/>
  <c r="AZ40" i="7"/>
  <c r="AZ27" i="7"/>
  <c r="AZ31" i="7"/>
  <c r="AY60" i="7"/>
  <c r="AZ37" i="7"/>
  <c r="AZ38" i="7"/>
  <c r="AX68" i="7"/>
  <c r="AZ14" i="7"/>
  <c r="AZ25" i="7"/>
  <c r="AZ29" i="7"/>
  <c r="AZ32" i="7"/>
  <c r="AZ30" i="7"/>
  <c r="AX58" i="7"/>
  <c r="AZ28" i="7"/>
  <c r="AZ26" i="7"/>
  <c r="AZ13" i="7"/>
  <c r="AZ15" i="7"/>
  <c r="AY69" i="7"/>
  <c r="AZ69" i="7" s="1"/>
  <c r="AY68" i="7"/>
  <c r="AY61" i="7"/>
  <c r="AY59" i="7"/>
  <c r="AY58" i="7"/>
  <c r="AZ60" i="7" l="1"/>
  <c r="AZ58" i="7"/>
  <c r="AZ61" i="7"/>
  <c r="AZ68" i="7"/>
  <c r="AZ59" i="7"/>
  <c r="AW94" i="7" l="1"/>
  <c r="AY95" i="7" l="1"/>
  <c r="AX94" i="7"/>
  <c r="AY94" i="7"/>
  <c r="AY97" i="7"/>
  <c r="AY96" i="7"/>
  <c r="AZ95" i="7" l="1"/>
  <c r="AZ94" i="7"/>
  <c r="AZ97" i="7"/>
  <c r="AZ96" i="7"/>
  <c r="AW42" i="7" l="1"/>
  <c r="AX42" i="7" s="1"/>
  <c r="AY91" i="7" l="1"/>
  <c r="AU92" i="7"/>
  <c r="AY90" i="7"/>
  <c r="AU91" i="7"/>
  <c r="AU93" i="7"/>
  <c r="AY93" i="7"/>
  <c r="AU90" i="7"/>
  <c r="AY92" i="7"/>
  <c r="AX90" i="7"/>
  <c r="AX104" i="7" s="1"/>
  <c r="AZ92" i="7" l="1"/>
  <c r="AZ90" i="7"/>
  <c r="AZ93" i="7"/>
  <c r="AZ91" i="7"/>
  <c r="AY45" i="7" l="1"/>
  <c r="AY44" i="7"/>
  <c r="AY43" i="7"/>
  <c r="AZ43" i="7" l="1"/>
  <c r="AZ45" i="7"/>
  <c r="AZ42" i="7"/>
  <c r="AZ44" i="7"/>
  <c r="AY104" i="7" l="1"/>
  <c r="AX105" i="7" l="1"/>
  <c r="AZ104" i="7" l="1"/>
  <c r="AZ105" i="7" s="1"/>
</calcChain>
</file>

<file path=xl/sharedStrings.xml><?xml version="1.0" encoding="utf-8"?>
<sst xmlns="http://schemas.openxmlformats.org/spreadsheetml/2006/main" count="729" uniqueCount="210">
  <si>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</si>
  <si>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</si>
  <si>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</si>
  <si>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</si>
  <si>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</si>
  <si>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</si>
  <si>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</si>
  <si>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</si>
  <si>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</si>
  <si>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</si>
  <si>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</si>
  <si>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</si>
  <si>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</si>
  <si>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</si>
  <si>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</si>
  <si>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</si>
  <si>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</si>
  <si>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</si>
  <si>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</si>
  <si>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</si>
  <si>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</si>
  <si>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</si>
  <si>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</si>
  <si>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</si>
  <si>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</si>
  <si>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</si>
  <si>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</si>
  <si>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</si>
  <si>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</si>
  <si>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</si>
  <si>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</si>
  <si>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</si>
  <si>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</si>
  <si>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</si>
  <si>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</si>
  <si>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</si>
  <si>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</si>
  <si>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</si>
  <si>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</si>
  <si>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</si>
  <si>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</si>
  <si>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</si>
  <si>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</si>
  <si>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</si>
  <si>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</si>
  <si>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</si>
  <si>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</si>
  <si>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</si>
  <si>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</si>
  <si>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</si>
  <si>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</si>
  <si>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</si>
  <si>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</si>
  <si>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</si>
  <si>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</si>
  <si>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</si>
  <si>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</si>
  <si>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</si>
  <si>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</si>
  <si>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</si>
  <si>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</si>
  <si>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</si>
  <si>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</si>
  <si>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</si>
  <si>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</si>
  <si>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</si>
  <si>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</si>
  <si>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</si>
  <si>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</si>
  <si>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</si>
  <si>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</si>
  <si>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</si>
  <si>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</si>
  <si>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</si>
  <si>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</si>
  <si>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</si>
  <si>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</si>
  <si>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</si>
  <si>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</si>
  <si>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</si>
  <si>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</si>
  <si>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</si>
  <si>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</si>
  <si>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</si>
  <si>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</si>
  <si>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</si>
  <si>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</si>
  <si>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</si>
  <si>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</si>
  <si>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</si>
  <si>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</si>
  <si>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Угловая на выносных пластинах</t>
  </si>
  <si>
    <t>стацион</t>
  </si>
  <si>
    <t>NEW</t>
  </si>
  <si>
    <t xml:space="preserve">Добор </t>
  </si>
  <si>
    <t>ДД_Т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</si>
  <si>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</si>
  <si>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</si>
  <si>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</si>
  <si>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</si>
  <si>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</si>
  <si>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</si>
  <si>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</si>
  <si>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</si>
  <si>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</si>
  <si>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Д-24.2</t>
  </si>
  <si>
    <t>Д-8.2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</si>
  <si>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</si>
  <si>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</si>
  <si>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</si>
  <si>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</si>
  <si>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</si>
  <si>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Двери в тех. Пространстве между помещениями для прокладки инж. Ком.</t>
  </si>
  <si>
    <t>Блочная на выносных пластинах (увел. размер?)</t>
  </si>
  <si>
    <t>ключ\ключ</t>
  </si>
  <si>
    <t>ОЦИНКОВКА</t>
  </si>
  <si>
    <t>Техпространство и кровля</t>
  </si>
  <si>
    <t>Д-38л</t>
  </si>
  <si>
    <t>Д-39л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</si>
  <si>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</si>
  <si>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</si>
  <si>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</si>
  <si>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ФДМГП_ТП</t>
  </si>
  <si>
    <t xml:space="preserve"> Добавлена стоимость оцинковки 896 руб.</t>
  </si>
  <si>
    <t xml:space="preserve">сталь </t>
  </si>
  <si>
    <t>сталь</t>
  </si>
  <si>
    <t xml:space="preserve">ОЦИНКОВКА сталь 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</si>
  <si>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</si>
  <si>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</si>
  <si>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</si>
  <si>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Д-36</t>
  </si>
  <si>
    <t>Д-36л</t>
  </si>
  <si>
    <t>Д-38</t>
  </si>
  <si>
    <t>Машинное помещение лифтов</t>
  </si>
  <si>
    <t>Выход из ЛК, Помещение СС на кровле</t>
  </si>
  <si>
    <t>Д-39</t>
  </si>
  <si>
    <t>20</t>
  </si>
  <si>
    <t>21</t>
  </si>
  <si>
    <t>22</t>
  </si>
  <si>
    <t>23</t>
  </si>
  <si>
    <t>24</t>
  </si>
  <si>
    <t>Д-24.2л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</si>
  <si>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сторож",два смотровых глазка на высоте 1,2 и 1,4 м. Цвет RAL 9003, по ТУ ФОРТУС</t>
  </si>
  <si>
    <t>2 смотровых глазка на высоте 1,2 и 1,4 м.</t>
  </si>
  <si>
    <t>Квартиры</t>
  </si>
  <si>
    <t>Добавлена стоимость второго глазка 305 руб.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</si>
  <si>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 По ТУ ФОРТУС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</si>
  <si>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По ТУ ФОРТУС</t>
  </si>
  <si>
    <t>25</t>
  </si>
  <si>
    <t xml:space="preserve">Бордер
</t>
  </si>
  <si>
    <t>20.1</t>
  </si>
  <si>
    <t>Д-36*</t>
  </si>
  <si>
    <t>Дверь глухая со стационарным порогом, контурный уплотнитель, нажимная ручка,  цвет RAL7016 По ТУ ФОРТУС</t>
  </si>
  <si>
    <t>Блочная на выносных пластинах с широкой (?)</t>
  </si>
  <si>
    <t>Вычтена стоимость доводчика 2031руб.  и его монтажа 358 руб.</t>
  </si>
  <si>
    <r>
  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RAL7044, сопротивление теплопередаче не менее 0,72м2</t>
    </r>
    <r>
      <rPr>
        <vertAlign val="superscript"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 С/В. По ТУ ФОРТУС</t>
    </r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</si>
  <si>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 , сопротивление теплопередаче не менее 0,72м20 С/В.По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</si>
  <si>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RAL7044, сопротивление теплопередаче не менее 0,72м20 С/В. По ТУ ФОРТУС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</si>
  <si>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</si>
  <si>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</si>
  <si>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</si>
  <si>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</si>
  <si>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</si>
  <si>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</si>
  <si>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</si>
  <si>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</si>
  <si>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</si>
  <si>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</si>
  <si>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</si>
  <si>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</si>
  <si>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</si>
  <si>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</si>
  <si>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</si>
  <si>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</si>
  <si>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</si>
  <si>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</t>
  </si>
  <si>
    <t>Д-23л</t>
  </si>
  <si>
    <t>9.1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</si>
  <si>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</si>
  <si>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</si>
  <si>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</si>
  <si>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</si>
  <si>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</si>
  <si>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</si>
  <si>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</si>
  <si>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</si>
  <si>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DL 100S</t>
  </si>
  <si>
    <t>Д-25</t>
  </si>
  <si>
    <t>Д-25*</t>
  </si>
  <si>
    <t>Блочная с добором  на стороне  обратной петлям</t>
  </si>
  <si>
    <t>1 сек.
(18 эт.)</t>
  </si>
  <si>
    <t>Д-29</t>
  </si>
  <si>
    <t>Корпус 20.2, СЕКЦИЯ 2         Этажи 2-8 Квартиры№2</t>
  </si>
  <si>
    <t>выпад</t>
  </si>
  <si>
    <t>Д-25л</t>
  </si>
  <si>
    <t>Д-35</t>
  </si>
  <si>
    <t>Д-25л*</t>
  </si>
  <si>
    <t>8.1</t>
  </si>
  <si>
    <t>Д-24.2*</t>
  </si>
  <si>
    <t>6.1</t>
  </si>
  <si>
    <t>7.1</t>
  </si>
  <si>
    <t>Д-23*</t>
  </si>
  <si>
    <t>Д-23л*</t>
  </si>
  <si>
    <t xml:space="preserve"> Дверь внутренная металлическая противопожарная с противопожарной вентрешеткой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</si>
  <si>
    <t>ФДМГП _ТП_Д</t>
  </si>
  <si>
    <t xml:space="preserve">Блочная на вынос. пласт. На узкую </t>
  </si>
  <si>
    <t>с широкой стороны полотна</t>
  </si>
  <si>
    <t xml:space="preserve"> с вентиляционными отверстиями 600х24 мм (2 шт.)</t>
  </si>
  <si>
    <t>ДС № 10 к ГС</t>
  </si>
  <si>
    <t>Вычтена стоимость доводчика 2023руб.  и его монтажа 358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</si>
</sst>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9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trike/>
      <sz val="11"/>
      <name val="Times New Roman"/>
      <family val="1"/>
      <charset val="204"/>
    </font>
    <font>
      <b/>
      <sz val="16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16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20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4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13" borderId="11" xfId="0" applyNumberFormat="1" applyFont="1" applyFill="1" applyBorder="1" applyAlignment="1">
      <alignment horizontal="center" vertical="center" wrapText="1"/>
    </xf>
    <xf numFmtId="49" fontId="11" fillId="13" borderId="12" xfId="0" applyNumberFormat="1" applyFont="1" applyFill="1" applyBorder="1" applyAlignment="1">
      <alignment horizontal="center" vertical="center" wrapText="1"/>
    </xf>
    <xf numFmtId="49" fontId="11" fillId="13" borderId="13" xfId="0" applyNumberFormat="1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60"/>
  <sheetViews>
    <sheetView tabSelected="1" view="pageBreakPreview" topLeftCell="A78" zoomScale="41" zoomScaleNormal="60" zoomScaleSheetLayoutView="41" workbookViewId="0">
      <selection activeCell="Q98" sqref="Q98:Q102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5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customWidth="1"/>
    <col min="35" max="35" width="8.42578125" style="1" customWidth="1"/>
    <col min="36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87" t="s">
        <v>78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U1" s="286"/>
      <c r="AV1" s="286"/>
      <c r="AW1" s="286"/>
      <c r="AX1" s="286"/>
    </row>
    <row r="2" spans="1:53" ht="21" customHeight="1" x14ac:dyDescent="0.2">
      <c r="A2" s="17" t="s">
        <v>29</v>
      </c>
      <c r="B2" s="288" t="s">
        <v>59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18"/>
      <c r="Q2" s="19"/>
      <c r="R2" s="85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208</v>
      </c>
    </row>
    <row r="3" spans="1:53" ht="48" customHeight="1" x14ac:dyDescent="0.2">
      <c r="A3" s="17" t="s">
        <v>29</v>
      </c>
      <c r="B3" s="289" t="s">
        <v>159</v>
      </c>
      <c r="C3" s="289"/>
      <c r="D3" s="289"/>
      <c r="E3" s="288"/>
      <c r="F3" s="288"/>
      <c r="G3" s="288"/>
      <c r="H3" s="288"/>
      <c r="I3" s="288"/>
      <c r="J3" s="288"/>
      <c r="K3" s="18"/>
      <c r="L3" s="18"/>
      <c r="M3" s="18"/>
      <c r="N3" s="18"/>
      <c r="O3" s="18"/>
      <c r="P3" s="18"/>
      <c r="Q3" s="19"/>
      <c r="R3" s="85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88" t="s">
        <v>98</v>
      </c>
      <c r="C4" s="288"/>
      <c r="D4" s="288"/>
      <c r="E4" s="288"/>
      <c r="F4" s="288"/>
      <c r="G4" s="288"/>
      <c r="H4" s="288"/>
      <c r="I4" s="288"/>
      <c r="J4" s="75"/>
      <c r="K4" s="18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132"/>
      <c r="AH4" s="132"/>
      <c r="AI4" s="132"/>
      <c r="AJ4" s="132"/>
      <c r="AK4" s="143"/>
      <c r="AL4" s="143"/>
      <c r="AM4" s="143"/>
      <c r="AN4" s="143"/>
      <c r="AO4" s="143"/>
      <c r="AP4" s="143"/>
      <c r="AQ4" s="84"/>
    </row>
    <row r="5" spans="1:53" ht="14.25" customHeight="1" x14ac:dyDescent="0.2">
      <c r="A5" s="17"/>
      <c r="B5" s="288" t="s">
        <v>62</v>
      </c>
      <c r="C5" s="288"/>
      <c r="D5" s="288"/>
      <c r="E5" s="288"/>
      <c r="F5" s="288"/>
      <c r="G5" s="288"/>
      <c r="H5" s="288"/>
      <c r="I5" s="75"/>
      <c r="J5" s="75"/>
      <c r="K5" s="18"/>
      <c r="L5" s="18"/>
      <c r="M5" s="18"/>
      <c r="N5" s="18"/>
      <c r="O5" s="18"/>
      <c r="P5" s="18"/>
      <c r="Q5" s="19"/>
      <c r="R5" s="85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88" t="s">
        <v>158</v>
      </c>
      <c r="C6" s="288"/>
      <c r="D6" s="288"/>
      <c r="E6" s="288"/>
      <c r="F6" s="288"/>
      <c r="G6" s="288"/>
      <c r="H6" s="288"/>
      <c r="I6" s="75"/>
      <c r="J6" s="75"/>
      <c r="K6" s="18"/>
      <c r="L6" s="18"/>
      <c r="M6" s="18"/>
      <c r="N6" s="18"/>
      <c r="O6" s="18"/>
      <c r="P6" s="18"/>
      <c r="Q6" s="19"/>
      <c r="R6" s="85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5"/>
      <c r="D7" s="125"/>
      <c r="E7" s="75"/>
      <c r="F7" s="88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5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0"/>
      <c r="C8" s="140"/>
      <c r="D8" s="140"/>
      <c r="E8" s="140"/>
      <c r="F8" s="88"/>
      <c r="G8" s="140"/>
      <c r="H8" s="140"/>
      <c r="I8" s="140"/>
      <c r="J8" s="140"/>
      <c r="K8" s="18"/>
      <c r="L8" s="18"/>
      <c r="M8" s="18"/>
      <c r="N8" s="18"/>
      <c r="O8" s="18"/>
      <c r="P8" s="18"/>
      <c r="Q8" s="19"/>
      <c r="R8" s="85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39"/>
      <c r="AU8" s="139"/>
      <c r="AV8" s="139"/>
      <c r="AW8" s="139"/>
      <c r="AX8" s="139"/>
      <c r="AY8" s="139"/>
    </row>
    <row r="9" spans="1:53" s="5" customFormat="1" ht="111.75" customHeight="1" x14ac:dyDescent="0.2">
      <c r="A9" s="267" t="s">
        <v>0</v>
      </c>
      <c r="B9" s="272" t="s">
        <v>9</v>
      </c>
      <c r="C9" s="272" t="s">
        <v>89</v>
      </c>
      <c r="D9" s="295" t="s">
        <v>120</v>
      </c>
      <c r="E9" s="272" t="s">
        <v>11</v>
      </c>
      <c r="F9" s="272" t="s">
        <v>17</v>
      </c>
      <c r="G9" s="272" t="s">
        <v>12</v>
      </c>
      <c r="H9" s="292" t="s">
        <v>15</v>
      </c>
      <c r="I9" s="292" t="s">
        <v>27</v>
      </c>
      <c r="J9" s="29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 t="s">
        <v>16</v>
      </c>
      <c r="AG9" s="301" t="s">
        <v>28</v>
      </c>
      <c r="AH9" s="302"/>
      <c r="AI9" s="302"/>
      <c r="AJ9" s="302"/>
      <c r="AK9" s="302"/>
      <c r="AL9" s="302"/>
      <c r="AM9" s="302"/>
      <c r="AN9" s="302"/>
      <c r="AO9" s="302"/>
      <c r="AP9" s="302"/>
      <c r="AQ9" s="303"/>
      <c r="AR9" s="272" t="s">
        <v>19</v>
      </c>
      <c r="AS9" s="272" t="s">
        <v>40</v>
      </c>
      <c r="AT9" s="234" t="s">
        <v>48</v>
      </c>
      <c r="AU9" s="234" t="s">
        <v>51</v>
      </c>
      <c r="AV9" s="234" t="s">
        <v>47</v>
      </c>
      <c r="AW9" s="234" t="s">
        <v>56</v>
      </c>
      <c r="AX9" s="236" t="s">
        <v>50</v>
      </c>
      <c r="AY9" s="232" t="s">
        <v>52</v>
      </c>
      <c r="AZ9" s="231" t="s">
        <v>50</v>
      </c>
      <c r="BA9" s="62"/>
    </row>
    <row r="10" spans="1:53" s="5" customFormat="1" ht="111.75" customHeight="1" x14ac:dyDescent="0.2">
      <c r="A10" s="268"/>
      <c r="B10" s="273"/>
      <c r="C10" s="273"/>
      <c r="D10" s="296"/>
      <c r="E10" s="273"/>
      <c r="F10" s="273"/>
      <c r="G10" s="273"/>
      <c r="H10" s="206"/>
      <c r="I10" s="297" t="s">
        <v>10</v>
      </c>
      <c r="J10" s="297" t="s">
        <v>21</v>
      </c>
      <c r="K10" s="135"/>
      <c r="L10" s="135"/>
      <c r="M10" s="297" t="s">
        <v>13</v>
      </c>
      <c r="N10" s="297" t="s">
        <v>4</v>
      </c>
      <c r="O10" s="297" t="s">
        <v>25</v>
      </c>
      <c r="P10" s="297" t="s">
        <v>7</v>
      </c>
      <c r="Q10" s="297" t="s">
        <v>26</v>
      </c>
      <c r="R10" s="297" t="s">
        <v>1</v>
      </c>
      <c r="S10" s="297" t="s">
        <v>22</v>
      </c>
      <c r="T10" s="297" t="s">
        <v>23</v>
      </c>
      <c r="U10" s="297" t="s">
        <v>24</v>
      </c>
      <c r="V10" s="297" t="s">
        <v>20</v>
      </c>
      <c r="W10" s="297" t="s">
        <v>49</v>
      </c>
      <c r="X10" s="297" t="s">
        <v>38</v>
      </c>
      <c r="Y10" s="297" t="s">
        <v>18</v>
      </c>
      <c r="Z10" s="297" t="s">
        <v>2</v>
      </c>
      <c r="AA10" s="297" t="s">
        <v>3</v>
      </c>
      <c r="AB10" s="297" t="s">
        <v>5</v>
      </c>
      <c r="AC10" s="297" t="s">
        <v>39</v>
      </c>
      <c r="AD10" s="297" t="s">
        <v>6</v>
      </c>
      <c r="AE10" s="297" t="s">
        <v>8</v>
      </c>
      <c r="AF10" s="273"/>
      <c r="AG10" s="142" t="s">
        <v>160</v>
      </c>
      <c r="AH10" s="298" t="s">
        <v>162</v>
      </c>
      <c r="AI10" s="299"/>
      <c r="AJ10" s="142" t="s">
        <v>166</v>
      </c>
      <c r="AK10" s="142" t="s">
        <v>168</v>
      </c>
      <c r="AL10" s="142" t="s">
        <v>170</v>
      </c>
      <c r="AM10" s="298" t="s">
        <v>171</v>
      </c>
      <c r="AN10" s="300"/>
      <c r="AO10" s="299"/>
      <c r="AP10" s="142" t="s">
        <v>172</v>
      </c>
      <c r="AQ10" s="142" t="s">
        <v>173</v>
      </c>
      <c r="AR10" s="273"/>
      <c r="AS10" s="273"/>
      <c r="AT10" s="235"/>
      <c r="AU10" s="235"/>
      <c r="AV10" s="235"/>
      <c r="AW10" s="235"/>
      <c r="AX10" s="237"/>
      <c r="AY10" s="232"/>
      <c r="AZ10" s="231"/>
      <c r="BA10" s="62"/>
    </row>
    <row r="11" spans="1:53" s="5" customFormat="1" ht="80.25" customHeight="1" x14ac:dyDescent="0.2">
      <c r="A11" s="269"/>
      <c r="B11" s="274"/>
      <c r="C11" s="274"/>
      <c r="D11" s="273"/>
      <c r="E11" s="274"/>
      <c r="F11" s="274"/>
      <c r="G11" s="274"/>
      <c r="H11" s="167"/>
      <c r="I11" s="273"/>
      <c r="J11" s="273"/>
      <c r="K11" s="63" t="s">
        <v>63</v>
      </c>
      <c r="L11" s="63" t="s">
        <v>64</v>
      </c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4"/>
      <c r="AG11" s="129" t="s">
        <v>161</v>
      </c>
      <c r="AH11" s="129" t="s">
        <v>190</v>
      </c>
      <c r="AI11" s="129" t="s">
        <v>165</v>
      </c>
      <c r="AJ11" s="129" t="s">
        <v>167</v>
      </c>
      <c r="AK11" s="142" t="s">
        <v>169</v>
      </c>
      <c r="AL11" s="142" t="s">
        <v>129</v>
      </c>
      <c r="AM11" s="142" t="s">
        <v>164</v>
      </c>
      <c r="AN11" s="142" t="s">
        <v>165</v>
      </c>
      <c r="AO11" s="142" t="s">
        <v>163</v>
      </c>
      <c r="AP11" s="142" t="s">
        <v>129</v>
      </c>
      <c r="AQ11" s="142" t="s">
        <v>164</v>
      </c>
      <c r="AR11" s="274"/>
      <c r="AS11" s="282"/>
      <c r="AT11" s="231"/>
      <c r="AU11" s="231"/>
      <c r="AV11" s="233"/>
      <c r="AW11" s="231"/>
      <c r="AX11" s="238"/>
      <c r="AY11" s="233"/>
      <c r="AZ11" s="231"/>
      <c r="BA11" s="123" t="s">
        <v>102</v>
      </c>
    </row>
    <row r="12" spans="1:53" s="5" customFormat="1" ht="21" hidden="1" customHeight="1" x14ac:dyDescent="0.2">
      <c r="A12" s="114"/>
      <c r="B12" s="253" t="s">
        <v>116</v>
      </c>
      <c r="C12" s="254"/>
      <c r="D12" s="254"/>
      <c r="E12" s="254"/>
      <c r="F12" s="255"/>
      <c r="G12" s="66"/>
      <c r="H12" s="64"/>
      <c r="I12" s="64"/>
      <c r="J12" s="64"/>
      <c r="K12" s="64"/>
      <c r="L12" s="64"/>
      <c r="M12" s="64"/>
      <c r="N12" s="64"/>
      <c r="O12" s="64"/>
      <c r="P12" s="66"/>
      <c r="Q12" s="64"/>
      <c r="R12" s="64"/>
      <c r="S12" s="64"/>
      <c r="T12" s="64"/>
      <c r="U12" s="115"/>
      <c r="V12" s="66"/>
      <c r="W12" s="115"/>
      <c r="X12" s="64"/>
      <c r="Y12" s="64"/>
      <c r="Z12" s="64"/>
      <c r="AA12" s="64"/>
      <c r="AB12" s="64"/>
      <c r="AC12" s="115"/>
      <c r="AD12" s="64"/>
      <c r="AE12" s="64"/>
      <c r="AF12" s="64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3"/>
      <c r="AS12" s="64"/>
      <c r="AT12" s="117"/>
      <c r="AU12" s="117"/>
      <c r="AV12" s="117"/>
      <c r="AW12" s="118"/>
      <c r="AX12" s="118"/>
      <c r="AY12" s="117"/>
      <c r="AZ12" s="119"/>
      <c r="BA12" s="120"/>
    </row>
    <row r="13" spans="1:53" s="5" customFormat="1" ht="23.25" hidden="1" customHeight="1" x14ac:dyDescent="0.2">
      <c r="A13" s="243" t="s">
        <v>136</v>
      </c>
      <c r="B13" s="154" t="s">
        <v>130</v>
      </c>
      <c r="C13" s="147"/>
      <c r="D13" s="198" t="s">
        <v>119</v>
      </c>
      <c r="E13" s="214" t="s">
        <v>112</v>
      </c>
      <c r="F13" s="215" t="s">
        <v>152</v>
      </c>
      <c r="G13" s="152" t="s">
        <v>30</v>
      </c>
      <c r="H13" s="152" t="s">
        <v>122</v>
      </c>
      <c r="I13" s="154">
        <v>1000</v>
      </c>
      <c r="J13" s="154">
        <v>1710</v>
      </c>
      <c r="K13" s="154"/>
      <c r="L13" s="154"/>
      <c r="M13" s="147" t="s">
        <v>30</v>
      </c>
      <c r="N13" s="154" t="s">
        <v>125</v>
      </c>
      <c r="O13" s="154" t="s">
        <v>69</v>
      </c>
      <c r="P13" s="155" t="s">
        <v>30</v>
      </c>
      <c r="Q13" s="154" t="s">
        <v>30</v>
      </c>
      <c r="R13" s="153" t="s">
        <v>91</v>
      </c>
      <c r="S13" s="153" t="s">
        <v>30</v>
      </c>
      <c r="T13" s="154" t="s">
        <v>92</v>
      </c>
      <c r="U13" s="152">
        <v>14</v>
      </c>
      <c r="V13" s="156">
        <v>7016</v>
      </c>
      <c r="W13" s="154">
        <v>72</v>
      </c>
      <c r="X13" s="152" t="s">
        <v>93</v>
      </c>
      <c r="Y13" s="153" t="s">
        <v>32</v>
      </c>
      <c r="Z13" s="147" t="s">
        <v>46</v>
      </c>
      <c r="AA13" s="147" t="s">
        <v>30</v>
      </c>
      <c r="AB13" s="152" t="s">
        <v>35</v>
      </c>
      <c r="AC13" s="152" t="s">
        <v>54</v>
      </c>
      <c r="AD13" s="152" t="s">
        <v>35</v>
      </c>
      <c r="AE13" s="152" t="s">
        <v>30</v>
      </c>
      <c r="AF13" s="152" t="s">
        <v>30</v>
      </c>
      <c r="AG13" s="224"/>
      <c r="AH13" s="224"/>
      <c r="AI13" s="224"/>
      <c r="AJ13" s="224"/>
      <c r="AK13" s="136"/>
      <c r="AL13" s="136"/>
      <c r="AM13" s="136"/>
      <c r="AN13" s="136"/>
      <c r="AO13" s="136"/>
      <c r="AP13" s="136"/>
      <c r="AQ13" s="224"/>
      <c r="AR13" s="156">
        <f>SUM(AG13:AQ16)</f>
        <v>0</v>
      </c>
      <c r="AS13" s="112" t="s">
        <v>4</v>
      </c>
      <c r="AT13" s="107"/>
      <c r="AU13" s="107"/>
      <c r="AV13" s="107"/>
      <c r="AW13" s="230">
        <f>AT13+AT14+AT15+AT16+AV13+AV14+AV15+AV16</f>
        <v>0</v>
      </c>
      <c r="AX13" s="230">
        <f>AW13*AR13</f>
        <v>0</v>
      </c>
      <c r="AY13" s="106">
        <f>AV13*AR13</f>
        <v>0</v>
      </c>
      <c r="AZ13" s="106">
        <f>AY13+AU13</f>
        <v>0</v>
      </c>
      <c r="BA13" s="220" t="s">
        <v>154</v>
      </c>
    </row>
    <row r="14" spans="1:53" s="5" customFormat="1" ht="27" hidden="1" customHeight="1" x14ac:dyDescent="0.2">
      <c r="A14" s="243"/>
      <c r="B14" s="154"/>
      <c r="C14" s="147"/>
      <c r="D14" s="199"/>
      <c r="E14" s="214"/>
      <c r="F14" s="215"/>
      <c r="G14" s="152"/>
      <c r="H14" s="152"/>
      <c r="I14" s="154"/>
      <c r="J14" s="154"/>
      <c r="K14" s="154"/>
      <c r="L14" s="154"/>
      <c r="M14" s="147"/>
      <c r="N14" s="154"/>
      <c r="O14" s="154"/>
      <c r="P14" s="155"/>
      <c r="Q14" s="154"/>
      <c r="R14" s="153"/>
      <c r="S14" s="153"/>
      <c r="T14" s="154"/>
      <c r="U14" s="152"/>
      <c r="V14" s="156"/>
      <c r="W14" s="154"/>
      <c r="X14" s="152"/>
      <c r="Y14" s="153"/>
      <c r="Z14" s="147"/>
      <c r="AA14" s="147"/>
      <c r="AB14" s="152"/>
      <c r="AC14" s="152"/>
      <c r="AD14" s="152"/>
      <c r="AE14" s="152"/>
      <c r="AF14" s="152"/>
      <c r="AG14" s="225"/>
      <c r="AH14" s="225"/>
      <c r="AI14" s="225"/>
      <c r="AJ14" s="225"/>
      <c r="AK14" s="137"/>
      <c r="AL14" s="137"/>
      <c r="AM14" s="137"/>
      <c r="AN14" s="137"/>
      <c r="AO14" s="137"/>
      <c r="AP14" s="137"/>
      <c r="AQ14" s="225"/>
      <c r="AR14" s="156"/>
      <c r="AS14" s="112" t="s">
        <v>1</v>
      </c>
      <c r="AT14" s="107"/>
      <c r="AU14" s="107"/>
      <c r="AV14" s="107"/>
      <c r="AW14" s="230"/>
      <c r="AX14" s="230"/>
      <c r="AY14" s="106">
        <f>AV14*AR13</f>
        <v>0</v>
      </c>
      <c r="AZ14" s="106">
        <f t="shared" ref="AZ14:AZ16" si="0">AY14+AU14</f>
        <v>0</v>
      </c>
      <c r="BA14" s="220"/>
    </row>
    <row r="15" spans="1:53" s="5" customFormat="1" ht="22.5" hidden="1" customHeight="1" x14ac:dyDescent="0.2">
      <c r="A15" s="243"/>
      <c r="B15" s="154"/>
      <c r="C15" s="147"/>
      <c r="D15" s="199"/>
      <c r="E15" s="214"/>
      <c r="F15" s="215"/>
      <c r="G15" s="152"/>
      <c r="H15" s="152"/>
      <c r="I15" s="154"/>
      <c r="J15" s="154"/>
      <c r="K15" s="154"/>
      <c r="L15" s="154"/>
      <c r="M15" s="147"/>
      <c r="N15" s="154"/>
      <c r="O15" s="154"/>
      <c r="P15" s="155"/>
      <c r="Q15" s="154"/>
      <c r="R15" s="153"/>
      <c r="S15" s="153"/>
      <c r="T15" s="154"/>
      <c r="U15" s="152"/>
      <c r="V15" s="156"/>
      <c r="W15" s="154"/>
      <c r="X15" s="152"/>
      <c r="Y15" s="153"/>
      <c r="Z15" s="147"/>
      <c r="AA15" s="147"/>
      <c r="AB15" s="152"/>
      <c r="AC15" s="152"/>
      <c r="AD15" s="152"/>
      <c r="AE15" s="152"/>
      <c r="AF15" s="152"/>
      <c r="AG15" s="225"/>
      <c r="AH15" s="225"/>
      <c r="AI15" s="225"/>
      <c r="AJ15" s="225"/>
      <c r="AK15" s="137"/>
      <c r="AL15" s="137"/>
      <c r="AM15" s="137"/>
      <c r="AN15" s="137"/>
      <c r="AO15" s="137"/>
      <c r="AP15" s="137"/>
      <c r="AQ15" s="225"/>
      <c r="AR15" s="156"/>
      <c r="AS15" s="112" t="s">
        <v>94</v>
      </c>
      <c r="AT15" s="107"/>
      <c r="AU15" s="107"/>
      <c r="AV15" s="107"/>
      <c r="AW15" s="230"/>
      <c r="AX15" s="230"/>
      <c r="AY15" s="106">
        <f>AV15*AR13</f>
        <v>0</v>
      </c>
      <c r="AZ15" s="106">
        <f t="shared" si="0"/>
        <v>0</v>
      </c>
      <c r="BA15" s="220"/>
    </row>
    <row r="16" spans="1:53" s="5" customFormat="1" ht="21" hidden="1" customHeight="1" x14ac:dyDescent="0.2">
      <c r="A16" s="243"/>
      <c r="B16" s="154"/>
      <c r="C16" s="147"/>
      <c r="D16" s="200"/>
      <c r="E16" s="214"/>
      <c r="F16" s="215"/>
      <c r="G16" s="152"/>
      <c r="H16" s="152"/>
      <c r="I16" s="154"/>
      <c r="J16" s="154"/>
      <c r="K16" s="154"/>
      <c r="L16" s="154"/>
      <c r="M16" s="147"/>
      <c r="N16" s="154"/>
      <c r="O16" s="154"/>
      <c r="P16" s="155"/>
      <c r="Q16" s="154"/>
      <c r="R16" s="153"/>
      <c r="S16" s="153"/>
      <c r="T16" s="154"/>
      <c r="U16" s="152"/>
      <c r="V16" s="156"/>
      <c r="W16" s="154"/>
      <c r="X16" s="152"/>
      <c r="Y16" s="153"/>
      <c r="Z16" s="147"/>
      <c r="AA16" s="147"/>
      <c r="AB16" s="152"/>
      <c r="AC16" s="152"/>
      <c r="AD16" s="152"/>
      <c r="AE16" s="152"/>
      <c r="AF16" s="152"/>
      <c r="AG16" s="226"/>
      <c r="AH16" s="226"/>
      <c r="AI16" s="226"/>
      <c r="AJ16" s="226"/>
      <c r="AK16" s="138"/>
      <c r="AL16" s="138"/>
      <c r="AM16" s="138"/>
      <c r="AN16" s="138"/>
      <c r="AO16" s="138"/>
      <c r="AP16" s="138"/>
      <c r="AQ16" s="226"/>
      <c r="AR16" s="156"/>
      <c r="AS16" s="112" t="s">
        <v>95</v>
      </c>
      <c r="AT16" s="107"/>
      <c r="AU16" s="107"/>
      <c r="AV16" s="107"/>
      <c r="AW16" s="230"/>
      <c r="AX16" s="230"/>
      <c r="AY16" s="106">
        <f>AV16*AR13</f>
        <v>0</v>
      </c>
      <c r="AZ16" s="106">
        <f t="shared" si="0"/>
        <v>0</v>
      </c>
      <c r="BA16" s="220"/>
    </row>
    <row r="17" spans="1:53" s="5" customFormat="1" ht="21" hidden="1" customHeight="1" x14ac:dyDescent="0.2">
      <c r="A17" s="195" t="s">
        <v>150</v>
      </c>
      <c r="B17" s="154" t="s">
        <v>130</v>
      </c>
      <c r="C17" s="154" t="s">
        <v>151</v>
      </c>
      <c r="D17" s="198" t="s">
        <v>119</v>
      </c>
      <c r="E17" s="214" t="s">
        <v>112</v>
      </c>
      <c r="F17" s="215" t="s">
        <v>152</v>
      </c>
      <c r="G17" s="152" t="s">
        <v>30</v>
      </c>
      <c r="H17" s="152" t="s">
        <v>122</v>
      </c>
      <c r="I17" s="154">
        <v>1000</v>
      </c>
      <c r="J17" s="154">
        <v>1710</v>
      </c>
      <c r="K17" s="154"/>
      <c r="L17" s="154"/>
      <c r="M17" s="147" t="s">
        <v>30</v>
      </c>
      <c r="N17" s="154" t="s">
        <v>125</v>
      </c>
      <c r="O17" s="154" t="s">
        <v>69</v>
      </c>
      <c r="P17" s="155" t="s">
        <v>30</v>
      </c>
      <c r="Q17" s="154" t="s">
        <v>30</v>
      </c>
      <c r="R17" s="153" t="s">
        <v>153</v>
      </c>
      <c r="S17" s="153" t="s">
        <v>30</v>
      </c>
      <c r="T17" s="154" t="s">
        <v>92</v>
      </c>
      <c r="U17" s="152">
        <v>14</v>
      </c>
      <c r="V17" s="156">
        <v>7016</v>
      </c>
      <c r="W17" s="154">
        <v>72</v>
      </c>
      <c r="X17" s="152" t="s">
        <v>93</v>
      </c>
      <c r="Y17" s="153" t="s">
        <v>32</v>
      </c>
      <c r="Z17" s="147" t="s">
        <v>46</v>
      </c>
      <c r="AA17" s="147" t="s">
        <v>30</v>
      </c>
      <c r="AB17" s="152" t="s">
        <v>35</v>
      </c>
      <c r="AC17" s="152" t="s">
        <v>54</v>
      </c>
      <c r="AD17" s="152" t="s">
        <v>35</v>
      </c>
      <c r="AE17" s="152" t="s">
        <v>30</v>
      </c>
      <c r="AF17" s="152" t="s">
        <v>30</v>
      </c>
      <c r="AG17" s="224"/>
      <c r="AH17" s="224"/>
      <c r="AI17" s="224"/>
      <c r="AJ17" s="224"/>
      <c r="AK17" s="136"/>
      <c r="AL17" s="136"/>
      <c r="AM17" s="136"/>
      <c r="AN17" s="136"/>
      <c r="AO17" s="136"/>
      <c r="AP17" s="136"/>
      <c r="AQ17" s="224"/>
      <c r="AR17" s="156">
        <f>SUM(AG17:AQ20)</f>
        <v>0</v>
      </c>
      <c r="AS17" s="133" t="s">
        <v>4</v>
      </c>
      <c r="AT17" s="107"/>
      <c r="AU17" s="107"/>
      <c r="AV17" s="107"/>
      <c r="AW17" s="230">
        <f>AT17+AT18+AT19+AT20+AV17+AV18+AV19+AV20</f>
        <v>0</v>
      </c>
      <c r="AX17" s="230">
        <f>AW17*AR17</f>
        <v>0</v>
      </c>
      <c r="AY17" s="106">
        <f>AV17*AR17</f>
        <v>0</v>
      </c>
      <c r="AZ17" s="106">
        <f>AY17+AU17</f>
        <v>0</v>
      </c>
      <c r="BA17" s="220" t="s">
        <v>154</v>
      </c>
    </row>
    <row r="18" spans="1:53" s="5" customFormat="1" ht="21" hidden="1" customHeight="1" x14ac:dyDescent="0.2">
      <c r="A18" s="196"/>
      <c r="B18" s="154"/>
      <c r="C18" s="154"/>
      <c r="D18" s="199"/>
      <c r="E18" s="214"/>
      <c r="F18" s="215"/>
      <c r="G18" s="152"/>
      <c r="H18" s="152"/>
      <c r="I18" s="154"/>
      <c r="J18" s="154"/>
      <c r="K18" s="154"/>
      <c r="L18" s="154"/>
      <c r="M18" s="147"/>
      <c r="N18" s="154"/>
      <c r="O18" s="154"/>
      <c r="P18" s="155"/>
      <c r="Q18" s="154"/>
      <c r="R18" s="153"/>
      <c r="S18" s="153"/>
      <c r="T18" s="154"/>
      <c r="U18" s="152"/>
      <c r="V18" s="156"/>
      <c r="W18" s="154"/>
      <c r="X18" s="152"/>
      <c r="Y18" s="153"/>
      <c r="Z18" s="147"/>
      <c r="AA18" s="147"/>
      <c r="AB18" s="152"/>
      <c r="AC18" s="152"/>
      <c r="AD18" s="152"/>
      <c r="AE18" s="152"/>
      <c r="AF18" s="152"/>
      <c r="AG18" s="225"/>
      <c r="AH18" s="225"/>
      <c r="AI18" s="225"/>
      <c r="AJ18" s="225"/>
      <c r="AK18" s="137"/>
      <c r="AL18" s="137"/>
      <c r="AM18" s="137"/>
      <c r="AN18" s="137"/>
      <c r="AO18" s="137"/>
      <c r="AP18" s="137"/>
      <c r="AQ18" s="225"/>
      <c r="AR18" s="156"/>
      <c r="AS18" s="133" t="s">
        <v>1</v>
      </c>
      <c r="AT18" s="107"/>
      <c r="AU18" s="107"/>
      <c r="AV18" s="107"/>
      <c r="AW18" s="230"/>
      <c r="AX18" s="230"/>
      <c r="AY18" s="106">
        <f>AV18*AR17</f>
        <v>0</v>
      </c>
      <c r="AZ18" s="106">
        <f t="shared" ref="AZ18:AZ20" si="1">AY18+AU18</f>
        <v>0</v>
      </c>
      <c r="BA18" s="220"/>
    </row>
    <row r="19" spans="1:53" s="5" customFormat="1" ht="21" hidden="1" customHeight="1" x14ac:dyDescent="0.2">
      <c r="A19" s="196"/>
      <c r="B19" s="154"/>
      <c r="C19" s="154"/>
      <c r="D19" s="199"/>
      <c r="E19" s="214"/>
      <c r="F19" s="215"/>
      <c r="G19" s="152"/>
      <c r="H19" s="152"/>
      <c r="I19" s="154"/>
      <c r="J19" s="154"/>
      <c r="K19" s="154"/>
      <c r="L19" s="154"/>
      <c r="M19" s="147"/>
      <c r="N19" s="154"/>
      <c r="O19" s="154"/>
      <c r="P19" s="155"/>
      <c r="Q19" s="154"/>
      <c r="R19" s="153"/>
      <c r="S19" s="153"/>
      <c r="T19" s="154"/>
      <c r="U19" s="152"/>
      <c r="V19" s="156"/>
      <c r="W19" s="154"/>
      <c r="X19" s="152"/>
      <c r="Y19" s="153"/>
      <c r="Z19" s="147"/>
      <c r="AA19" s="147"/>
      <c r="AB19" s="152"/>
      <c r="AC19" s="152"/>
      <c r="AD19" s="152"/>
      <c r="AE19" s="152"/>
      <c r="AF19" s="152"/>
      <c r="AG19" s="225"/>
      <c r="AH19" s="225"/>
      <c r="AI19" s="225"/>
      <c r="AJ19" s="225"/>
      <c r="AK19" s="137"/>
      <c r="AL19" s="137"/>
      <c r="AM19" s="137"/>
      <c r="AN19" s="137"/>
      <c r="AO19" s="137"/>
      <c r="AP19" s="137"/>
      <c r="AQ19" s="225"/>
      <c r="AR19" s="156"/>
      <c r="AS19" s="133" t="s">
        <v>94</v>
      </c>
      <c r="AT19" s="107"/>
      <c r="AU19" s="107"/>
      <c r="AV19" s="107"/>
      <c r="AW19" s="230"/>
      <c r="AX19" s="230"/>
      <c r="AY19" s="106">
        <f>AV19*AR17</f>
        <v>0</v>
      </c>
      <c r="AZ19" s="106">
        <f t="shared" si="1"/>
        <v>0</v>
      </c>
      <c r="BA19" s="220"/>
    </row>
    <row r="20" spans="1:53" s="5" customFormat="1" ht="21" hidden="1" customHeight="1" x14ac:dyDescent="0.2">
      <c r="A20" s="197"/>
      <c r="B20" s="154"/>
      <c r="C20" s="154"/>
      <c r="D20" s="200"/>
      <c r="E20" s="214"/>
      <c r="F20" s="215"/>
      <c r="G20" s="152"/>
      <c r="H20" s="152"/>
      <c r="I20" s="154"/>
      <c r="J20" s="154"/>
      <c r="K20" s="154"/>
      <c r="L20" s="154"/>
      <c r="M20" s="147"/>
      <c r="N20" s="154"/>
      <c r="O20" s="154"/>
      <c r="P20" s="155"/>
      <c r="Q20" s="154"/>
      <c r="R20" s="153"/>
      <c r="S20" s="153"/>
      <c r="T20" s="154"/>
      <c r="U20" s="152"/>
      <c r="V20" s="156"/>
      <c r="W20" s="154"/>
      <c r="X20" s="152"/>
      <c r="Y20" s="153"/>
      <c r="Z20" s="147"/>
      <c r="AA20" s="147"/>
      <c r="AB20" s="152"/>
      <c r="AC20" s="152"/>
      <c r="AD20" s="152"/>
      <c r="AE20" s="152"/>
      <c r="AF20" s="152"/>
      <c r="AG20" s="226"/>
      <c r="AH20" s="226"/>
      <c r="AI20" s="226"/>
      <c r="AJ20" s="226"/>
      <c r="AK20" s="138"/>
      <c r="AL20" s="138"/>
      <c r="AM20" s="138"/>
      <c r="AN20" s="138"/>
      <c r="AO20" s="138"/>
      <c r="AP20" s="138"/>
      <c r="AQ20" s="226"/>
      <c r="AR20" s="156"/>
      <c r="AS20" s="133" t="s">
        <v>95</v>
      </c>
      <c r="AT20" s="107"/>
      <c r="AU20" s="107"/>
      <c r="AV20" s="107"/>
      <c r="AW20" s="230"/>
      <c r="AX20" s="230"/>
      <c r="AY20" s="106">
        <f>AV20*AR17</f>
        <v>0</v>
      </c>
      <c r="AZ20" s="106">
        <f t="shared" si="1"/>
        <v>0</v>
      </c>
      <c r="BA20" s="220"/>
    </row>
    <row r="21" spans="1:53" s="5" customFormat="1" ht="21" hidden="1" customHeight="1" x14ac:dyDescent="0.2">
      <c r="A21" s="243" t="s">
        <v>137</v>
      </c>
      <c r="B21" s="154" t="s">
        <v>131</v>
      </c>
      <c r="C21" s="147"/>
      <c r="D21" s="198" t="s">
        <v>119</v>
      </c>
      <c r="E21" s="214" t="s">
        <v>112</v>
      </c>
      <c r="F21" s="215" t="s">
        <v>152</v>
      </c>
      <c r="G21" s="152" t="s">
        <v>30</v>
      </c>
      <c r="H21" s="152" t="s">
        <v>122</v>
      </c>
      <c r="I21" s="154">
        <v>1000</v>
      </c>
      <c r="J21" s="154">
        <v>1710</v>
      </c>
      <c r="K21" s="154"/>
      <c r="L21" s="154"/>
      <c r="M21" s="147" t="s">
        <v>30</v>
      </c>
      <c r="N21" s="154" t="s">
        <v>125</v>
      </c>
      <c r="O21" s="154" t="s">
        <v>34</v>
      </c>
      <c r="P21" s="155" t="s">
        <v>30</v>
      </c>
      <c r="Q21" s="154" t="s">
        <v>30</v>
      </c>
      <c r="R21" s="153" t="s">
        <v>91</v>
      </c>
      <c r="S21" s="153" t="s">
        <v>30</v>
      </c>
      <c r="T21" s="154" t="s">
        <v>92</v>
      </c>
      <c r="U21" s="152">
        <v>14</v>
      </c>
      <c r="V21" s="156">
        <v>7016</v>
      </c>
      <c r="W21" s="154">
        <v>72</v>
      </c>
      <c r="X21" s="152" t="s">
        <v>93</v>
      </c>
      <c r="Y21" s="153" t="s">
        <v>32</v>
      </c>
      <c r="Z21" s="147" t="s">
        <v>46</v>
      </c>
      <c r="AA21" s="147" t="s">
        <v>114</v>
      </c>
      <c r="AB21" s="152" t="s">
        <v>35</v>
      </c>
      <c r="AC21" s="152" t="s">
        <v>54</v>
      </c>
      <c r="AD21" s="152" t="s">
        <v>35</v>
      </c>
      <c r="AE21" s="152" t="s">
        <v>30</v>
      </c>
      <c r="AF21" s="152" t="s">
        <v>30</v>
      </c>
      <c r="AG21" s="224"/>
      <c r="AH21" s="224"/>
      <c r="AI21" s="224"/>
      <c r="AJ21" s="224"/>
      <c r="AK21" s="136"/>
      <c r="AL21" s="136"/>
      <c r="AM21" s="136"/>
      <c r="AN21" s="136"/>
      <c r="AO21" s="136"/>
      <c r="AP21" s="136"/>
      <c r="AQ21" s="224"/>
      <c r="AR21" s="156">
        <f t="shared" ref="AR21" si="2">SUM(AG21:AQ24)</f>
        <v>0</v>
      </c>
      <c r="AS21" s="126" t="s">
        <v>4</v>
      </c>
      <c r="AT21" s="107"/>
      <c r="AU21" s="107"/>
      <c r="AV21" s="107"/>
      <c r="AW21" s="230">
        <f>AT21+AT22+AT23+AT24+AV21+AV22+AV23+AV24</f>
        <v>0</v>
      </c>
      <c r="AX21" s="230">
        <f>AW21*AR21</f>
        <v>0</v>
      </c>
      <c r="AY21" s="106">
        <f>AV21*AR21</f>
        <v>0</v>
      </c>
      <c r="AZ21" s="106">
        <f>AY21+AU21</f>
        <v>0</v>
      </c>
      <c r="BA21" s="220" t="s">
        <v>154</v>
      </c>
    </row>
    <row r="22" spans="1:53" s="5" customFormat="1" ht="21" hidden="1" customHeight="1" x14ac:dyDescent="0.2">
      <c r="A22" s="243"/>
      <c r="B22" s="154"/>
      <c r="C22" s="147"/>
      <c r="D22" s="199"/>
      <c r="E22" s="214"/>
      <c r="F22" s="215"/>
      <c r="G22" s="152"/>
      <c r="H22" s="152"/>
      <c r="I22" s="154"/>
      <c r="J22" s="154"/>
      <c r="K22" s="154"/>
      <c r="L22" s="154"/>
      <c r="M22" s="147"/>
      <c r="N22" s="154"/>
      <c r="O22" s="154"/>
      <c r="P22" s="155"/>
      <c r="Q22" s="154"/>
      <c r="R22" s="153"/>
      <c r="S22" s="153"/>
      <c r="T22" s="154"/>
      <c r="U22" s="152"/>
      <c r="V22" s="156"/>
      <c r="W22" s="154"/>
      <c r="X22" s="152"/>
      <c r="Y22" s="153"/>
      <c r="Z22" s="147"/>
      <c r="AA22" s="147"/>
      <c r="AB22" s="152"/>
      <c r="AC22" s="152"/>
      <c r="AD22" s="152"/>
      <c r="AE22" s="152"/>
      <c r="AF22" s="152"/>
      <c r="AG22" s="225"/>
      <c r="AH22" s="225"/>
      <c r="AI22" s="225"/>
      <c r="AJ22" s="225"/>
      <c r="AK22" s="137"/>
      <c r="AL22" s="137"/>
      <c r="AM22" s="137"/>
      <c r="AN22" s="137"/>
      <c r="AO22" s="137"/>
      <c r="AP22" s="137"/>
      <c r="AQ22" s="225"/>
      <c r="AR22" s="156"/>
      <c r="AS22" s="126" t="s">
        <v>1</v>
      </c>
      <c r="AT22" s="107"/>
      <c r="AU22" s="107"/>
      <c r="AV22" s="107"/>
      <c r="AW22" s="230"/>
      <c r="AX22" s="230"/>
      <c r="AY22" s="106">
        <f>AV22*AR21</f>
        <v>0</v>
      </c>
      <c r="AZ22" s="106">
        <f t="shared" ref="AZ22:AZ24" si="3">AY22+AU22</f>
        <v>0</v>
      </c>
      <c r="BA22" s="220"/>
    </row>
    <row r="23" spans="1:53" s="5" customFormat="1" ht="21" hidden="1" customHeight="1" x14ac:dyDescent="0.2">
      <c r="A23" s="243"/>
      <c r="B23" s="154"/>
      <c r="C23" s="147"/>
      <c r="D23" s="199"/>
      <c r="E23" s="214"/>
      <c r="F23" s="215"/>
      <c r="G23" s="152"/>
      <c r="H23" s="152"/>
      <c r="I23" s="154"/>
      <c r="J23" s="154"/>
      <c r="K23" s="154"/>
      <c r="L23" s="154"/>
      <c r="M23" s="147"/>
      <c r="N23" s="154"/>
      <c r="O23" s="154"/>
      <c r="P23" s="155"/>
      <c r="Q23" s="154"/>
      <c r="R23" s="153"/>
      <c r="S23" s="153"/>
      <c r="T23" s="154"/>
      <c r="U23" s="152"/>
      <c r="V23" s="156"/>
      <c r="W23" s="154"/>
      <c r="X23" s="152"/>
      <c r="Y23" s="153"/>
      <c r="Z23" s="147"/>
      <c r="AA23" s="147"/>
      <c r="AB23" s="152"/>
      <c r="AC23" s="152"/>
      <c r="AD23" s="152"/>
      <c r="AE23" s="152"/>
      <c r="AF23" s="152"/>
      <c r="AG23" s="225"/>
      <c r="AH23" s="225"/>
      <c r="AI23" s="225"/>
      <c r="AJ23" s="225"/>
      <c r="AK23" s="137"/>
      <c r="AL23" s="137"/>
      <c r="AM23" s="137"/>
      <c r="AN23" s="137"/>
      <c r="AO23" s="137"/>
      <c r="AP23" s="137"/>
      <c r="AQ23" s="225"/>
      <c r="AR23" s="156"/>
      <c r="AS23" s="126" t="s">
        <v>94</v>
      </c>
      <c r="AT23" s="107"/>
      <c r="AU23" s="107"/>
      <c r="AV23" s="107"/>
      <c r="AW23" s="230"/>
      <c r="AX23" s="230"/>
      <c r="AY23" s="106">
        <f>AV23*AR21</f>
        <v>0</v>
      </c>
      <c r="AZ23" s="106">
        <f t="shared" si="3"/>
        <v>0</v>
      </c>
      <c r="BA23" s="220"/>
    </row>
    <row r="24" spans="1:53" s="5" customFormat="1" ht="29.25" hidden="1" customHeight="1" x14ac:dyDescent="0.2">
      <c r="A24" s="243"/>
      <c r="B24" s="154"/>
      <c r="C24" s="147"/>
      <c r="D24" s="200"/>
      <c r="E24" s="214"/>
      <c r="F24" s="215"/>
      <c r="G24" s="152"/>
      <c r="H24" s="152"/>
      <c r="I24" s="154"/>
      <c r="J24" s="154"/>
      <c r="K24" s="154"/>
      <c r="L24" s="154"/>
      <c r="M24" s="147"/>
      <c r="N24" s="154"/>
      <c r="O24" s="154"/>
      <c r="P24" s="155"/>
      <c r="Q24" s="154"/>
      <c r="R24" s="153"/>
      <c r="S24" s="153"/>
      <c r="T24" s="154"/>
      <c r="U24" s="152"/>
      <c r="V24" s="156"/>
      <c r="W24" s="154"/>
      <c r="X24" s="152"/>
      <c r="Y24" s="153"/>
      <c r="Z24" s="147"/>
      <c r="AA24" s="147"/>
      <c r="AB24" s="152"/>
      <c r="AC24" s="152"/>
      <c r="AD24" s="152"/>
      <c r="AE24" s="152"/>
      <c r="AF24" s="152"/>
      <c r="AG24" s="226"/>
      <c r="AH24" s="226"/>
      <c r="AI24" s="226"/>
      <c r="AJ24" s="226"/>
      <c r="AK24" s="138"/>
      <c r="AL24" s="138"/>
      <c r="AM24" s="138"/>
      <c r="AN24" s="138"/>
      <c r="AO24" s="138"/>
      <c r="AP24" s="138"/>
      <c r="AQ24" s="226"/>
      <c r="AR24" s="156"/>
      <c r="AS24" s="126" t="s">
        <v>95</v>
      </c>
      <c r="AT24" s="107"/>
      <c r="AU24" s="107"/>
      <c r="AV24" s="107"/>
      <c r="AW24" s="230"/>
      <c r="AX24" s="230"/>
      <c r="AY24" s="106">
        <f>AV24*AR21</f>
        <v>0</v>
      </c>
      <c r="AZ24" s="106">
        <f t="shared" si="3"/>
        <v>0</v>
      </c>
      <c r="BA24" s="220"/>
    </row>
    <row r="25" spans="1:53" s="5" customFormat="1" ht="24" hidden="1" customHeight="1" x14ac:dyDescent="0.2">
      <c r="A25" s="243" t="s">
        <v>138</v>
      </c>
      <c r="B25" s="154" t="s">
        <v>132</v>
      </c>
      <c r="C25" s="147"/>
      <c r="D25" s="198" t="s">
        <v>119</v>
      </c>
      <c r="E25" s="214" t="s">
        <v>133</v>
      </c>
      <c r="F25" s="215" t="s">
        <v>155</v>
      </c>
      <c r="G25" s="147" t="s">
        <v>96</v>
      </c>
      <c r="H25" s="152" t="s">
        <v>122</v>
      </c>
      <c r="I25" s="154">
        <v>1000</v>
      </c>
      <c r="J25" s="154">
        <v>2000</v>
      </c>
      <c r="K25" s="154"/>
      <c r="L25" s="154"/>
      <c r="M25" s="147" t="s">
        <v>90</v>
      </c>
      <c r="N25" s="154" t="s">
        <v>126</v>
      </c>
      <c r="O25" s="154" t="s">
        <v>69</v>
      </c>
      <c r="P25" s="155" t="s">
        <v>30</v>
      </c>
      <c r="Q25" s="154" t="s">
        <v>30</v>
      </c>
      <c r="R25" s="153" t="s">
        <v>113</v>
      </c>
      <c r="S25" s="153" t="s">
        <v>30</v>
      </c>
      <c r="T25" s="154" t="s">
        <v>92</v>
      </c>
      <c r="U25" s="152">
        <v>14</v>
      </c>
      <c r="V25" s="156">
        <v>7044</v>
      </c>
      <c r="W25" s="154">
        <v>72</v>
      </c>
      <c r="X25" s="152" t="s">
        <v>121</v>
      </c>
      <c r="Y25" s="153" t="s">
        <v>32</v>
      </c>
      <c r="Z25" s="147" t="s">
        <v>46</v>
      </c>
      <c r="AA25" s="147" t="s">
        <v>114</v>
      </c>
      <c r="AB25" s="152" t="s">
        <v>77</v>
      </c>
      <c r="AC25" s="152" t="s">
        <v>54</v>
      </c>
      <c r="AD25" s="152" t="s">
        <v>35</v>
      </c>
      <c r="AE25" s="152" t="s">
        <v>30</v>
      </c>
      <c r="AF25" s="152" t="s">
        <v>115</v>
      </c>
      <c r="AG25" s="224"/>
      <c r="AH25" s="224"/>
      <c r="AI25" s="224"/>
      <c r="AJ25" s="224"/>
      <c r="AK25" s="136"/>
      <c r="AL25" s="136"/>
      <c r="AM25" s="136"/>
      <c r="AN25" s="136"/>
      <c r="AO25" s="136"/>
      <c r="AP25" s="136"/>
      <c r="AQ25" s="224"/>
      <c r="AR25" s="156">
        <f t="shared" ref="AR25" si="4">SUM(AG25:AQ28)</f>
        <v>0</v>
      </c>
      <c r="AS25" s="112" t="s">
        <v>4</v>
      </c>
      <c r="AT25" s="107"/>
      <c r="AU25" s="107"/>
      <c r="AV25" s="107"/>
      <c r="AW25" s="230">
        <f>AT25+AT26+AT27+AT28+AV25+AV26+AV27+AV28</f>
        <v>0</v>
      </c>
      <c r="AX25" s="230">
        <f>AW25*AR25</f>
        <v>0</v>
      </c>
      <c r="AY25" s="106">
        <f>AV25*AR25</f>
        <v>0</v>
      </c>
      <c r="AZ25" s="106">
        <f>AY25+AU25</f>
        <v>0</v>
      </c>
      <c r="BA25" s="220" t="s">
        <v>123</v>
      </c>
    </row>
    <row r="26" spans="1:53" s="5" customFormat="1" ht="24.75" hidden="1" customHeight="1" x14ac:dyDescent="0.2">
      <c r="A26" s="243"/>
      <c r="B26" s="154"/>
      <c r="C26" s="147"/>
      <c r="D26" s="199"/>
      <c r="E26" s="214"/>
      <c r="F26" s="215"/>
      <c r="G26" s="147"/>
      <c r="H26" s="152"/>
      <c r="I26" s="154"/>
      <c r="J26" s="154"/>
      <c r="K26" s="154"/>
      <c r="L26" s="154"/>
      <c r="M26" s="147"/>
      <c r="N26" s="154"/>
      <c r="O26" s="154"/>
      <c r="P26" s="155"/>
      <c r="Q26" s="154"/>
      <c r="R26" s="153"/>
      <c r="S26" s="153"/>
      <c r="T26" s="154"/>
      <c r="U26" s="152"/>
      <c r="V26" s="156"/>
      <c r="W26" s="154"/>
      <c r="X26" s="152"/>
      <c r="Y26" s="153"/>
      <c r="Z26" s="147"/>
      <c r="AA26" s="147"/>
      <c r="AB26" s="152"/>
      <c r="AC26" s="152"/>
      <c r="AD26" s="152"/>
      <c r="AE26" s="152"/>
      <c r="AF26" s="152"/>
      <c r="AG26" s="225"/>
      <c r="AH26" s="225"/>
      <c r="AI26" s="225"/>
      <c r="AJ26" s="225"/>
      <c r="AK26" s="137"/>
      <c r="AL26" s="137"/>
      <c r="AM26" s="137"/>
      <c r="AN26" s="137"/>
      <c r="AO26" s="137"/>
      <c r="AP26" s="137"/>
      <c r="AQ26" s="225"/>
      <c r="AR26" s="156"/>
      <c r="AS26" s="112" t="s">
        <v>1</v>
      </c>
      <c r="AT26" s="107"/>
      <c r="AU26" s="107"/>
      <c r="AV26" s="107"/>
      <c r="AW26" s="230"/>
      <c r="AX26" s="230"/>
      <c r="AY26" s="106">
        <f>AV26*AR25</f>
        <v>0</v>
      </c>
      <c r="AZ26" s="106">
        <f t="shared" ref="AZ26:AZ28" si="5">AY26+AU26</f>
        <v>0</v>
      </c>
      <c r="BA26" s="220"/>
    </row>
    <row r="27" spans="1:53" s="5" customFormat="1" ht="24.75" hidden="1" customHeight="1" x14ac:dyDescent="0.2">
      <c r="A27" s="243"/>
      <c r="B27" s="154"/>
      <c r="C27" s="147"/>
      <c r="D27" s="199"/>
      <c r="E27" s="214"/>
      <c r="F27" s="215"/>
      <c r="G27" s="147"/>
      <c r="H27" s="152"/>
      <c r="I27" s="154"/>
      <c r="J27" s="154"/>
      <c r="K27" s="154"/>
      <c r="L27" s="154"/>
      <c r="M27" s="147"/>
      <c r="N27" s="154"/>
      <c r="O27" s="154"/>
      <c r="P27" s="155"/>
      <c r="Q27" s="154"/>
      <c r="R27" s="153"/>
      <c r="S27" s="153"/>
      <c r="T27" s="154"/>
      <c r="U27" s="152"/>
      <c r="V27" s="156"/>
      <c r="W27" s="154"/>
      <c r="X27" s="152"/>
      <c r="Y27" s="153"/>
      <c r="Z27" s="147"/>
      <c r="AA27" s="147"/>
      <c r="AB27" s="152"/>
      <c r="AC27" s="152"/>
      <c r="AD27" s="152"/>
      <c r="AE27" s="152"/>
      <c r="AF27" s="152"/>
      <c r="AG27" s="225"/>
      <c r="AH27" s="225"/>
      <c r="AI27" s="225"/>
      <c r="AJ27" s="225"/>
      <c r="AK27" s="137"/>
      <c r="AL27" s="137"/>
      <c r="AM27" s="137"/>
      <c r="AN27" s="137"/>
      <c r="AO27" s="137"/>
      <c r="AP27" s="137"/>
      <c r="AQ27" s="225"/>
      <c r="AR27" s="156"/>
      <c r="AS27" s="112" t="s">
        <v>94</v>
      </c>
      <c r="AT27" s="107"/>
      <c r="AU27" s="107"/>
      <c r="AV27" s="107"/>
      <c r="AW27" s="230"/>
      <c r="AX27" s="230"/>
      <c r="AY27" s="106">
        <f>AV27*AR25</f>
        <v>0</v>
      </c>
      <c r="AZ27" s="106">
        <f t="shared" si="5"/>
        <v>0</v>
      </c>
      <c r="BA27" s="220"/>
    </row>
    <row r="28" spans="1:53" s="5" customFormat="1" ht="25.5" hidden="1" customHeight="1" x14ac:dyDescent="0.2">
      <c r="A28" s="243"/>
      <c r="B28" s="154"/>
      <c r="C28" s="147"/>
      <c r="D28" s="200"/>
      <c r="E28" s="214"/>
      <c r="F28" s="215"/>
      <c r="G28" s="147"/>
      <c r="H28" s="152"/>
      <c r="I28" s="154"/>
      <c r="J28" s="154"/>
      <c r="K28" s="154"/>
      <c r="L28" s="154"/>
      <c r="M28" s="147"/>
      <c r="N28" s="154"/>
      <c r="O28" s="154"/>
      <c r="P28" s="155"/>
      <c r="Q28" s="154"/>
      <c r="R28" s="153"/>
      <c r="S28" s="153"/>
      <c r="T28" s="154"/>
      <c r="U28" s="152"/>
      <c r="V28" s="156"/>
      <c r="W28" s="154"/>
      <c r="X28" s="152"/>
      <c r="Y28" s="153"/>
      <c r="Z28" s="147"/>
      <c r="AA28" s="147"/>
      <c r="AB28" s="152"/>
      <c r="AC28" s="152"/>
      <c r="AD28" s="152"/>
      <c r="AE28" s="152"/>
      <c r="AF28" s="152"/>
      <c r="AG28" s="226"/>
      <c r="AH28" s="226"/>
      <c r="AI28" s="226"/>
      <c r="AJ28" s="226"/>
      <c r="AK28" s="138"/>
      <c r="AL28" s="138"/>
      <c r="AM28" s="138"/>
      <c r="AN28" s="138"/>
      <c r="AO28" s="138"/>
      <c r="AP28" s="138"/>
      <c r="AQ28" s="226"/>
      <c r="AR28" s="156"/>
      <c r="AS28" s="112" t="s">
        <v>95</v>
      </c>
      <c r="AT28" s="107"/>
      <c r="AU28" s="107"/>
      <c r="AV28" s="107"/>
      <c r="AW28" s="230"/>
      <c r="AX28" s="230"/>
      <c r="AY28" s="106">
        <f>AV28*AR25</f>
        <v>0</v>
      </c>
      <c r="AZ28" s="106">
        <f t="shared" si="5"/>
        <v>0</v>
      </c>
      <c r="BA28" s="220"/>
    </row>
    <row r="29" spans="1:53" s="5" customFormat="1" ht="23.25" hidden="1" customHeight="1" x14ac:dyDescent="0.2">
      <c r="A29" s="243" t="s">
        <v>139</v>
      </c>
      <c r="B29" s="154" t="s">
        <v>117</v>
      </c>
      <c r="C29" s="147"/>
      <c r="D29" s="198" t="s">
        <v>119</v>
      </c>
      <c r="E29" s="214" t="s">
        <v>133</v>
      </c>
      <c r="F29" s="215" t="s">
        <v>156</v>
      </c>
      <c r="G29" s="152" t="s">
        <v>96</v>
      </c>
      <c r="H29" s="152" t="s">
        <v>122</v>
      </c>
      <c r="I29" s="154">
        <v>1000</v>
      </c>
      <c r="J29" s="154">
        <v>2000</v>
      </c>
      <c r="K29" s="154"/>
      <c r="L29" s="154"/>
      <c r="M29" s="147" t="s">
        <v>90</v>
      </c>
      <c r="N29" s="154" t="s">
        <v>126</v>
      </c>
      <c r="O29" s="154" t="s">
        <v>34</v>
      </c>
      <c r="P29" s="155" t="s">
        <v>30</v>
      </c>
      <c r="Q29" s="154" t="s">
        <v>30</v>
      </c>
      <c r="R29" s="153" t="s">
        <v>113</v>
      </c>
      <c r="S29" s="153" t="s">
        <v>30</v>
      </c>
      <c r="T29" s="154" t="s">
        <v>92</v>
      </c>
      <c r="U29" s="152">
        <v>14</v>
      </c>
      <c r="V29" s="156">
        <v>7044</v>
      </c>
      <c r="W29" s="154">
        <v>72</v>
      </c>
      <c r="X29" s="152" t="s">
        <v>121</v>
      </c>
      <c r="Y29" s="153" t="s">
        <v>32</v>
      </c>
      <c r="Z29" s="147" t="s">
        <v>46</v>
      </c>
      <c r="AA29" s="147" t="s">
        <v>114</v>
      </c>
      <c r="AB29" s="152" t="s">
        <v>77</v>
      </c>
      <c r="AC29" s="152" t="s">
        <v>54</v>
      </c>
      <c r="AD29" s="152" t="s">
        <v>35</v>
      </c>
      <c r="AE29" s="152" t="s">
        <v>30</v>
      </c>
      <c r="AF29" s="152" t="s">
        <v>115</v>
      </c>
      <c r="AG29" s="224"/>
      <c r="AH29" s="224"/>
      <c r="AI29" s="224"/>
      <c r="AJ29" s="224"/>
      <c r="AK29" s="136"/>
      <c r="AL29" s="136"/>
      <c r="AM29" s="136"/>
      <c r="AN29" s="136"/>
      <c r="AO29" s="136"/>
      <c r="AP29" s="136"/>
      <c r="AQ29" s="224"/>
      <c r="AR29" s="156">
        <f t="shared" ref="AR29" si="6">SUM(AG29:AQ32)</f>
        <v>0</v>
      </c>
      <c r="AS29" s="112" t="s">
        <v>4</v>
      </c>
      <c r="AT29" s="107"/>
      <c r="AU29" s="107"/>
      <c r="AV29" s="107"/>
      <c r="AW29" s="230">
        <f>AT29+AT30+AT31+AT32+AV29+AV30+AV31+AV32</f>
        <v>0</v>
      </c>
      <c r="AX29" s="230">
        <f>AW29*AR29</f>
        <v>0</v>
      </c>
      <c r="AY29" s="106">
        <f>AV29*AR29</f>
        <v>0</v>
      </c>
      <c r="AZ29" s="106">
        <f>AY29+AU29</f>
        <v>0</v>
      </c>
      <c r="BA29" s="220" t="s">
        <v>123</v>
      </c>
    </row>
    <row r="30" spans="1:53" s="5" customFormat="1" ht="28.5" hidden="1" customHeight="1" x14ac:dyDescent="0.2">
      <c r="A30" s="243"/>
      <c r="B30" s="154"/>
      <c r="C30" s="147"/>
      <c r="D30" s="199"/>
      <c r="E30" s="214"/>
      <c r="F30" s="215"/>
      <c r="G30" s="152"/>
      <c r="H30" s="152"/>
      <c r="I30" s="154"/>
      <c r="J30" s="154"/>
      <c r="K30" s="154"/>
      <c r="L30" s="154"/>
      <c r="M30" s="147"/>
      <c r="N30" s="154"/>
      <c r="O30" s="154"/>
      <c r="P30" s="155"/>
      <c r="Q30" s="154"/>
      <c r="R30" s="153"/>
      <c r="S30" s="153"/>
      <c r="T30" s="154"/>
      <c r="U30" s="152"/>
      <c r="V30" s="156"/>
      <c r="W30" s="154"/>
      <c r="X30" s="152"/>
      <c r="Y30" s="153"/>
      <c r="Z30" s="147"/>
      <c r="AA30" s="147"/>
      <c r="AB30" s="152"/>
      <c r="AC30" s="152"/>
      <c r="AD30" s="152"/>
      <c r="AE30" s="152"/>
      <c r="AF30" s="152"/>
      <c r="AG30" s="225"/>
      <c r="AH30" s="225"/>
      <c r="AI30" s="225"/>
      <c r="AJ30" s="225"/>
      <c r="AK30" s="137"/>
      <c r="AL30" s="137"/>
      <c r="AM30" s="137"/>
      <c r="AN30" s="137"/>
      <c r="AO30" s="137"/>
      <c r="AP30" s="137"/>
      <c r="AQ30" s="225"/>
      <c r="AR30" s="156"/>
      <c r="AS30" s="112" t="s">
        <v>1</v>
      </c>
      <c r="AT30" s="107"/>
      <c r="AU30" s="107"/>
      <c r="AV30" s="107"/>
      <c r="AW30" s="230"/>
      <c r="AX30" s="230"/>
      <c r="AY30" s="106">
        <f>AV30*AR29</f>
        <v>0</v>
      </c>
      <c r="AZ30" s="106">
        <f t="shared" ref="AZ30:AZ32" si="7">AY30+AU30</f>
        <v>0</v>
      </c>
      <c r="BA30" s="220"/>
    </row>
    <row r="31" spans="1:53" s="5" customFormat="1" ht="23.25" hidden="1" customHeight="1" x14ac:dyDescent="0.2">
      <c r="A31" s="243"/>
      <c r="B31" s="154"/>
      <c r="C31" s="147"/>
      <c r="D31" s="199"/>
      <c r="E31" s="214"/>
      <c r="F31" s="215"/>
      <c r="G31" s="152"/>
      <c r="H31" s="152"/>
      <c r="I31" s="154"/>
      <c r="J31" s="154"/>
      <c r="K31" s="154"/>
      <c r="L31" s="154"/>
      <c r="M31" s="147"/>
      <c r="N31" s="154"/>
      <c r="O31" s="154"/>
      <c r="P31" s="155"/>
      <c r="Q31" s="154"/>
      <c r="R31" s="153"/>
      <c r="S31" s="153"/>
      <c r="T31" s="154"/>
      <c r="U31" s="152"/>
      <c r="V31" s="156"/>
      <c r="W31" s="154"/>
      <c r="X31" s="152"/>
      <c r="Y31" s="153"/>
      <c r="Z31" s="147"/>
      <c r="AA31" s="147"/>
      <c r="AB31" s="152"/>
      <c r="AC31" s="152"/>
      <c r="AD31" s="152"/>
      <c r="AE31" s="152"/>
      <c r="AF31" s="152"/>
      <c r="AG31" s="225"/>
      <c r="AH31" s="225"/>
      <c r="AI31" s="225"/>
      <c r="AJ31" s="225"/>
      <c r="AK31" s="137"/>
      <c r="AL31" s="137"/>
      <c r="AM31" s="137"/>
      <c r="AN31" s="137"/>
      <c r="AO31" s="137"/>
      <c r="AP31" s="137"/>
      <c r="AQ31" s="225"/>
      <c r="AR31" s="156"/>
      <c r="AS31" s="112" t="s">
        <v>94</v>
      </c>
      <c r="AT31" s="107"/>
      <c r="AU31" s="107"/>
      <c r="AV31" s="107"/>
      <c r="AW31" s="230"/>
      <c r="AX31" s="230"/>
      <c r="AY31" s="106">
        <f>AV31*AR29</f>
        <v>0</v>
      </c>
      <c r="AZ31" s="106">
        <f t="shared" si="7"/>
        <v>0</v>
      </c>
      <c r="BA31" s="220"/>
    </row>
    <row r="32" spans="1:53" s="5" customFormat="1" ht="27" hidden="1" customHeight="1" x14ac:dyDescent="0.2">
      <c r="A32" s="243"/>
      <c r="B32" s="154"/>
      <c r="C32" s="147"/>
      <c r="D32" s="200"/>
      <c r="E32" s="214"/>
      <c r="F32" s="215"/>
      <c r="G32" s="152"/>
      <c r="H32" s="152"/>
      <c r="I32" s="154"/>
      <c r="J32" s="154"/>
      <c r="K32" s="154"/>
      <c r="L32" s="154"/>
      <c r="M32" s="147"/>
      <c r="N32" s="154"/>
      <c r="O32" s="154"/>
      <c r="P32" s="155"/>
      <c r="Q32" s="154"/>
      <c r="R32" s="153"/>
      <c r="S32" s="153"/>
      <c r="T32" s="154"/>
      <c r="U32" s="152"/>
      <c r="V32" s="156"/>
      <c r="W32" s="154"/>
      <c r="X32" s="152"/>
      <c r="Y32" s="153"/>
      <c r="Z32" s="147"/>
      <c r="AA32" s="147"/>
      <c r="AB32" s="152"/>
      <c r="AC32" s="152"/>
      <c r="AD32" s="152"/>
      <c r="AE32" s="152"/>
      <c r="AF32" s="152"/>
      <c r="AG32" s="226"/>
      <c r="AH32" s="226"/>
      <c r="AI32" s="226"/>
      <c r="AJ32" s="226"/>
      <c r="AK32" s="138"/>
      <c r="AL32" s="138"/>
      <c r="AM32" s="138"/>
      <c r="AN32" s="138"/>
      <c r="AO32" s="138"/>
      <c r="AP32" s="138"/>
      <c r="AQ32" s="226"/>
      <c r="AR32" s="156"/>
      <c r="AS32" s="112" t="s">
        <v>95</v>
      </c>
      <c r="AT32" s="107"/>
      <c r="AU32" s="107"/>
      <c r="AV32" s="107"/>
      <c r="AW32" s="230"/>
      <c r="AX32" s="230"/>
      <c r="AY32" s="106">
        <f>AV32*AR29</f>
        <v>0</v>
      </c>
      <c r="AZ32" s="106">
        <f t="shared" si="7"/>
        <v>0</v>
      </c>
      <c r="BA32" s="220"/>
    </row>
    <row r="33" spans="1:53" s="5" customFormat="1" ht="22.5" hidden="1" customHeight="1" x14ac:dyDescent="0.2">
      <c r="A33" s="195" t="s">
        <v>140</v>
      </c>
      <c r="B33" s="154" t="s">
        <v>135</v>
      </c>
      <c r="C33" s="147"/>
      <c r="D33" s="198" t="s">
        <v>119</v>
      </c>
      <c r="E33" s="214" t="s">
        <v>134</v>
      </c>
      <c r="F33" s="215" t="s">
        <v>157</v>
      </c>
      <c r="G33" s="152" t="s">
        <v>97</v>
      </c>
      <c r="H33" s="152" t="s">
        <v>122</v>
      </c>
      <c r="I33" s="154">
        <v>1000</v>
      </c>
      <c r="J33" s="154">
        <v>2000</v>
      </c>
      <c r="K33" s="154"/>
      <c r="L33" s="154"/>
      <c r="M33" s="147" t="s">
        <v>90</v>
      </c>
      <c r="N33" s="154" t="s">
        <v>126</v>
      </c>
      <c r="O33" s="158" t="s">
        <v>69</v>
      </c>
      <c r="P33" s="155" t="s">
        <v>30</v>
      </c>
      <c r="Q33" s="154" t="s">
        <v>30</v>
      </c>
      <c r="R33" s="153" t="s">
        <v>113</v>
      </c>
      <c r="S33" s="153" t="s">
        <v>30</v>
      </c>
      <c r="T33" s="154" t="s">
        <v>92</v>
      </c>
      <c r="U33" s="152">
        <v>14</v>
      </c>
      <c r="V33" s="156">
        <v>7044</v>
      </c>
      <c r="W33" s="154">
        <v>72</v>
      </c>
      <c r="X33" s="152" t="s">
        <v>121</v>
      </c>
      <c r="Y33" s="153" t="s">
        <v>32</v>
      </c>
      <c r="Z33" s="147" t="s">
        <v>46</v>
      </c>
      <c r="AA33" s="147" t="s">
        <v>114</v>
      </c>
      <c r="AB33" s="152" t="s">
        <v>77</v>
      </c>
      <c r="AC33" s="152" t="s">
        <v>54</v>
      </c>
      <c r="AD33" s="152" t="s">
        <v>35</v>
      </c>
      <c r="AE33" s="152" t="s">
        <v>30</v>
      </c>
      <c r="AF33" s="152" t="s">
        <v>115</v>
      </c>
      <c r="AG33" s="224"/>
      <c r="AH33" s="224"/>
      <c r="AI33" s="224"/>
      <c r="AJ33" s="224"/>
      <c r="AK33" s="136"/>
      <c r="AL33" s="136"/>
      <c r="AM33" s="136"/>
      <c r="AN33" s="136"/>
      <c r="AO33" s="136"/>
      <c r="AP33" s="136"/>
      <c r="AQ33" s="224"/>
      <c r="AR33" s="156">
        <f t="shared" ref="AR33" si="8">SUM(AG33:AQ36)</f>
        <v>0</v>
      </c>
      <c r="AS33" s="127" t="s">
        <v>4</v>
      </c>
      <c r="AT33" s="107"/>
      <c r="AU33" s="107"/>
      <c r="AV33" s="107"/>
      <c r="AW33" s="230">
        <f>AT33+AT34+AT35+AT36+AV33+AV34+AV35+AV36</f>
        <v>0</v>
      </c>
      <c r="AX33" s="230">
        <f>AW33*AR33</f>
        <v>0</v>
      </c>
      <c r="AY33" s="106">
        <f>AV33*AR33</f>
        <v>0</v>
      </c>
      <c r="AZ33" s="106">
        <f>AY33+AU33</f>
        <v>0</v>
      </c>
      <c r="BA33" s="220" t="s">
        <v>123</v>
      </c>
    </row>
    <row r="34" spans="1:53" s="5" customFormat="1" ht="24.75" hidden="1" customHeight="1" x14ac:dyDescent="0.2">
      <c r="A34" s="196"/>
      <c r="B34" s="154"/>
      <c r="C34" s="147"/>
      <c r="D34" s="199"/>
      <c r="E34" s="214"/>
      <c r="F34" s="227"/>
      <c r="G34" s="152"/>
      <c r="H34" s="152"/>
      <c r="I34" s="154"/>
      <c r="J34" s="154"/>
      <c r="K34" s="154"/>
      <c r="L34" s="154"/>
      <c r="M34" s="147"/>
      <c r="N34" s="154"/>
      <c r="O34" s="159"/>
      <c r="P34" s="155"/>
      <c r="Q34" s="154"/>
      <c r="R34" s="153"/>
      <c r="S34" s="153"/>
      <c r="T34" s="154"/>
      <c r="U34" s="152"/>
      <c r="V34" s="156"/>
      <c r="W34" s="154"/>
      <c r="X34" s="152"/>
      <c r="Y34" s="153"/>
      <c r="Z34" s="147"/>
      <c r="AA34" s="147"/>
      <c r="AB34" s="152"/>
      <c r="AC34" s="152"/>
      <c r="AD34" s="152"/>
      <c r="AE34" s="152"/>
      <c r="AF34" s="152"/>
      <c r="AG34" s="225"/>
      <c r="AH34" s="225"/>
      <c r="AI34" s="225"/>
      <c r="AJ34" s="225"/>
      <c r="AK34" s="137"/>
      <c r="AL34" s="137"/>
      <c r="AM34" s="137"/>
      <c r="AN34" s="137"/>
      <c r="AO34" s="137"/>
      <c r="AP34" s="137"/>
      <c r="AQ34" s="225"/>
      <c r="AR34" s="156"/>
      <c r="AS34" s="127" t="s">
        <v>1</v>
      </c>
      <c r="AT34" s="107"/>
      <c r="AU34" s="107"/>
      <c r="AV34" s="107"/>
      <c r="AW34" s="230"/>
      <c r="AX34" s="230"/>
      <c r="AY34" s="106">
        <f>AV34*AR33</f>
        <v>0</v>
      </c>
      <c r="AZ34" s="106">
        <f t="shared" ref="AZ34:AZ36" si="9">AY34+AU34</f>
        <v>0</v>
      </c>
      <c r="BA34" s="220"/>
    </row>
    <row r="35" spans="1:53" s="5" customFormat="1" ht="23.25" hidden="1" customHeight="1" x14ac:dyDescent="0.2">
      <c r="A35" s="196"/>
      <c r="B35" s="154"/>
      <c r="C35" s="147"/>
      <c r="D35" s="199"/>
      <c r="E35" s="214"/>
      <c r="F35" s="227"/>
      <c r="G35" s="152"/>
      <c r="H35" s="152"/>
      <c r="I35" s="154"/>
      <c r="J35" s="154"/>
      <c r="K35" s="154"/>
      <c r="L35" s="154"/>
      <c r="M35" s="147"/>
      <c r="N35" s="154"/>
      <c r="O35" s="159"/>
      <c r="P35" s="155"/>
      <c r="Q35" s="154"/>
      <c r="R35" s="153"/>
      <c r="S35" s="153"/>
      <c r="T35" s="154"/>
      <c r="U35" s="152"/>
      <c r="V35" s="156"/>
      <c r="W35" s="154"/>
      <c r="X35" s="152"/>
      <c r="Y35" s="153"/>
      <c r="Z35" s="147"/>
      <c r="AA35" s="147"/>
      <c r="AB35" s="152"/>
      <c r="AC35" s="152"/>
      <c r="AD35" s="152"/>
      <c r="AE35" s="152"/>
      <c r="AF35" s="152"/>
      <c r="AG35" s="225"/>
      <c r="AH35" s="225"/>
      <c r="AI35" s="225"/>
      <c r="AJ35" s="225"/>
      <c r="AK35" s="137"/>
      <c r="AL35" s="137"/>
      <c r="AM35" s="137"/>
      <c r="AN35" s="137"/>
      <c r="AO35" s="137"/>
      <c r="AP35" s="137"/>
      <c r="AQ35" s="225"/>
      <c r="AR35" s="156"/>
      <c r="AS35" s="127" t="s">
        <v>94</v>
      </c>
      <c r="AT35" s="107"/>
      <c r="AU35" s="107"/>
      <c r="AV35" s="107"/>
      <c r="AW35" s="230"/>
      <c r="AX35" s="230"/>
      <c r="AY35" s="106">
        <f>AV35*AR33</f>
        <v>0</v>
      </c>
      <c r="AZ35" s="106">
        <f t="shared" si="9"/>
        <v>0</v>
      </c>
      <c r="BA35" s="220"/>
    </row>
    <row r="36" spans="1:53" s="5" customFormat="1" ht="20.25" hidden="1" customHeight="1" x14ac:dyDescent="0.2">
      <c r="A36" s="197"/>
      <c r="B36" s="154"/>
      <c r="C36" s="147"/>
      <c r="D36" s="200"/>
      <c r="E36" s="214"/>
      <c r="F36" s="228"/>
      <c r="G36" s="152"/>
      <c r="H36" s="152"/>
      <c r="I36" s="154"/>
      <c r="J36" s="154"/>
      <c r="K36" s="154"/>
      <c r="L36" s="154"/>
      <c r="M36" s="147"/>
      <c r="N36" s="154"/>
      <c r="O36" s="160"/>
      <c r="P36" s="155"/>
      <c r="Q36" s="154"/>
      <c r="R36" s="153"/>
      <c r="S36" s="153"/>
      <c r="T36" s="154"/>
      <c r="U36" s="152"/>
      <c r="V36" s="156"/>
      <c r="W36" s="154"/>
      <c r="X36" s="152"/>
      <c r="Y36" s="153"/>
      <c r="Z36" s="147"/>
      <c r="AA36" s="147"/>
      <c r="AB36" s="152"/>
      <c r="AC36" s="152"/>
      <c r="AD36" s="152"/>
      <c r="AE36" s="152"/>
      <c r="AF36" s="152"/>
      <c r="AG36" s="226"/>
      <c r="AH36" s="226"/>
      <c r="AI36" s="226"/>
      <c r="AJ36" s="226"/>
      <c r="AK36" s="138"/>
      <c r="AL36" s="138"/>
      <c r="AM36" s="138"/>
      <c r="AN36" s="138"/>
      <c r="AO36" s="138"/>
      <c r="AP36" s="138"/>
      <c r="AQ36" s="226"/>
      <c r="AR36" s="156"/>
      <c r="AS36" s="127" t="s">
        <v>95</v>
      </c>
      <c r="AT36" s="107"/>
      <c r="AU36" s="107"/>
      <c r="AV36" s="107"/>
      <c r="AW36" s="230"/>
      <c r="AX36" s="230"/>
      <c r="AY36" s="106">
        <f>AV36*AR33</f>
        <v>0</v>
      </c>
      <c r="AZ36" s="106">
        <f t="shared" si="9"/>
        <v>0</v>
      </c>
      <c r="BA36" s="220"/>
    </row>
    <row r="37" spans="1:53" s="5" customFormat="1" ht="16.5" hidden="1" customHeight="1" x14ac:dyDescent="0.2">
      <c r="A37" s="243" t="s">
        <v>148</v>
      </c>
      <c r="B37" s="154" t="s">
        <v>118</v>
      </c>
      <c r="C37" s="147"/>
      <c r="D37" s="198" t="s">
        <v>119</v>
      </c>
      <c r="E37" s="214" t="s">
        <v>134</v>
      </c>
      <c r="F37" s="215" t="s">
        <v>157</v>
      </c>
      <c r="G37" s="152" t="s">
        <v>97</v>
      </c>
      <c r="H37" s="152" t="s">
        <v>122</v>
      </c>
      <c r="I37" s="154">
        <v>1000</v>
      </c>
      <c r="J37" s="154">
        <v>2000</v>
      </c>
      <c r="K37" s="154"/>
      <c r="L37" s="154"/>
      <c r="M37" s="147" t="s">
        <v>90</v>
      </c>
      <c r="N37" s="154" t="s">
        <v>126</v>
      </c>
      <c r="O37" s="154" t="s">
        <v>34</v>
      </c>
      <c r="P37" s="155" t="s">
        <v>30</v>
      </c>
      <c r="Q37" s="154" t="s">
        <v>30</v>
      </c>
      <c r="R37" s="153" t="s">
        <v>113</v>
      </c>
      <c r="S37" s="153" t="s">
        <v>30</v>
      </c>
      <c r="T37" s="154" t="s">
        <v>92</v>
      </c>
      <c r="U37" s="152">
        <v>14</v>
      </c>
      <c r="V37" s="156">
        <v>7044</v>
      </c>
      <c r="W37" s="154">
        <v>72</v>
      </c>
      <c r="X37" s="152" t="s">
        <v>121</v>
      </c>
      <c r="Y37" s="153" t="s">
        <v>32</v>
      </c>
      <c r="Z37" s="147" t="s">
        <v>46</v>
      </c>
      <c r="AA37" s="147" t="s">
        <v>114</v>
      </c>
      <c r="AB37" s="152" t="s">
        <v>77</v>
      </c>
      <c r="AC37" s="152" t="s">
        <v>54</v>
      </c>
      <c r="AD37" s="152" t="s">
        <v>35</v>
      </c>
      <c r="AE37" s="152" t="s">
        <v>30</v>
      </c>
      <c r="AF37" s="152" t="s">
        <v>115</v>
      </c>
      <c r="AG37" s="224"/>
      <c r="AH37" s="224"/>
      <c r="AI37" s="224"/>
      <c r="AJ37" s="224"/>
      <c r="AK37" s="136"/>
      <c r="AL37" s="136"/>
      <c r="AM37" s="136"/>
      <c r="AN37" s="136"/>
      <c r="AO37" s="136"/>
      <c r="AP37" s="136"/>
      <c r="AQ37" s="224"/>
      <c r="AR37" s="156">
        <f>SUM(AG37:AQ40)</f>
        <v>0</v>
      </c>
      <c r="AS37" s="112" t="s">
        <v>4</v>
      </c>
      <c r="AT37" s="107"/>
      <c r="AU37" s="107"/>
      <c r="AV37" s="107"/>
      <c r="AW37" s="230">
        <f>AT37+AT38+AT39+AT40+AV37+AV38+AV39+AV40</f>
        <v>0</v>
      </c>
      <c r="AX37" s="230">
        <f>AW37*AR37</f>
        <v>0</v>
      </c>
      <c r="AY37" s="106">
        <f>AV37*AR37</f>
        <v>0</v>
      </c>
      <c r="AZ37" s="106">
        <f>AY37+AU37</f>
        <v>0</v>
      </c>
      <c r="BA37" s="220" t="s">
        <v>123</v>
      </c>
    </row>
    <row r="38" spans="1:53" s="5" customFormat="1" ht="27" hidden="1" customHeight="1" x14ac:dyDescent="0.2">
      <c r="A38" s="243"/>
      <c r="B38" s="154"/>
      <c r="C38" s="147"/>
      <c r="D38" s="199"/>
      <c r="E38" s="214"/>
      <c r="F38" s="227"/>
      <c r="G38" s="152"/>
      <c r="H38" s="152"/>
      <c r="I38" s="154"/>
      <c r="J38" s="154"/>
      <c r="K38" s="154"/>
      <c r="L38" s="154"/>
      <c r="M38" s="147"/>
      <c r="N38" s="154"/>
      <c r="O38" s="154"/>
      <c r="P38" s="155"/>
      <c r="Q38" s="154"/>
      <c r="R38" s="153"/>
      <c r="S38" s="153"/>
      <c r="T38" s="154"/>
      <c r="U38" s="152"/>
      <c r="V38" s="156"/>
      <c r="W38" s="154"/>
      <c r="X38" s="152"/>
      <c r="Y38" s="153"/>
      <c r="Z38" s="147"/>
      <c r="AA38" s="147"/>
      <c r="AB38" s="152"/>
      <c r="AC38" s="152"/>
      <c r="AD38" s="152"/>
      <c r="AE38" s="152"/>
      <c r="AF38" s="152"/>
      <c r="AG38" s="225"/>
      <c r="AH38" s="225"/>
      <c r="AI38" s="225"/>
      <c r="AJ38" s="225"/>
      <c r="AK38" s="137"/>
      <c r="AL38" s="137"/>
      <c r="AM38" s="137"/>
      <c r="AN38" s="137"/>
      <c r="AO38" s="137"/>
      <c r="AP38" s="137"/>
      <c r="AQ38" s="225"/>
      <c r="AR38" s="156"/>
      <c r="AS38" s="112" t="s">
        <v>1</v>
      </c>
      <c r="AT38" s="107"/>
      <c r="AU38" s="107"/>
      <c r="AV38" s="107"/>
      <c r="AW38" s="230"/>
      <c r="AX38" s="230"/>
      <c r="AY38" s="106">
        <f>AV38*AR37</f>
        <v>0</v>
      </c>
      <c r="AZ38" s="106">
        <f t="shared" ref="AZ38:AZ40" si="10">AY38+AU38</f>
        <v>0</v>
      </c>
      <c r="BA38" s="220"/>
    </row>
    <row r="39" spans="1:53" s="5" customFormat="1" ht="24.75" hidden="1" customHeight="1" x14ac:dyDescent="0.2">
      <c r="A39" s="243"/>
      <c r="B39" s="154"/>
      <c r="C39" s="147"/>
      <c r="D39" s="199"/>
      <c r="E39" s="214"/>
      <c r="F39" s="227"/>
      <c r="G39" s="152"/>
      <c r="H39" s="152"/>
      <c r="I39" s="154"/>
      <c r="J39" s="154"/>
      <c r="K39" s="154"/>
      <c r="L39" s="154"/>
      <c r="M39" s="147"/>
      <c r="N39" s="154"/>
      <c r="O39" s="154"/>
      <c r="P39" s="155"/>
      <c r="Q39" s="154"/>
      <c r="R39" s="153"/>
      <c r="S39" s="153"/>
      <c r="T39" s="154"/>
      <c r="U39" s="152"/>
      <c r="V39" s="156"/>
      <c r="W39" s="154"/>
      <c r="X39" s="152"/>
      <c r="Y39" s="153"/>
      <c r="Z39" s="147"/>
      <c r="AA39" s="147"/>
      <c r="AB39" s="152"/>
      <c r="AC39" s="152"/>
      <c r="AD39" s="152"/>
      <c r="AE39" s="152"/>
      <c r="AF39" s="152"/>
      <c r="AG39" s="225"/>
      <c r="AH39" s="225"/>
      <c r="AI39" s="225"/>
      <c r="AJ39" s="225"/>
      <c r="AK39" s="137"/>
      <c r="AL39" s="137"/>
      <c r="AM39" s="137"/>
      <c r="AN39" s="137"/>
      <c r="AO39" s="137"/>
      <c r="AP39" s="137"/>
      <c r="AQ39" s="225"/>
      <c r="AR39" s="156"/>
      <c r="AS39" s="112" t="s">
        <v>94</v>
      </c>
      <c r="AT39" s="107"/>
      <c r="AU39" s="107"/>
      <c r="AV39" s="107"/>
      <c r="AW39" s="230"/>
      <c r="AX39" s="230"/>
      <c r="AY39" s="106">
        <f>AV39*AR37</f>
        <v>0</v>
      </c>
      <c r="AZ39" s="106">
        <f t="shared" si="10"/>
        <v>0</v>
      </c>
      <c r="BA39" s="220"/>
    </row>
    <row r="40" spans="1:53" s="5" customFormat="1" ht="29.25" hidden="1" customHeight="1" x14ac:dyDescent="0.2">
      <c r="A40" s="243"/>
      <c r="B40" s="154"/>
      <c r="C40" s="147"/>
      <c r="D40" s="200"/>
      <c r="E40" s="214"/>
      <c r="F40" s="228"/>
      <c r="G40" s="152"/>
      <c r="H40" s="152"/>
      <c r="I40" s="154"/>
      <c r="J40" s="154"/>
      <c r="K40" s="154"/>
      <c r="L40" s="154"/>
      <c r="M40" s="147"/>
      <c r="N40" s="154"/>
      <c r="O40" s="154"/>
      <c r="P40" s="155"/>
      <c r="Q40" s="154"/>
      <c r="R40" s="153"/>
      <c r="S40" s="153"/>
      <c r="T40" s="154"/>
      <c r="U40" s="152"/>
      <c r="V40" s="156"/>
      <c r="W40" s="154"/>
      <c r="X40" s="152"/>
      <c r="Y40" s="153"/>
      <c r="Z40" s="147"/>
      <c r="AA40" s="147"/>
      <c r="AB40" s="152"/>
      <c r="AC40" s="152"/>
      <c r="AD40" s="152"/>
      <c r="AE40" s="152"/>
      <c r="AF40" s="152"/>
      <c r="AG40" s="226"/>
      <c r="AH40" s="226"/>
      <c r="AI40" s="226"/>
      <c r="AJ40" s="226"/>
      <c r="AK40" s="138"/>
      <c r="AL40" s="138"/>
      <c r="AM40" s="138"/>
      <c r="AN40" s="138"/>
      <c r="AO40" s="138"/>
      <c r="AP40" s="138"/>
      <c r="AQ40" s="226"/>
      <c r="AR40" s="156"/>
      <c r="AS40" s="112" t="s">
        <v>95</v>
      </c>
      <c r="AT40" s="107"/>
      <c r="AU40" s="107"/>
      <c r="AV40" s="107"/>
      <c r="AW40" s="230"/>
      <c r="AX40" s="230"/>
      <c r="AY40" s="106">
        <f>AV40*AR37</f>
        <v>0</v>
      </c>
      <c r="AZ40" s="106">
        <f t="shared" si="10"/>
        <v>0</v>
      </c>
      <c r="BA40" s="220"/>
    </row>
    <row r="41" spans="1:53" s="4" customFormat="1" ht="19.5" customHeight="1" x14ac:dyDescent="0.2">
      <c r="A41" s="70"/>
      <c r="B41" s="293" t="s">
        <v>178</v>
      </c>
      <c r="C41" s="293"/>
      <c r="D41" s="293"/>
      <c r="E41" s="293"/>
      <c r="F41" s="293"/>
      <c r="G41" s="64"/>
      <c r="H41" s="64"/>
      <c r="I41" s="64"/>
      <c r="J41" s="64"/>
      <c r="K41" s="65"/>
      <c r="L41" s="65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6"/>
      <c r="AS41" s="64"/>
      <c r="AT41" s="67"/>
      <c r="AU41" s="67"/>
      <c r="AV41" s="67"/>
      <c r="AW41" s="67"/>
      <c r="AX41" s="99"/>
      <c r="AY41" s="67"/>
      <c r="AZ41" s="103"/>
      <c r="BA41" s="103"/>
    </row>
    <row r="42" spans="1:53" s="4" customFormat="1" ht="33" hidden="1" customHeight="1" x14ac:dyDescent="0.2">
      <c r="A42" s="283">
        <v>1</v>
      </c>
      <c r="B42" s="148" t="s">
        <v>195</v>
      </c>
      <c r="C42" s="148"/>
      <c r="D42" s="198" t="s">
        <v>119</v>
      </c>
      <c r="E42" s="148" t="s">
        <v>99</v>
      </c>
      <c r="F42" s="148" t="s">
        <v>146</v>
      </c>
      <c r="G42" s="148" t="s">
        <v>90</v>
      </c>
      <c r="H42" s="148" t="s">
        <v>81</v>
      </c>
      <c r="I42" s="223">
        <v>1150</v>
      </c>
      <c r="J42" s="148">
        <v>2100</v>
      </c>
      <c r="K42" s="210"/>
      <c r="L42" s="210"/>
      <c r="M42" s="148" t="s">
        <v>45</v>
      </c>
      <c r="N42" s="148" t="s">
        <v>125</v>
      </c>
      <c r="O42" s="148" t="s">
        <v>69</v>
      </c>
      <c r="P42" s="167" t="s">
        <v>66</v>
      </c>
      <c r="Q42" s="148" t="s">
        <v>60</v>
      </c>
      <c r="R42" s="148" t="s">
        <v>127</v>
      </c>
      <c r="S42" s="148" t="s">
        <v>79</v>
      </c>
      <c r="T42" s="147" t="s">
        <v>92</v>
      </c>
      <c r="U42" s="147">
        <v>14</v>
      </c>
      <c r="V42" s="167">
        <v>7016</v>
      </c>
      <c r="W42" s="256">
        <v>72</v>
      </c>
      <c r="X42" s="148" t="s">
        <v>85</v>
      </c>
      <c r="Y42" s="148" t="s">
        <v>32</v>
      </c>
      <c r="Z42" s="148" t="s">
        <v>46</v>
      </c>
      <c r="AA42" s="148" t="s">
        <v>35</v>
      </c>
      <c r="AB42" s="148" t="s">
        <v>77</v>
      </c>
      <c r="AC42" s="157" t="s">
        <v>54</v>
      </c>
      <c r="AD42" s="148" t="s">
        <v>57</v>
      </c>
      <c r="AE42" s="148" t="s">
        <v>35</v>
      </c>
      <c r="AF42" s="148"/>
      <c r="AG42" s="149"/>
      <c r="AH42" s="174"/>
      <c r="AI42" s="174"/>
      <c r="AJ42" s="211"/>
      <c r="AK42" s="189"/>
      <c r="AL42" s="192"/>
      <c r="AM42" s="240"/>
      <c r="AN42" s="240"/>
      <c r="AO42" s="240"/>
      <c r="AP42" s="174"/>
      <c r="AQ42" s="183"/>
      <c r="AR42" s="245">
        <f>SUM(AG42:AQ45)</f>
        <v>0</v>
      </c>
      <c r="AS42" s="110" t="s">
        <v>41</v>
      </c>
      <c r="AT42" s="108">
        <v>23419</v>
      </c>
      <c r="AU42" s="108">
        <f>AT42*AR42</f>
        <v>0</v>
      </c>
      <c r="AV42" s="108">
        <v>1604</v>
      </c>
      <c r="AW42" s="168">
        <f>AT42+AT43+AT44+AT45+AV42+AV43+AV44+AV45</f>
        <v>40854</v>
      </c>
      <c r="AX42" s="171">
        <f>AW42*AR42</f>
        <v>0</v>
      </c>
      <c r="AY42" s="108">
        <f>AV42*AR42</f>
        <v>0</v>
      </c>
      <c r="AZ42" s="109">
        <f t="shared" ref="AZ42:AZ93" si="11">AY42+AU42</f>
        <v>0</v>
      </c>
      <c r="BA42" s="221"/>
    </row>
    <row r="43" spans="1:53" s="4" customFormat="1" ht="33" hidden="1" customHeight="1" x14ac:dyDescent="0.2">
      <c r="A43" s="283"/>
      <c r="B43" s="148"/>
      <c r="C43" s="148"/>
      <c r="D43" s="199"/>
      <c r="E43" s="148"/>
      <c r="F43" s="148"/>
      <c r="G43" s="148"/>
      <c r="H43" s="148"/>
      <c r="I43" s="223"/>
      <c r="J43" s="148"/>
      <c r="K43" s="210"/>
      <c r="L43" s="210"/>
      <c r="M43" s="148"/>
      <c r="N43" s="148"/>
      <c r="O43" s="148"/>
      <c r="P43" s="167"/>
      <c r="Q43" s="148"/>
      <c r="R43" s="148"/>
      <c r="S43" s="148"/>
      <c r="T43" s="147"/>
      <c r="U43" s="147"/>
      <c r="V43" s="167"/>
      <c r="W43" s="256"/>
      <c r="X43" s="148"/>
      <c r="Y43" s="148"/>
      <c r="Z43" s="148"/>
      <c r="AA43" s="148"/>
      <c r="AB43" s="148"/>
      <c r="AC43" s="157"/>
      <c r="AD43" s="148"/>
      <c r="AE43" s="148"/>
      <c r="AF43" s="148"/>
      <c r="AG43" s="150"/>
      <c r="AH43" s="175"/>
      <c r="AI43" s="175"/>
      <c r="AJ43" s="212"/>
      <c r="AK43" s="190"/>
      <c r="AL43" s="193"/>
      <c r="AM43" s="241"/>
      <c r="AN43" s="241"/>
      <c r="AO43" s="241"/>
      <c r="AP43" s="175"/>
      <c r="AQ43" s="184"/>
      <c r="AR43" s="245"/>
      <c r="AS43" s="110" t="s">
        <v>42</v>
      </c>
      <c r="AT43" s="108">
        <v>7784</v>
      </c>
      <c r="AU43" s="108">
        <f>AT43*AR42</f>
        <v>0</v>
      </c>
      <c r="AV43" s="108">
        <v>1604</v>
      </c>
      <c r="AW43" s="169"/>
      <c r="AX43" s="172"/>
      <c r="AY43" s="108">
        <f>AV43*AR42</f>
        <v>0</v>
      </c>
      <c r="AZ43" s="109">
        <f t="shared" si="11"/>
        <v>0</v>
      </c>
      <c r="BA43" s="222"/>
    </row>
    <row r="44" spans="1:53" s="4" customFormat="1" ht="40.5" hidden="1" customHeight="1" x14ac:dyDescent="0.2">
      <c r="A44" s="283"/>
      <c r="B44" s="148"/>
      <c r="C44" s="148"/>
      <c r="D44" s="199"/>
      <c r="E44" s="148"/>
      <c r="F44" s="148"/>
      <c r="G44" s="148"/>
      <c r="H44" s="148"/>
      <c r="I44" s="223"/>
      <c r="J44" s="148"/>
      <c r="K44" s="210"/>
      <c r="L44" s="210"/>
      <c r="M44" s="148"/>
      <c r="N44" s="148"/>
      <c r="O44" s="148"/>
      <c r="P44" s="167"/>
      <c r="Q44" s="148"/>
      <c r="R44" s="148"/>
      <c r="S44" s="148"/>
      <c r="T44" s="147"/>
      <c r="U44" s="147"/>
      <c r="V44" s="167"/>
      <c r="W44" s="256"/>
      <c r="X44" s="148"/>
      <c r="Y44" s="148"/>
      <c r="Z44" s="148"/>
      <c r="AA44" s="148"/>
      <c r="AB44" s="148"/>
      <c r="AC44" s="157"/>
      <c r="AD44" s="148"/>
      <c r="AE44" s="148"/>
      <c r="AF44" s="148"/>
      <c r="AG44" s="150"/>
      <c r="AH44" s="175"/>
      <c r="AI44" s="175"/>
      <c r="AJ44" s="212"/>
      <c r="AK44" s="190"/>
      <c r="AL44" s="193"/>
      <c r="AM44" s="241"/>
      <c r="AN44" s="241"/>
      <c r="AO44" s="241"/>
      <c r="AP44" s="175"/>
      <c r="AQ44" s="184"/>
      <c r="AR44" s="245"/>
      <c r="AS44" s="110" t="s">
        <v>43</v>
      </c>
      <c r="AT44" s="108">
        <v>3606</v>
      </c>
      <c r="AU44" s="108">
        <f>AT44*AR42</f>
        <v>0</v>
      </c>
      <c r="AV44" s="108">
        <v>456</v>
      </c>
      <c r="AW44" s="169"/>
      <c r="AX44" s="172"/>
      <c r="AY44" s="108">
        <f>AV44*AR42</f>
        <v>0</v>
      </c>
      <c r="AZ44" s="109">
        <f>AY44+AU44</f>
        <v>0</v>
      </c>
      <c r="BA44" s="222"/>
    </row>
    <row r="45" spans="1:53" s="4" customFormat="1" ht="38.25" hidden="1" customHeight="1" x14ac:dyDescent="0.2">
      <c r="A45" s="283"/>
      <c r="B45" s="148"/>
      <c r="C45" s="148"/>
      <c r="D45" s="200"/>
      <c r="E45" s="148"/>
      <c r="F45" s="148"/>
      <c r="G45" s="148"/>
      <c r="H45" s="148"/>
      <c r="I45" s="223"/>
      <c r="J45" s="148"/>
      <c r="K45" s="210"/>
      <c r="L45" s="210"/>
      <c r="M45" s="148"/>
      <c r="N45" s="148"/>
      <c r="O45" s="148"/>
      <c r="P45" s="167"/>
      <c r="Q45" s="148"/>
      <c r="R45" s="148"/>
      <c r="S45" s="148"/>
      <c r="T45" s="147"/>
      <c r="U45" s="147"/>
      <c r="V45" s="167"/>
      <c r="W45" s="256"/>
      <c r="X45" s="148"/>
      <c r="Y45" s="148"/>
      <c r="Z45" s="148"/>
      <c r="AA45" s="148"/>
      <c r="AB45" s="148"/>
      <c r="AC45" s="157"/>
      <c r="AD45" s="148"/>
      <c r="AE45" s="148"/>
      <c r="AF45" s="148"/>
      <c r="AG45" s="151"/>
      <c r="AH45" s="176"/>
      <c r="AI45" s="176"/>
      <c r="AJ45" s="213"/>
      <c r="AK45" s="191"/>
      <c r="AL45" s="194"/>
      <c r="AM45" s="242"/>
      <c r="AN45" s="242"/>
      <c r="AO45" s="242"/>
      <c r="AP45" s="176"/>
      <c r="AQ45" s="185"/>
      <c r="AR45" s="245"/>
      <c r="AS45" s="110" t="s">
        <v>44</v>
      </c>
      <c r="AT45" s="108">
        <v>2023</v>
      </c>
      <c r="AU45" s="108">
        <f>AT45*AR42</f>
        <v>0</v>
      </c>
      <c r="AV45" s="108">
        <v>358</v>
      </c>
      <c r="AW45" s="170"/>
      <c r="AX45" s="173"/>
      <c r="AY45" s="108">
        <f>AV45*AR42</f>
        <v>0</v>
      </c>
      <c r="AZ45" s="109">
        <f t="shared" si="11"/>
        <v>0</v>
      </c>
      <c r="BA45" s="222"/>
    </row>
    <row r="46" spans="1:53" s="4" customFormat="1" ht="38.25" hidden="1" customHeight="1" x14ac:dyDescent="0.2">
      <c r="A46" s="207">
        <v>2</v>
      </c>
      <c r="B46" s="148" t="s">
        <v>105</v>
      </c>
      <c r="C46" s="148" t="s">
        <v>198</v>
      </c>
      <c r="D46" s="198" t="s">
        <v>119</v>
      </c>
      <c r="E46" s="148" t="s">
        <v>99</v>
      </c>
      <c r="F46" s="148" t="s">
        <v>146</v>
      </c>
      <c r="G46" s="148" t="s">
        <v>90</v>
      </c>
      <c r="H46" s="148" t="s">
        <v>81</v>
      </c>
      <c r="I46" s="223">
        <v>1150</v>
      </c>
      <c r="J46" s="148">
        <v>2100</v>
      </c>
      <c r="K46" s="210"/>
      <c r="L46" s="210"/>
      <c r="M46" s="148" t="s">
        <v>45</v>
      </c>
      <c r="N46" s="148" t="s">
        <v>125</v>
      </c>
      <c r="O46" s="148" t="s">
        <v>69</v>
      </c>
      <c r="P46" s="167" t="s">
        <v>66</v>
      </c>
      <c r="Q46" s="148" t="s">
        <v>60</v>
      </c>
      <c r="R46" s="148" t="s">
        <v>127</v>
      </c>
      <c r="S46" s="148" t="s">
        <v>79</v>
      </c>
      <c r="T46" s="147" t="s">
        <v>193</v>
      </c>
      <c r="U46" s="147">
        <v>0</v>
      </c>
      <c r="V46" s="167">
        <v>7016</v>
      </c>
      <c r="W46" s="256">
        <v>72</v>
      </c>
      <c r="X46" s="148" t="s">
        <v>85</v>
      </c>
      <c r="Y46" s="148" t="s">
        <v>32</v>
      </c>
      <c r="Z46" s="148" t="s">
        <v>46</v>
      </c>
      <c r="AA46" s="148" t="s">
        <v>35</v>
      </c>
      <c r="AB46" s="148" t="s">
        <v>77</v>
      </c>
      <c r="AC46" s="157" t="s">
        <v>54</v>
      </c>
      <c r="AD46" s="148" t="s">
        <v>57</v>
      </c>
      <c r="AE46" s="148" t="s">
        <v>35</v>
      </c>
      <c r="AF46" s="148"/>
      <c r="AG46" s="149"/>
      <c r="AH46" s="174"/>
      <c r="AI46" s="174"/>
      <c r="AJ46" s="211"/>
      <c r="AK46" s="189"/>
      <c r="AL46" s="192"/>
      <c r="AM46" s="240"/>
      <c r="AN46" s="240"/>
      <c r="AO46" s="240"/>
      <c r="AP46" s="174"/>
      <c r="AQ46" s="183"/>
      <c r="AR46" s="245">
        <f>SUM(AG46:AQ49)</f>
        <v>0</v>
      </c>
      <c r="AS46" s="134" t="s">
        <v>41</v>
      </c>
      <c r="AT46" s="108">
        <v>23419</v>
      </c>
      <c r="AU46" s="108">
        <f>AT46*AR46</f>
        <v>0</v>
      </c>
      <c r="AV46" s="108">
        <v>1604</v>
      </c>
      <c r="AW46" s="168">
        <f>AT46+AT47+AT48+AT49+AV46+AV47+AV48+AV49</f>
        <v>40854</v>
      </c>
      <c r="AX46" s="171">
        <f>AW46*AR46</f>
        <v>0</v>
      </c>
      <c r="AY46" s="108">
        <f>AV46*AR46</f>
        <v>0</v>
      </c>
      <c r="AZ46" s="109">
        <f t="shared" ref="AZ46:AZ47" si="12">AY46+AU46</f>
        <v>0</v>
      </c>
      <c r="BA46" s="221"/>
    </row>
    <row r="47" spans="1:53" s="4" customFormat="1" ht="38.25" hidden="1" customHeight="1" x14ac:dyDescent="0.2">
      <c r="A47" s="208"/>
      <c r="B47" s="148"/>
      <c r="C47" s="148"/>
      <c r="D47" s="199"/>
      <c r="E47" s="148"/>
      <c r="F47" s="148"/>
      <c r="G47" s="148"/>
      <c r="H47" s="148"/>
      <c r="I47" s="223"/>
      <c r="J47" s="148"/>
      <c r="K47" s="210"/>
      <c r="L47" s="210"/>
      <c r="M47" s="148"/>
      <c r="N47" s="148"/>
      <c r="O47" s="148"/>
      <c r="P47" s="167"/>
      <c r="Q47" s="148"/>
      <c r="R47" s="148"/>
      <c r="S47" s="148"/>
      <c r="T47" s="147"/>
      <c r="U47" s="147"/>
      <c r="V47" s="167"/>
      <c r="W47" s="256"/>
      <c r="X47" s="148"/>
      <c r="Y47" s="148"/>
      <c r="Z47" s="148"/>
      <c r="AA47" s="148"/>
      <c r="AB47" s="148"/>
      <c r="AC47" s="157"/>
      <c r="AD47" s="148"/>
      <c r="AE47" s="148"/>
      <c r="AF47" s="148"/>
      <c r="AG47" s="150"/>
      <c r="AH47" s="175"/>
      <c r="AI47" s="175"/>
      <c r="AJ47" s="212"/>
      <c r="AK47" s="190"/>
      <c r="AL47" s="193"/>
      <c r="AM47" s="241"/>
      <c r="AN47" s="241"/>
      <c r="AO47" s="241"/>
      <c r="AP47" s="175"/>
      <c r="AQ47" s="184"/>
      <c r="AR47" s="245"/>
      <c r="AS47" s="134" t="s">
        <v>42</v>
      </c>
      <c r="AT47" s="108">
        <v>7784</v>
      </c>
      <c r="AU47" s="108">
        <f>AT47*AR46</f>
        <v>0</v>
      </c>
      <c r="AV47" s="108">
        <v>1604</v>
      </c>
      <c r="AW47" s="169"/>
      <c r="AX47" s="172"/>
      <c r="AY47" s="108">
        <f>AV47*AR46</f>
        <v>0</v>
      </c>
      <c r="AZ47" s="109">
        <f t="shared" si="12"/>
        <v>0</v>
      </c>
      <c r="BA47" s="222"/>
    </row>
    <row r="48" spans="1:53" s="4" customFormat="1" ht="38.25" hidden="1" customHeight="1" x14ac:dyDescent="0.2">
      <c r="A48" s="208"/>
      <c r="B48" s="148"/>
      <c r="C48" s="148"/>
      <c r="D48" s="199"/>
      <c r="E48" s="148"/>
      <c r="F48" s="148"/>
      <c r="G48" s="148"/>
      <c r="H48" s="148"/>
      <c r="I48" s="223"/>
      <c r="J48" s="148"/>
      <c r="K48" s="210"/>
      <c r="L48" s="210"/>
      <c r="M48" s="148"/>
      <c r="N48" s="148"/>
      <c r="O48" s="148"/>
      <c r="P48" s="167"/>
      <c r="Q48" s="148"/>
      <c r="R48" s="148"/>
      <c r="S48" s="148"/>
      <c r="T48" s="147"/>
      <c r="U48" s="147"/>
      <c r="V48" s="167"/>
      <c r="W48" s="256"/>
      <c r="X48" s="148"/>
      <c r="Y48" s="148"/>
      <c r="Z48" s="148"/>
      <c r="AA48" s="148"/>
      <c r="AB48" s="148"/>
      <c r="AC48" s="157"/>
      <c r="AD48" s="148"/>
      <c r="AE48" s="148"/>
      <c r="AF48" s="148"/>
      <c r="AG48" s="150"/>
      <c r="AH48" s="175"/>
      <c r="AI48" s="175"/>
      <c r="AJ48" s="212"/>
      <c r="AK48" s="190"/>
      <c r="AL48" s="193"/>
      <c r="AM48" s="241"/>
      <c r="AN48" s="241"/>
      <c r="AO48" s="241"/>
      <c r="AP48" s="175"/>
      <c r="AQ48" s="184"/>
      <c r="AR48" s="245"/>
      <c r="AS48" s="134" t="s">
        <v>43</v>
      </c>
      <c r="AT48" s="108">
        <v>3606</v>
      </c>
      <c r="AU48" s="108">
        <f>AT48*AR46</f>
        <v>0</v>
      </c>
      <c r="AV48" s="108">
        <v>456</v>
      </c>
      <c r="AW48" s="169"/>
      <c r="AX48" s="172"/>
      <c r="AY48" s="108">
        <f>AV48*AR46</f>
        <v>0</v>
      </c>
      <c r="AZ48" s="109">
        <f>AY48+AU48</f>
        <v>0</v>
      </c>
      <c r="BA48" s="222"/>
    </row>
    <row r="49" spans="1:53" s="4" customFormat="1" ht="38.25" hidden="1" customHeight="1" x14ac:dyDescent="0.2">
      <c r="A49" s="209"/>
      <c r="B49" s="148"/>
      <c r="C49" s="148"/>
      <c r="D49" s="200"/>
      <c r="E49" s="148"/>
      <c r="F49" s="148"/>
      <c r="G49" s="148"/>
      <c r="H49" s="148"/>
      <c r="I49" s="223"/>
      <c r="J49" s="148"/>
      <c r="K49" s="210"/>
      <c r="L49" s="210"/>
      <c r="M49" s="148"/>
      <c r="N49" s="148"/>
      <c r="O49" s="148"/>
      <c r="P49" s="167"/>
      <c r="Q49" s="148"/>
      <c r="R49" s="148"/>
      <c r="S49" s="148"/>
      <c r="T49" s="147"/>
      <c r="U49" s="147"/>
      <c r="V49" s="167"/>
      <c r="W49" s="256"/>
      <c r="X49" s="148"/>
      <c r="Y49" s="148"/>
      <c r="Z49" s="148"/>
      <c r="AA49" s="148"/>
      <c r="AB49" s="148"/>
      <c r="AC49" s="157"/>
      <c r="AD49" s="148"/>
      <c r="AE49" s="148"/>
      <c r="AF49" s="148"/>
      <c r="AG49" s="151"/>
      <c r="AH49" s="176"/>
      <c r="AI49" s="176"/>
      <c r="AJ49" s="213"/>
      <c r="AK49" s="191"/>
      <c r="AL49" s="194"/>
      <c r="AM49" s="242"/>
      <c r="AN49" s="242"/>
      <c r="AO49" s="242"/>
      <c r="AP49" s="176"/>
      <c r="AQ49" s="185"/>
      <c r="AR49" s="245"/>
      <c r="AS49" s="134" t="s">
        <v>44</v>
      </c>
      <c r="AT49" s="108">
        <v>2023</v>
      </c>
      <c r="AU49" s="108">
        <f>AT49*AR46</f>
        <v>0</v>
      </c>
      <c r="AV49" s="108">
        <v>358</v>
      </c>
      <c r="AW49" s="170"/>
      <c r="AX49" s="173"/>
      <c r="AY49" s="108">
        <f>AV49*AR46</f>
        <v>0</v>
      </c>
      <c r="AZ49" s="109">
        <f t="shared" ref="AZ49:AZ51" si="13">AY49+AU49</f>
        <v>0</v>
      </c>
      <c r="BA49" s="222"/>
    </row>
    <row r="50" spans="1:53" s="4" customFormat="1" ht="38.25" customHeight="1" x14ac:dyDescent="0.2">
      <c r="A50" s="207">
        <v>3</v>
      </c>
      <c r="B50" s="148" t="s">
        <v>141</v>
      </c>
      <c r="C50" s="148"/>
      <c r="D50" s="198" t="s">
        <v>119</v>
      </c>
      <c r="E50" s="148" t="s">
        <v>99</v>
      </c>
      <c r="F50" s="148" t="s">
        <v>147</v>
      </c>
      <c r="G50" s="148" t="s">
        <v>90</v>
      </c>
      <c r="H50" s="148" t="s">
        <v>81</v>
      </c>
      <c r="I50" s="223">
        <v>1150</v>
      </c>
      <c r="J50" s="148">
        <v>2100</v>
      </c>
      <c r="K50" s="210"/>
      <c r="L50" s="210"/>
      <c r="M50" s="148" t="s">
        <v>45</v>
      </c>
      <c r="N50" s="148" t="s">
        <v>125</v>
      </c>
      <c r="O50" s="148" t="s">
        <v>34</v>
      </c>
      <c r="P50" s="167" t="s">
        <v>66</v>
      </c>
      <c r="Q50" s="148" t="s">
        <v>60</v>
      </c>
      <c r="R50" s="148" t="s">
        <v>127</v>
      </c>
      <c r="S50" s="148" t="s">
        <v>79</v>
      </c>
      <c r="T50" s="147" t="s">
        <v>193</v>
      </c>
      <c r="U50" s="147">
        <v>0</v>
      </c>
      <c r="V50" s="167">
        <v>7016</v>
      </c>
      <c r="W50" s="256">
        <v>72</v>
      </c>
      <c r="X50" s="148" t="s">
        <v>85</v>
      </c>
      <c r="Y50" s="148" t="s">
        <v>32</v>
      </c>
      <c r="Z50" s="148" t="s">
        <v>46</v>
      </c>
      <c r="AA50" s="148" t="s">
        <v>35</v>
      </c>
      <c r="AB50" s="148" t="s">
        <v>77</v>
      </c>
      <c r="AC50" s="157" t="s">
        <v>54</v>
      </c>
      <c r="AD50" s="148" t="s">
        <v>57</v>
      </c>
      <c r="AE50" s="148" t="s">
        <v>35</v>
      </c>
      <c r="AF50" s="148"/>
      <c r="AG50" s="149"/>
      <c r="AH50" s="174">
        <v>17</v>
      </c>
      <c r="AI50" s="174">
        <v>16</v>
      </c>
      <c r="AJ50" s="211"/>
      <c r="AK50" s="189"/>
      <c r="AL50" s="192"/>
      <c r="AM50" s="240"/>
      <c r="AN50" s="240"/>
      <c r="AO50" s="240"/>
      <c r="AP50" s="174"/>
      <c r="AQ50" s="183"/>
      <c r="AR50" s="245">
        <f>SUM(AG50:AQ53)</f>
        <v>33</v>
      </c>
      <c r="AS50" s="128" t="s">
        <v>41</v>
      </c>
      <c r="AT50" s="108">
        <v>23419</v>
      </c>
      <c r="AU50" s="108">
        <f>AT50*AR50</f>
        <v>772827</v>
      </c>
      <c r="AV50" s="108">
        <v>1604</v>
      </c>
      <c r="AW50" s="168">
        <f>AT50+AT51+AT52+AT53+AV50+AV51+AV52+AV53</f>
        <v>40854</v>
      </c>
      <c r="AX50" s="171">
        <f>AW50*AR50</f>
        <v>1348182</v>
      </c>
      <c r="AY50" s="108">
        <f>AV50*AR50</f>
        <v>52932</v>
      </c>
      <c r="AZ50" s="109">
        <f t="shared" si="13"/>
        <v>825759</v>
      </c>
      <c r="BA50" s="221"/>
    </row>
    <row r="51" spans="1:53" s="4" customFormat="1" ht="38.25" customHeight="1" x14ac:dyDescent="0.2">
      <c r="A51" s="208"/>
      <c r="B51" s="148"/>
      <c r="C51" s="148"/>
      <c r="D51" s="199"/>
      <c r="E51" s="148"/>
      <c r="F51" s="148"/>
      <c r="G51" s="148"/>
      <c r="H51" s="148"/>
      <c r="I51" s="223"/>
      <c r="J51" s="148"/>
      <c r="K51" s="210"/>
      <c r="L51" s="210"/>
      <c r="M51" s="148"/>
      <c r="N51" s="148"/>
      <c r="O51" s="148"/>
      <c r="P51" s="167"/>
      <c r="Q51" s="148"/>
      <c r="R51" s="148"/>
      <c r="S51" s="148"/>
      <c r="T51" s="147"/>
      <c r="U51" s="147"/>
      <c r="V51" s="167"/>
      <c r="W51" s="256"/>
      <c r="X51" s="148"/>
      <c r="Y51" s="148"/>
      <c r="Z51" s="148"/>
      <c r="AA51" s="148"/>
      <c r="AB51" s="148"/>
      <c r="AC51" s="157"/>
      <c r="AD51" s="148"/>
      <c r="AE51" s="148"/>
      <c r="AF51" s="148"/>
      <c r="AG51" s="150"/>
      <c r="AH51" s="175"/>
      <c r="AI51" s="175"/>
      <c r="AJ51" s="212"/>
      <c r="AK51" s="190"/>
      <c r="AL51" s="193"/>
      <c r="AM51" s="241"/>
      <c r="AN51" s="241"/>
      <c r="AO51" s="241"/>
      <c r="AP51" s="175"/>
      <c r="AQ51" s="184"/>
      <c r="AR51" s="245"/>
      <c r="AS51" s="128" t="s">
        <v>42</v>
      </c>
      <c r="AT51" s="108">
        <v>7784</v>
      </c>
      <c r="AU51" s="108">
        <f>AT51*AR50</f>
        <v>256872</v>
      </c>
      <c r="AV51" s="108">
        <v>1604</v>
      </c>
      <c r="AW51" s="169"/>
      <c r="AX51" s="172"/>
      <c r="AY51" s="108">
        <f>AV51*AR50</f>
        <v>52932</v>
      </c>
      <c r="AZ51" s="109">
        <f t="shared" si="13"/>
        <v>309804</v>
      </c>
      <c r="BA51" s="222"/>
    </row>
    <row r="52" spans="1:53" s="4" customFormat="1" ht="38.25" customHeight="1" x14ac:dyDescent="0.2">
      <c r="A52" s="208"/>
      <c r="B52" s="148"/>
      <c r="C52" s="148"/>
      <c r="D52" s="199"/>
      <c r="E52" s="148"/>
      <c r="F52" s="148"/>
      <c r="G52" s="148"/>
      <c r="H52" s="148"/>
      <c r="I52" s="223"/>
      <c r="J52" s="148"/>
      <c r="K52" s="210"/>
      <c r="L52" s="210"/>
      <c r="M52" s="148"/>
      <c r="N52" s="148"/>
      <c r="O52" s="148"/>
      <c r="P52" s="167"/>
      <c r="Q52" s="148"/>
      <c r="R52" s="148"/>
      <c r="S52" s="148"/>
      <c r="T52" s="147"/>
      <c r="U52" s="147"/>
      <c r="V52" s="167"/>
      <c r="W52" s="256"/>
      <c r="X52" s="148"/>
      <c r="Y52" s="148"/>
      <c r="Z52" s="148"/>
      <c r="AA52" s="148"/>
      <c r="AB52" s="148"/>
      <c r="AC52" s="157"/>
      <c r="AD52" s="148"/>
      <c r="AE52" s="148"/>
      <c r="AF52" s="148"/>
      <c r="AG52" s="150"/>
      <c r="AH52" s="175"/>
      <c r="AI52" s="175"/>
      <c r="AJ52" s="212"/>
      <c r="AK52" s="190"/>
      <c r="AL52" s="193"/>
      <c r="AM52" s="241"/>
      <c r="AN52" s="241"/>
      <c r="AO52" s="241"/>
      <c r="AP52" s="175"/>
      <c r="AQ52" s="184"/>
      <c r="AR52" s="245"/>
      <c r="AS52" s="128" t="s">
        <v>43</v>
      </c>
      <c r="AT52" s="108">
        <v>3606</v>
      </c>
      <c r="AU52" s="108">
        <f>AT52*AR50</f>
        <v>118998</v>
      </c>
      <c r="AV52" s="108">
        <v>456</v>
      </c>
      <c r="AW52" s="169"/>
      <c r="AX52" s="172"/>
      <c r="AY52" s="108">
        <f>AV52*AR50</f>
        <v>15048</v>
      </c>
      <c r="AZ52" s="109">
        <f>AY52+AU52</f>
        <v>134046</v>
      </c>
      <c r="BA52" s="222"/>
    </row>
    <row r="53" spans="1:53" s="4" customFormat="1" ht="38.25" customHeight="1" x14ac:dyDescent="0.2">
      <c r="A53" s="209"/>
      <c r="B53" s="148"/>
      <c r="C53" s="148"/>
      <c r="D53" s="200"/>
      <c r="E53" s="148"/>
      <c r="F53" s="148"/>
      <c r="G53" s="148"/>
      <c r="H53" s="148"/>
      <c r="I53" s="223"/>
      <c r="J53" s="148"/>
      <c r="K53" s="210"/>
      <c r="L53" s="210"/>
      <c r="M53" s="148"/>
      <c r="N53" s="148"/>
      <c r="O53" s="148"/>
      <c r="P53" s="167"/>
      <c r="Q53" s="148"/>
      <c r="R53" s="148"/>
      <c r="S53" s="148"/>
      <c r="T53" s="147"/>
      <c r="U53" s="147"/>
      <c r="V53" s="167"/>
      <c r="W53" s="256"/>
      <c r="X53" s="148"/>
      <c r="Y53" s="148"/>
      <c r="Z53" s="148"/>
      <c r="AA53" s="148"/>
      <c r="AB53" s="148"/>
      <c r="AC53" s="157"/>
      <c r="AD53" s="148"/>
      <c r="AE53" s="148"/>
      <c r="AF53" s="148"/>
      <c r="AG53" s="151"/>
      <c r="AH53" s="176"/>
      <c r="AI53" s="176"/>
      <c r="AJ53" s="213"/>
      <c r="AK53" s="191"/>
      <c r="AL53" s="194"/>
      <c r="AM53" s="242"/>
      <c r="AN53" s="242"/>
      <c r="AO53" s="242"/>
      <c r="AP53" s="176"/>
      <c r="AQ53" s="185"/>
      <c r="AR53" s="245"/>
      <c r="AS53" s="128" t="s">
        <v>44</v>
      </c>
      <c r="AT53" s="108">
        <v>2023</v>
      </c>
      <c r="AU53" s="108">
        <f>AT53*AR50</f>
        <v>66759</v>
      </c>
      <c r="AV53" s="108">
        <v>358</v>
      </c>
      <c r="AW53" s="170"/>
      <c r="AX53" s="173"/>
      <c r="AY53" s="108">
        <f>AV53*AR50</f>
        <v>11814</v>
      </c>
      <c r="AZ53" s="109">
        <f t="shared" ref="AZ53:AZ55" si="14">AY53+AU53</f>
        <v>78573</v>
      </c>
      <c r="BA53" s="222"/>
    </row>
    <row r="54" spans="1:53" s="4" customFormat="1" ht="42" customHeight="1" x14ac:dyDescent="0.2">
      <c r="A54" s="283">
        <v>4</v>
      </c>
      <c r="B54" s="148" t="s">
        <v>106</v>
      </c>
      <c r="C54" s="148"/>
      <c r="D54" s="198" t="s">
        <v>119</v>
      </c>
      <c r="E54" s="148" t="s">
        <v>58</v>
      </c>
      <c r="F54" s="148" t="s">
        <v>107</v>
      </c>
      <c r="G54" s="148" t="s">
        <v>90</v>
      </c>
      <c r="H54" s="148" t="s">
        <v>104</v>
      </c>
      <c r="I54" s="148">
        <v>1400</v>
      </c>
      <c r="J54" s="148">
        <v>2100</v>
      </c>
      <c r="K54" s="148"/>
      <c r="L54" s="148"/>
      <c r="M54" s="148" t="s">
        <v>45</v>
      </c>
      <c r="N54" s="148" t="s">
        <v>125</v>
      </c>
      <c r="O54" s="148" t="s">
        <v>69</v>
      </c>
      <c r="P54" s="167" t="s">
        <v>74</v>
      </c>
      <c r="Q54" s="148" t="s">
        <v>61</v>
      </c>
      <c r="R54" s="148" t="s">
        <v>108</v>
      </c>
      <c r="S54" s="148" t="s">
        <v>79</v>
      </c>
      <c r="T54" s="148" t="s">
        <v>103</v>
      </c>
      <c r="U54" s="157">
        <v>0</v>
      </c>
      <c r="V54" s="167">
        <v>2011</v>
      </c>
      <c r="W54" s="157">
        <v>72</v>
      </c>
      <c r="X54" s="148" t="s">
        <v>85</v>
      </c>
      <c r="Y54" s="148" t="s">
        <v>32</v>
      </c>
      <c r="Z54" s="148" t="s">
        <v>46</v>
      </c>
      <c r="AA54" s="148" t="s">
        <v>35</v>
      </c>
      <c r="AB54" s="148" t="s">
        <v>77</v>
      </c>
      <c r="AC54" s="157" t="s">
        <v>54</v>
      </c>
      <c r="AD54" s="148" t="s">
        <v>65</v>
      </c>
      <c r="AE54" s="148" t="s">
        <v>35</v>
      </c>
      <c r="AF54" s="148"/>
      <c r="AG54" s="149"/>
      <c r="AH54" s="174"/>
      <c r="AI54" s="174">
        <v>16</v>
      </c>
      <c r="AJ54" s="211"/>
      <c r="AK54" s="189"/>
      <c r="AL54" s="192"/>
      <c r="AM54" s="240"/>
      <c r="AN54" s="240"/>
      <c r="AO54" s="240"/>
      <c r="AP54" s="174"/>
      <c r="AQ54" s="183"/>
      <c r="AR54" s="245">
        <f t="shared" ref="AR54" si="15">SUM(AG54:AQ57)</f>
        <v>16</v>
      </c>
      <c r="AS54" s="81" t="s">
        <v>41</v>
      </c>
      <c r="AT54" s="108">
        <v>31566</v>
      </c>
      <c r="AU54" s="108">
        <f>AT54*AR54</f>
        <v>505056</v>
      </c>
      <c r="AV54" s="108">
        <v>1604</v>
      </c>
      <c r="AW54" s="168">
        <f>AT54+AT55+AT56+AT57+AV54+AV55+AV56+AV57</f>
        <v>53729</v>
      </c>
      <c r="AX54" s="171">
        <f>AW54*AR54</f>
        <v>859664</v>
      </c>
      <c r="AY54" s="108">
        <f>AV54*AR54</f>
        <v>25664</v>
      </c>
      <c r="AZ54" s="109">
        <f t="shared" si="14"/>
        <v>530720</v>
      </c>
      <c r="BA54" s="247"/>
    </row>
    <row r="55" spans="1:53" s="4" customFormat="1" ht="33.75" customHeight="1" x14ac:dyDescent="0.2">
      <c r="A55" s="283"/>
      <c r="B55" s="148"/>
      <c r="C55" s="148"/>
      <c r="D55" s="199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67"/>
      <c r="Q55" s="148"/>
      <c r="R55" s="148"/>
      <c r="S55" s="148"/>
      <c r="T55" s="148"/>
      <c r="U55" s="157"/>
      <c r="V55" s="167"/>
      <c r="W55" s="157"/>
      <c r="X55" s="148"/>
      <c r="Y55" s="148"/>
      <c r="Z55" s="148"/>
      <c r="AA55" s="148"/>
      <c r="AB55" s="148"/>
      <c r="AC55" s="157"/>
      <c r="AD55" s="148"/>
      <c r="AE55" s="148"/>
      <c r="AF55" s="148"/>
      <c r="AG55" s="150"/>
      <c r="AH55" s="175"/>
      <c r="AI55" s="175"/>
      <c r="AJ55" s="212"/>
      <c r="AK55" s="190"/>
      <c r="AL55" s="193"/>
      <c r="AM55" s="241"/>
      <c r="AN55" s="241"/>
      <c r="AO55" s="241"/>
      <c r="AP55" s="175"/>
      <c r="AQ55" s="184"/>
      <c r="AR55" s="245"/>
      <c r="AS55" s="81" t="s">
        <v>42</v>
      </c>
      <c r="AT55" s="108">
        <v>11903</v>
      </c>
      <c r="AU55" s="108">
        <f>AT55*AR54</f>
        <v>190448</v>
      </c>
      <c r="AV55" s="108">
        <v>1604</v>
      </c>
      <c r="AW55" s="169"/>
      <c r="AX55" s="172"/>
      <c r="AY55" s="108">
        <f>AV55*AR54</f>
        <v>25664</v>
      </c>
      <c r="AZ55" s="109">
        <f t="shared" si="14"/>
        <v>216112</v>
      </c>
      <c r="BA55" s="248"/>
    </row>
    <row r="56" spans="1:53" s="4" customFormat="1" ht="40.5" customHeight="1" x14ac:dyDescent="0.2">
      <c r="A56" s="283"/>
      <c r="B56" s="148"/>
      <c r="C56" s="148"/>
      <c r="D56" s="199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67"/>
      <c r="Q56" s="148"/>
      <c r="R56" s="148"/>
      <c r="S56" s="148"/>
      <c r="T56" s="148"/>
      <c r="U56" s="157"/>
      <c r="V56" s="167"/>
      <c r="W56" s="157"/>
      <c r="X56" s="148"/>
      <c r="Y56" s="148"/>
      <c r="Z56" s="148"/>
      <c r="AA56" s="148"/>
      <c r="AB56" s="148"/>
      <c r="AC56" s="157"/>
      <c r="AD56" s="148"/>
      <c r="AE56" s="148"/>
      <c r="AF56" s="148"/>
      <c r="AG56" s="150"/>
      <c r="AH56" s="175"/>
      <c r="AI56" s="175"/>
      <c r="AJ56" s="212"/>
      <c r="AK56" s="190"/>
      <c r="AL56" s="193"/>
      <c r="AM56" s="241"/>
      <c r="AN56" s="241"/>
      <c r="AO56" s="241"/>
      <c r="AP56" s="175"/>
      <c r="AQ56" s="184"/>
      <c r="AR56" s="245"/>
      <c r="AS56" s="81" t="s">
        <v>43</v>
      </c>
      <c r="AT56" s="108">
        <v>4215</v>
      </c>
      <c r="AU56" s="108">
        <f>AT56*AR54</f>
        <v>67440</v>
      </c>
      <c r="AV56" s="108">
        <v>456</v>
      </c>
      <c r="AW56" s="169"/>
      <c r="AX56" s="172"/>
      <c r="AY56" s="108">
        <f>AV56*AR54</f>
        <v>7296</v>
      </c>
      <c r="AZ56" s="109">
        <f>AY56+AU56</f>
        <v>74736</v>
      </c>
      <c r="BA56" s="248"/>
    </row>
    <row r="57" spans="1:53" s="4" customFormat="1" ht="42" customHeight="1" x14ac:dyDescent="0.2">
      <c r="A57" s="283"/>
      <c r="B57" s="148"/>
      <c r="C57" s="148"/>
      <c r="D57" s="200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67"/>
      <c r="Q57" s="148"/>
      <c r="R57" s="148"/>
      <c r="S57" s="148"/>
      <c r="T57" s="148"/>
      <c r="U57" s="157"/>
      <c r="V57" s="167"/>
      <c r="W57" s="157"/>
      <c r="X57" s="148"/>
      <c r="Y57" s="148"/>
      <c r="Z57" s="148"/>
      <c r="AA57" s="148"/>
      <c r="AB57" s="148"/>
      <c r="AC57" s="157"/>
      <c r="AD57" s="148"/>
      <c r="AE57" s="148"/>
      <c r="AF57" s="148"/>
      <c r="AG57" s="151"/>
      <c r="AH57" s="176"/>
      <c r="AI57" s="176"/>
      <c r="AJ57" s="213"/>
      <c r="AK57" s="191"/>
      <c r="AL57" s="194"/>
      <c r="AM57" s="242"/>
      <c r="AN57" s="242"/>
      <c r="AO57" s="242"/>
      <c r="AP57" s="176"/>
      <c r="AQ57" s="185"/>
      <c r="AR57" s="245"/>
      <c r="AS57" s="81" t="s">
        <v>44</v>
      </c>
      <c r="AT57" s="108">
        <v>2023</v>
      </c>
      <c r="AU57" s="108">
        <f>AT57*AR54</f>
        <v>32368</v>
      </c>
      <c r="AV57" s="108">
        <v>358</v>
      </c>
      <c r="AW57" s="170"/>
      <c r="AX57" s="173"/>
      <c r="AY57" s="108">
        <f>AV57*AR54</f>
        <v>5728</v>
      </c>
      <c r="AZ57" s="109">
        <f t="shared" ref="AZ57" si="16">AY57+AU57</f>
        <v>38096</v>
      </c>
      <c r="BA57" s="235"/>
    </row>
    <row r="58" spans="1:53" s="4" customFormat="1" ht="42" customHeight="1" x14ac:dyDescent="0.2">
      <c r="A58" s="283">
        <v>5</v>
      </c>
      <c r="B58" s="148" t="s">
        <v>109</v>
      </c>
      <c r="C58" s="148"/>
      <c r="D58" s="198" t="s">
        <v>119</v>
      </c>
      <c r="E58" s="148" t="s">
        <v>58</v>
      </c>
      <c r="F58" s="148" t="s">
        <v>107</v>
      </c>
      <c r="G58" s="148" t="s">
        <v>90</v>
      </c>
      <c r="H58" s="148" t="s">
        <v>104</v>
      </c>
      <c r="I58" s="148">
        <v>1400</v>
      </c>
      <c r="J58" s="148">
        <v>2100</v>
      </c>
      <c r="K58" s="148"/>
      <c r="L58" s="148"/>
      <c r="M58" s="148" t="s">
        <v>45</v>
      </c>
      <c r="N58" s="148" t="s">
        <v>125</v>
      </c>
      <c r="O58" s="148" t="s">
        <v>34</v>
      </c>
      <c r="P58" s="167" t="s">
        <v>74</v>
      </c>
      <c r="Q58" s="148" t="s">
        <v>61</v>
      </c>
      <c r="R58" s="148" t="s">
        <v>108</v>
      </c>
      <c r="S58" s="148" t="s">
        <v>79</v>
      </c>
      <c r="T58" s="148" t="s">
        <v>103</v>
      </c>
      <c r="U58" s="157">
        <v>0</v>
      </c>
      <c r="V58" s="167">
        <v>2011</v>
      </c>
      <c r="W58" s="157">
        <v>72</v>
      </c>
      <c r="X58" s="148" t="s">
        <v>85</v>
      </c>
      <c r="Y58" s="148" t="s">
        <v>32</v>
      </c>
      <c r="Z58" s="148" t="s">
        <v>46</v>
      </c>
      <c r="AA58" s="148" t="s">
        <v>35</v>
      </c>
      <c r="AB58" s="148" t="s">
        <v>77</v>
      </c>
      <c r="AC58" s="157" t="s">
        <v>54</v>
      </c>
      <c r="AD58" s="148" t="s">
        <v>65</v>
      </c>
      <c r="AE58" s="148" t="s">
        <v>35</v>
      </c>
      <c r="AF58" s="148"/>
      <c r="AG58" s="149"/>
      <c r="AH58" s="174">
        <v>17</v>
      </c>
      <c r="AI58" s="174">
        <v>16</v>
      </c>
      <c r="AJ58" s="211"/>
      <c r="AK58" s="189"/>
      <c r="AL58" s="192"/>
      <c r="AM58" s="240"/>
      <c r="AN58" s="240"/>
      <c r="AO58" s="240"/>
      <c r="AP58" s="174"/>
      <c r="AQ58" s="183"/>
      <c r="AR58" s="245">
        <f t="shared" ref="AR58" si="17">SUM(AG58:AQ61)</f>
        <v>33</v>
      </c>
      <c r="AS58" s="111" t="s">
        <v>41</v>
      </c>
      <c r="AT58" s="108">
        <v>31566</v>
      </c>
      <c r="AU58" s="108">
        <f>AT58*AR58</f>
        <v>1041678</v>
      </c>
      <c r="AV58" s="108">
        <v>1604</v>
      </c>
      <c r="AW58" s="168">
        <f>AT58+AT59+AT60+AT61+AV58+AV59+AV60+AV61</f>
        <v>53729</v>
      </c>
      <c r="AX58" s="171">
        <f>AW58*AR58</f>
        <v>1773057</v>
      </c>
      <c r="AY58" s="108">
        <f>AV58*AR58</f>
        <v>52932</v>
      </c>
      <c r="AZ58" s="109">
        <f t="shared" ref="AZ58:AZ73" si="18">AY58+AU58</f>
        <v>1094610</v>
      </c>
      <c r="BA58" s="247"/>
    </row>
    <row r="59" spans="1:53" s="4" customFormat="1" ht="33.75" customHeight="1" x14ac:dyDescent="0.2">
      <c r="A59" s="283"/>
      <c r="B59" s="148"/>
      <c r="C59" s="148"/>
      <c r="D59" s="199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67"/>
      <c r="Q59" s="148"/>
      <c r="R59" s="148"/>
      <c r="S59" s="148"/>
      <c r="T59" s="148"/>
      <c r="U59" s="157"/>
      <c r="V59" s="167"/>
      <c r="W59" s="157"/>
      <c r="X59" s="148"/>
      <c r="Y59" s="148"/>
      <c r="Z59" s="148"/>
      <c r="AA59" s="148"/>
      <c r="AB59" s="148"/>
      <c r="AC59" s="157"/>
      <c r="AD59" s="148"/>
      <c r="AE59" s="148"/>
      <c r="AF59" s="148"/>
      <c r="AG59" s="150"/>
      <c r="AH59" s="175"/>
      <c r="AI59" s="175"/>
      <c r="AJ59" s="212"/>
      <c r="AK59" s="190"/>
      <c r="AL59" s="193"/>
      <c r="AM59" s="241"/>
      <c r="AN59" s="241"/>
      <c r="AO59" s="241"/>
      <c r="AP59" s="175"/>
      <c r="AQ59" s="184"/>
      <c r="AR59" s="245"/>
      <c r="AS59" s="111" t="s">
        <v>42</v>
      </c>
      <c r="AT59" s="108">
        <v>11903</v>
      </c>
      <c r="AU59" s="108">
        <f>AT59*AR58</f>
        <v>392799</v>
      </c>
      <c r="AV59" s="108">
        <v>1604</v>
      </c>
      <c r="AW59" s="169"/>
      <c r="AX59" s="172"/>
      <c r="AY59" s="108">
        <f>AV59*AR58</f>
        <v>52932</v>
      </c>
      <c r="AZ59" s="109">
        <f t="shared" si="18"/>
        <v>445731</v>
      </c>
      <c r="BA59" s="248"/>
    </row>
    <row r="60" spans="1:53" s="4" customFormat="1" ht="36.75" customHeight="1" x14ac:dyDescent="0.2">
      <c r="A60" s="283"/>
      <c r="B60" s="148"/>
      <c r="C60" s="148"/>
      <c r="D60" s="199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67"/>
      <c r="Q60" s="148"/>
      <c r="R60" s="148"/>
      <c r="S60" s="148"/>
      <c r="T60" s="148"/>
      <c r="U60" s="157"/>
      <c r="V60" s="167"/>
      <c r="W60" s="157"/>
      <c r="X60" s="148"/>
      <c r="Y60" s="148"/>
      <c r="Z60" s="148"/>
      <c r="AA60" s="148"/>
      <c r="AB60" s="148"/>
      <c r="AC60" s="157"/>
      <c r="AD60" s="148"/>
      <c r="AE60" s="148"/>
      <c r="AF60" s="148"/>
      <c r="AG60" s="150"/>
      <c r="AH60" s="175"/>
      <c r="AI60" s="175"/>
      <c r="AJ60" s="212"/>
      <c r="AK60" s="190"/>
      <c r="AL60" s="193"/>
      <c r="AM60" s="241"/>
      <c r="AN60" s="241"/>
      <c r="AO60" s="241"/>
      <c r="AP60" s="175"/>
      <c r="AQ60" s="184"/>
      <c r="AR60" s="245"/>
      <c r="AS60" s="111" t="s">
        <v>43</v>
      </c>
      <c r="AT60" s="108">
        <v>4215</v>
      </c>
      <c r="AU60" s="108">
        <f>AT60*AR58</f>
        <v>139095</v>
      </c>
      <c r="AV60" s="108">
        <v>456</v>
      </c>
      <c r="AW60" s="169"/>
      <c r="AX60" s="172"/>
      <c r="AY60" s="108">
        <f>AV60*AR58</f>
        <v>15048</v>
      </c>
      <c r="AZ60" s="109">
        <f t="shared" si="18"/>
        <v>154143</v>
      </c>
      <c r="BA60" s="248"/>
    </row>
    <row r="61" spans="1:53" s="4" customFormat="1" ht="42" customHeight="1" x14ac:dyDescent="0.2">
      <c r="A61" s="283"/>
      <c r="B61" s="148"/>
      <c r="C61" s="148"/>
      <c r="D61" s="200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67"/>
      <c r="Q61" s="148"/>
      <c r="R61" s="148"/>
      <c r="S61" s="148"/>
      <c r="T61" s="148"/>
      <c r="U61" s="157"/>
      <c r="V61" s="167"/>
      <c r="W61" s="157"/>
      <c r="X61" s="148"/>
      <c r="Y61" s="148"/>
      <c r="Z61" s="148"/>
      <c r="AA61" s="148"/>
      <c r="AB61" s="148"/>
      <c r="AC61" s="157"/>
      <c r="AD61" s="148"/>
      <c r="AE61" s="148"/>
      <c r="AF61" s="148"/>
      <c r="AG61" s="151"/>
      <c r="AH61" s="176"/>
      <c r="AI61" s="176"/>
      <c r="AJ61" s="213"/>
      <c r="AK61" s="191"/>
      <c r="AL61" s="194"/>
      <c r="AM61" s="242"/>
      <c r="AN61" s="242"/>
      <c r="AO61" s="242"/>
      <c r="AP61" s="176"/>
      <c r="AQ61" s="185"/>
      <c r="AR61" s="245"/>
      <c r="AS61" s="111" t="s">
        <v>44</v>
      </c>
      <c r="AT61" s="108">
        <v>2023</v>
      </c>
      <c r="AU61" s="108">
        <f>AT61*AR58</f>
        <v>66759</v>
      </c>
      <c r="AV61" s="108">
        <v>358</v>
      </c>
      <c r="AW61" s="170"/>
      <c r="AX61" s="173"/>
      <c r="AY61" s="108">
        <f>AV61*AR58</f>
        <v>11814</v>
      </c>
      <c r="AZ61" s="109">
        <f t="shared" si="18"/>
        <v>78573</v>
      </c>
      <c r="BA61" s="235"/>
    </row>
    <row r="62" spans="1:53" s="4" customFormat="1" ht="75.75" hidden="1" customHeight="1" x14ac:dyDescent="0.2">
      <c r="A62" s="207">
        <v>6</v>
      </c>
      <c r="B62" s="148" t="s">
        <v>175</v>
      </c>
      <c r="C62" s="148"/>
      <c r="D62" s="164" t="s">
        <v>119</v>
      </c>
      <c r="E62" s="148" t="s">
        <v>100</v>
      </c>
      <c r="F62" s="148" t="s">
        <v>179</v>
      </c>
      <c r="G62" s="167" t="s">
        <v>97</v>
      </c>
      <c r="H62" s="148" t="s">
        <v>82</v>
      </c>
      <c r="I62" s="148">
        <v>1000</v>
      </c>
      <c r="J62" s="148">
        <v>2100</v>
      </c>
      <c r="K62" s="148"/>
      <c r="L62" s="148"/>
      <c r="M62" s="223" t="s">
        <v>30</v>
      </c>
      <c r="N62" s="148" t="s">
        <v>124</v>
      </c>
      <c r="O62" s="148" t="s">
        <v>69</v>
      </c>
      <c r="P62" s="167" t="s">
        <v>35</v>
      </c>
      <c r="Q62" s="148" t="s">
        <v>35</v>
      </c>
      <c r="R62" s="148" t="s">
        <v>68</v>
      </c>
      <c r="S62" s="148" t="s">
        <v>67</v>
      </c>
      <c r="T62" s="148" t="s">
        <v>31</v>
      </c>
      <c r="U62" s="157" t="s">
        <v>55</v>
      </c>
      <c r="V62" s="167">
        <v>9003</v>
      </c>
      <c r="W62" s="157">
        <v>72</v>
      </c>
      <c r="X62" s="148" t="s">
        <v>85</v>
      </c>
      <c r="Y62" s="148" t="s">
        <v>149</v>
      </c>
      <c r="Z62" s="148" t="s">
        <v>30</v>
      </c>
      <c r="AA62" s="148" t="s">
        <v>35</v>
      </c>
      <c r="AB62" s="148" t="s">
        <v>35</v>
      </c>
      <c r="AC62" s="157" t="s">
        <v>30</v>
      </c>
      <c r="AD62" s="148" t="s">
        <v>35</v>
      </c>
      <c r="AE62" s="148" t="s">
        <v>35</v>
      </c>
      <c r="AF62" s="148" t="s">
        <v>180</v>
      </c>
      <c r="AG62" s="244"/>
      <c r="AH62" s="239"/>
      <c r="AI62" s="239"/>
      <c r="AJ62" s="249"/>
      <c r="AK62" s="189"/>
      <c r="AL62" s="192"/>
      <c r="AM62" s="240"/>
      <c r="AN62" s="240"/>
      <c r="AO62" s="240"/>
      <c r="AP62" s="174"/>
      <c r="AQ62" s="246"/>
      <c r="AR62" s="219">
        <f>SUM(AG62:AQ63)</f>
        <v>0</v>
      </c>
      <c r="AS62" s="128" t="s">
        <v>41</v>
      </c>
      <c r="AT62" s="108">
        <v>16466</v>
      </c>
      <c r="AU62" s="108">
        <f>AT62*AR62</f>
        <v>0</v>
      </c>
      <c r="AV62" s="108">
        <v>1899</v>
      </c>
      <c r="AW62" s="168">
        <f>AT62+AT63+AV62+AV63</f>
        <v>27797</v>
      </c>
      <c r="AX62" s="168">
        <f>AW62*AR62</f>
        <v>0</v>
      </c>
      <c r="AY62" s="108">
        <f>AV62*AR62</f>
        <v>0</v>
      </c>
      <c r="AZ62" s="109">
        <f t="shared" ref="AZ62:AZ67" si="19">AY62+AU62</f>
        <v>0</v>
      </c>
      <c r="BA62" s="229"/>
    </row>
    <row r="63" spans="1:53" s="4" customFormat="1" ht="71.25" hidden="1" customHeight="1" x14ac:dyDescent="0.2">
      <c r="A63" s="209"/>
      <c r="B63" s="148"/>
      <c r="C63" s="148"/>
      <c r="D63" s="166"/>
      <c r="E63" s="148"/>
      <c r="F63" s="167"/>
      <c r="G63" s="167"/>
      <c r="H63" s="148"/>
      <c r="I63" s="148"/>
      <c r="J63" s="148"/>
      <c r="K63" s="148"/>
      <c r="L63" s="148"/>
      <c r="M63" s="223"/>
      <c r="N63" s="148"/>
      <c r="O63" s="148"/>
      <c r="P63" s="167"/>
      <c r="Q63" s="148"/>
      <c r="R63" s="148"/>
      <c r="S63" s="148"/>
      <c r="T63" s="148"/>
      <c r="U63" s="157"/>
      <c r="V63" s="167"/>
      <c r="W63" s="157"/>
      <c r="X63" s="148"/>
      <c r="Y63" s="148"/>
      <c r="Z63" s="148"/>
      <c r="AA63" s="148"/>
      <c r="AB63" s="148"/>
      <c r="AC63" s="157"/>
      <c r="AD63" s="148"/>
      <c r="AE63" s="148"/>
      <c r="AF63" s="148"/>
      <c r="AG63" s="244"/>
      <c r="AH63" s="239"/>
      <c r="AI63" s="239"/>
      <c r="AJ63" s="249"/>
      <c r="AK63" s="191"/>
      <c r="AL63" s="194"/>
      <c r="AM63" s="242"/>
      <c r="AN63" s="242"/>
      <c r="AO63" s="242"/>
      <c r="AP63" s="176"/>
      <c r="AQ63" s="246"/>
      <c r="AR63" s="219"/>
      <c r="AS63" s="128" t="s">
        <v>42</v>
      </c>
      <c r="AT63" s="108">
        <v>7533</v>
      </c>
      <c r="AU63" s="108">
        <f>AT63*AR62</f>
        <v>0</v>
      </c>
      <c r="AV63" s="108">
        <v>1899</v>
      </c>
      <c r="AW63" s="170"/>
      <c r="AX63" s="170"/>
      <c r="AY63" s="108">
        <f>AV63*AR62</f>
        <v>0</v>
      </c>
      <c r="AZ63" s="109">
        <f t="shared" si="19"/>
        <v>0</v>
      </c>
      <c r="BA63" s="229"/>
    </row>
    <row r="64" spans="1:53" s="4" customFormat="1" ht="29.25" hidden="1" customHeight="1" x14ac:dyDescent="0.2">
      <c r="A64" s="308" t="s">
        <v>199</v>
      </c>
      <c r="B64" s="164" t="s">
        <v>201</v>
      </c>
      <c r="C64" s="164" t="s">
        <v>201</v>
      </c>
      <c r="D64" s="164" t="s">
        <v>119</v>
      </c>
      <c r="E64" s="164" t="s">
        <v>100</v>
      </c>
      <c r="F64" s="204" t="s">
        <v>203</v>
      </c>
      <c r="G64" s="204" t="s">
        <v>97</v>
      </c>
      <c r="H64" s="311" t="s">
        <v>204</v>
      </c>
      <c r="I64" s="251">
        <v>1000</v>
      </c>
      <c r="J64" s="251">
        <v>2100</v>
      </c>
      <c r="K64" s="251"/>
      <c r="L64" s="251"/>
      <c r="M64" s="223" t="s">
        <v>30</v>
      </c>
      <c r="N64" s="251" t="s">
        <v>124</v>
      </c>
      <c r="O64" s="251" t="s">
        <v>69</v>
      </c>
      <c r="P64" s="252" t="s">
        <v>35</v>
      </c>
      <c r="Q64" s="251" t="s">
        <v>35</v>
      </c>
      <c r="R64" s="312" t="s">
        <v>205</v>
      </c>
      <c r="S64" s="214" t="s">
        <v>206</v>
      </c>
      <c r="T64" s="251" t="s">
        <v>31</v>
      </c>
      <c r="U64" s="251" t="s">
        <v>55</v>
      </c>
      <c r="V64" s="252">
        <v>9003</v>
      </c>
      <c r="W64" s="251">
        <v>72</v>
      </c>
      <c r="X64" s="251" t="s">
        <v>85</v>
      </c>
      <c r="Y64" s="164" t="s">
        <v>149</v>
      </c>
      <c r="Z64" s="154" t="s">
        <v>30</v>
      </c>
      <c r="AA64" s="214" t="s">
        <v>35</v>
      </c>
      <c r="AB64" s="214" t="s">
        <v>30</v>
      </c>
      <c r="AC64" s="214" t="s">
        <v>30</v>
      </c>
      <c r="AD64" s="214" t="s">
        <v>30</v>
      </c>
      <c r="AE64" s="214" t="s">
        <v>30</v>
      </c>
      <c r="AF64" s="155" t="s">
        <v>207</v>
      </c>
      <c r="AG64" s="149"/>
      <c r="AH64" s="174"/>
      <c r="AI64" s="174"/>
      <c r="AJ64" s="211"/>
      <c r="AK64" s="189"/>
      <c r="AL64" s="192"/>
      <c r="AM64" s="313"/>
      <c r="AN64" s="240"/>
      <c r="AO64" s="240"/>
      <c r="AP64" s="174"/>
      <c r="AQ64" s="183"/>
      <c r="AR64" s="245">
        <f t="shared" ref="AR64" si="20">SUM(AG64:AQ67)</f>
        <v>0</v>
      </c>
      <c r="AS64" s="146" t="s">
        <v>41</v>
      </c>
      <c r="AT64" s="108">
        <v>14192</v>
      </c>
      <c r="AU64" s="108">
        <f>AT64*AR64</f>
        <v>0</v>
      </c>
      <c r="AV64" s="108">
        <v>1604</v>
      </c>
      <c r="AW64" s="168">
        <f>AT64+AT65+AT66+AT67+AV64+AV65+AV66+AV67</f>
        <v>27073</v>
      </c>
      <c r="AX64" s="171">
        <f>AW64*AR64</f>
        <v>0</v>
      </c>
      <c r="AY64" s="108">
        <f>AV64*AR64</f>
        <v>0</v>
      </c>
      <c r="AZ64" s="109">
        <f t="shared" si="19"/>
        <v>0</v>
      </c>
      <c r="BA64" s="171" t="s">
        <v>209</v>
      </c>
    </row>
    <row r="65" spans="1:53" s="4" customFormat="1" ht="27.75" hidden="1" customHeight="1" x14ac:dyDescent="0.2">
      <c r="A65" s="309"/>
      <c r="B65" s="165"/>
      <c r="C65" s="165"/>
      <c r="D65" s="165"/>
      <c r="E65" s="165"/>
      <c r="F65" s="205"/>
      <c r="G65" s="205"/>
      <c r="H65" s="311"/>
      <c r="I65" s="251"/>
      <c r="J65" s="251"/>
      <c r="K65" s="251"/>
      <c r="L65" s="251"/>
      <c r="M65" s="223"/>
      <c r="N65" s="251"/>
      <c r="O65" s="251"/>
      <c r="P65" s="252"/>
      <c r="Q65" s="251"/>
      <c r="R65" s="312"/>
      <c r="S65" s="214"/>
      <c r="T65" s="251"/>
      <c r="U65" s="251"/>
      <c r="V65" s="252"/>
      <c r="W65" s="251"/>
      <c r="X65" s="251"/>
      <c r="Y65" s="165"/>
      <c r="Z65" s="154"/>
      <c r="AA65" s="214"/>
      <c r="AB65" s="214"/>
      <c r="AC65" s="214"/>
      <c r="AD65" s="214"/>
      <c r="AE65" s="214"/>
      <c r="AF65" s="155"/>
      <c r="AG65" s="150"/>
      <c r="AH65" s="175"/>
      <c r="AI65" s="175"/>
      <c r="AJ65" s="212"/>
      <c r="AK65" s="190"/>
      <c r="AL65" s="193"/>
      <c r="AM65" s="314"/>
      <c r="AN65" s="241"/>
      <c r="AO65" s="241"/>
      <c r="AP65" s="175"/>
      <c r="AQ65" s="184"/>
      <c r="AR65" s="245"/>
      <c r="AS65" s="146" t="s">
        <v>42</v>
      </c>
      <c r="AT65" s="108">
        <v>6152</v>
      </c>
      <c r="AU65" s="108">
        <f>AT65*AR64</f>
        <v>0</v>
      </c>
      <c r="AV65" s="108">
        <v>1604</v>
      </c>
      <c r="AW65" s="169"/>
      <c r="AX65" s="172"/>
      <c r="AY65" s="108">
        <f>AV65*AR64</f>
        <v>0</v>
      </c>
      <c r="AZ65" s="109">
        <f t="shared" si="19"/>
        <v>0</v>
      </c>
      <c r="BA65" s="172"/>
    </row>
    <row r="66" spans="1:53" s="4" customFormat="1" ht="35.25" hidden="1" customHeight="1" x14ac:dyDescent="0.2">
      <c r="A66" s="309"/>
      <c r="B66" s="165"/>
      <c r="C66" s="165"/>
      <c r="D66" s="165"/>
      <c r="E66" s="165"/>
      <c r="F66" s="205"/>
      <c r="G66" s="205"/>
      <c r="H66" s="311"/>
      <c r="I66" s="251"/>
      <c r="J66" s="251"/>
      <c r="K66" s="251"/>
      <c r="L66" s="251"/>
      <c r="M66" s="223"/>
      <c r="N66" s="251"/>
      <c r="O66" s="251"/>
      <c r="P66" s="252"/>
      <c r="Q66" s="251"/>
      <c r="R66" s="312"/>
      <c r="S66" s="214"/>
      <c r="T66" s="251"/>
      <c r="U66" s="251"/>
      <c r="V66" s="252"/>
      <c r="W66" s="251"/>
      <c r="X66" s="251"/>
      <c r="Y66" s="165"/>
      <c r="Z66" s="154"/>
      <c r="AA66" s="214"/>
      <c r="AB66" s="214"/>
      <c r="AC66" s="214"/>
      <c r="AD66" s="214"/>
      <c r="AE66" s="214"/>
      <c r="AF66" s="155"/>
      <c r="AG66" s="150"/>
      <c r="AH66" s="175"/>
      <c r="AI66" s="175"/>
      <c r="AJ66" s="212"/>
      <c r="AK66" s="190"/>
      <c r="AL66" s="193"/>
      <c r="AM66" s="314"/>
      <c r="AN66" s="241"/>
      <c r="AO66" s="241"/>
      <c r="AP66" s="175"/>
      <c r="AQ66" s="184"/>
      <c r="AR66" s="245"/>
      <c r="AS66" s="146" t="s">
        <v>43</v>
      </c>
      <c r="AT66" s="108">
        <v>3065</v>
      </c>
      <c r="AU66" s="108">
        <f>AT66*AR64</f>
        <v>0</v>
      </c>
      <c r="AV66" s="108">
        <v>456</v>
      </c>
      <c r="AW66" s="169"/>
      <c r="AX66" s="172"/>
      <c r="AY66" s="108">
        <f>AV66*AR64</f>
        <v>0</v>
      </c>
      <c r="AZ66" s="109">
        <f t="shared" si="19"/>
        <v>0</v>
      </c>
      <c r="BA66" s="172"/>
    </row>
    <row r="67" spans="1:53" s="4" customFormat="1" ht="30.75" hidden="1" customHeight="1" x14ac:dyDescent="0.2">
      <c r="A67" s="310"/>
      <c r="B67" s="166"/>
      <c r="C67" s="166"/>
      <c r="D67" s="166"/>
      <c r="E67" s="166"/>
      <c r="F67" s="206"/>
      <c r="G67" s="206"/>
      <c r="H67" s="311"/>
      <c r="I67" s="251"/>
      <c r="J67" s="251"/>
      <c r="K67" s="251"/>
      <c r="L67" s="251"/>
      <c r="M67" s="223"/>
      <c r="N67" s="251"/>
      <c r="O67" s="251"/>
      <c r="P67" s="252"/>
      <c r="Q67" s="251"/>
      <c r="R67" s="312"/>
      <c r="S67" s="214"/>
      <c r="T67" s="251"/>
      <c r="U67" s="251"/>
      <c r="V67" s="252"/>
      <c r="W67" s="251"/>
      <c r="X67" s="251"/>
      <c r="Y67" s="166"/>
      <c r="Z67" s="154"/>
      <c r="AA67" s="214"/>
      <c r="AB67" s="214"/>
      <c r="AC67" s="214"/>
      <c r="AD67" s="214"/>
      <c r="AE67" s="214"/>
      <c r="AF67" s="155"/>
      <c r="AG67" s="151"/>
      <c r="AH67" s="176"/>
      <c r="AI67" s="176"/>
      <c r="AJ67" s="213"/>
      <c r="AK67" s="191"/>
      <c r="AL67" s="194"/>
      <c r="AM67" s="315"/>
      <c r="AN67" s="242"/>
      <c r="AO67" s="242"/>
      <c r="AP67" s="176"/>
      <c r="AQ67" s="185"/>
      <c r="AR67" s="245"/>
      <c r="AS67" s="146" t="s">
        <v>44</v>
      </c>
      <c r="AT67" s="108">
        <v>0</v>
      </c>
      <c r="AU67" s="108">
        <f>AT67*AR64</f>
        <v>0</v>
      </c>
      <c r="AV67" s="108"/>
      <c r="AW67" s="170"/>
      <c r="AX67" s="173"/>
      <c r="AY67" s="108">
        <f>AV67*AR64</f>
        <v>0</v>
      </c>
      <c r="AZ67" s="109">
        <f t="shared" si="19"/>
        <v>0</v>
      </c>
      <c r="BA67" s="173"/>
    </row>
    <row r="68" spans="1:53" s="4" customFormat="1" ht="77.25" customHeight="1" x14ac:dyDescent="0.2">
      <c r="A68" s="283">
        <v>7</v>
      </c>
      <c r="B68" s="148" t="s">
        <v>176</v>
      </c>
      <c r="C68" s="148"/>
      <c r="D68" s="164" t="s">
        <v>119</v>
      </c>
      <c r="E68" s="148" t="s">
        <v>100</v>
      </c>
      <c r="F68" s="148" t="s">
        <v>179</v>
      </c>
      <c r="G68" s="167" t="s">
        <v>97</v>
      </c>
      <c r="H68" s="148" t="s">
        <v>82</v>
      </c>
      <c r="I68" s="148">
        <v>1000</v>
      </c>
      <c r="J68" s="148">
        <v>2100</v>
      </c>
      <c r="K68" s="148"/>
      <c r="L68" s="148"/>
      <c r="M68" s="223" t="s">
        <v>30</v>
      </c>
      <c r="N68" s="148" t="s">
        <v>124</v>
      </c>
      <c r="O68" s="148" t="s">
        <v>34</v>
      </c>
      <c r="P68" s="167" t="s">
        <v>35</v>
      </c>
      <c r="Q68" s="148" t="s">
        <v>35</v>
      </c>
      <c r="R68" s="148" t="s">
        <v>68</v>
      </c>
      <c r="S68" s="148" t="s">
        <v>67</v>
      </c>
      <c r="T68" s="148" t="s">
        <v>31</v>
      </c>
      <c r="U68" s="157" t="s">
        <v>55</v>
      </c>
      <c r="V68" s="167">
        <v>9003</v>
      </c>
      <c r="W68" s="157">
        <v>72</v>
      </c>
      <c r="X68" s="148" t="s">
        <v>85</v>
      </c>
      <c r="Y68" s="148" t="s">
        <v>149</v>
      </c>
      <c r="Z68" s="148" t="s">
        <v>30</v>
      </c>
      <c r="AA68" s="148" t="s">
        <v>35</v>
      </c>
      <c r="AB68" s="148" t="s">
        <v>35</v>
      </c>
      <c r="AC68" s="157" t="s">
        <v>30</v>
      </c>
      <c r="AD68" s="148" t="s">
        <v>35</v>
      </c>
      <c r="AE68" s="148" t="s">
        <v>35</v>
      </c>
      <c r="AF68" s="148" t="s">
        <v>180</v>
      </c>
      <c r="AG68" s="244"/>
      <c r="AH68" s="239">
        <v>17</v>
      </c>
      <c r="AI68" s="239">
        <v>16</v>
      </c>
      <c r="AJ68" s="250"/>
      <c r="AK68" s="189"/>
      <c r="AL68" s="192"/>
      <c r="AM68" s="240"/>
      <c r="AN68" s="240"/>
      <c r="AO68" s="240"/>
      <c r="AP68" s="174"/>
      <c r="AQ68" s="246"/>
      <c r="AR68" s="219">
        <f>SUM(AG68:AQ69)</f>
        <v>33</v>
      </c>
      <c r="AS68" s="111" t="s">
        <v>41</v>
      </c>
      <c r="AT68" s="108">
        <v>16466</v>
      </c>
      <c r="AU68" s="108">
        <f>AT68*AR68</f>
        <v>543378</v>
      </c>
      <c r="AV68" s="108">
        <v>1899</v>
      </c>
      <c r="AW68" s="168">
        <f>AT68+AT69+AV68+AV69</f>
        <v>27797</v>
      </c>
      <c r="AX68" s="168">
        <f>AW68*AR68</f>
        <v>917301</v>
      </c>
      <c r="AY68" s="108">
        <f>AV68*AR68</f>
        <v>62667</v>
      </c>
      <c r="AZ68" s="109">
        <f t="shared" si="18"/>
        <v>606045</v>
      </c>
      <c r="BA68" s="229"/>
    </row>
    <row r="69" spans="1:53" s="4" customFormat="1" ht="68.25" customHeight="1" x14ac:dyDescent="0.2">
      <c r="A69" s="283"/>
      <c r="B69" s="148"/>
      <c r="C69" s="148"/>
      <c r="D69" s="166"/>
      <c r="E69" s="148"/>
      <c r="F69" s="167"/>
      <c r="G69" s="167"/>
      <c r="H69" s="148"/>
      <c r="I69" s="148"/>
      <c r="J69" s="148"/>
      <c r="K69" s="148"/>
      <c r="L69" s="148"/>
      <c r="M69" s="223"/>
      <c r="N69" s="148"/>
      <c r="O69" s="148"/>
      <c r="P69" s="167"/>
      <c r="Q69" s="148"/>
      <c r="R69" s="148"/>
      <c r="S69" s="148"/>
      <c r="T69" s="148"/>
      <c r="U69" s="157"/>
      <c r="V69" s="167"/>
      <c r="W69" s="157"/>
      <c r="X69" s="148"/>
      <c r="Y69" s="148"/>
      <c r="Z69" s="148"/>
      <c r="AA69" s="148"/>
      <c r="AB69" s="148"/>
      <c r="AC69" s="157"/>
      <c r="AD69" s="148"/>
      <c r="AE69" s="148"/>
      <c r="AF69" s="148"/>
      <c r="AG69" s="244"/>
      <c r="AH69" s="239"/>
      <c r="AI69" s="239"/>
      <c r="AJ69" s="250"/>
      <c r="AK69" s="191"/>
      <c r="AL69" s="194"/>
      <c r="AM69" s="242"/>
      <c r="AN69" s="242"/>
      <c r="AO69" s="242"/>
      <c r="AP69" s="176"/>
      <c r="AQ69" s="246"/>
      <c r="AR69" s="219"/>
      <c r="AS69" s="111" t="s">
        <v>42</v>
      </c>
      <c r="AT69" s="108">
        <v>7533</v>
      </c>
      <c r="AU69" s="108">
        <f>AT69*AR68</f>
        <v>248589</v>
      </c>
      <c r="AV69" s="108">
        <v>1899</v>
      </c>
      <c r="AW69" s="170"/>
      <c r="AX69" s="170"/>
      <c r="AY69" s="108">
        <f>AV69*AR68</f>
        <v>62667</v>
      </c>
      <c r="AZ69" s="109">
        <f t="shared" si="18"/>
        <v>311256</v>
      </c>
      <c r="BA69" s="229"/>
    </row>
    <row r="70" spans="1:53" s="4" customFormat="1" ht="35.25" customHeight="1" x14ac:dyDescent="0.2">
      <c r="A70" s="308" t="s">
        <v>200</v>
      </c>
      <c r="B70" s="164" t="s">
        <v>202</v>
      </c>
      <c r="C70" s="164" t="s">
        <v>202</v>
      </c>
      <c r="D70" s="164" t="s">
        <v>119</v>
      </c>
      <c r="E70" s="164" t="s">
        <v>100</v>
      </c>
      <c r="F70" s="204" t="s">
        <v>203</v>
      </c>
      <c r="G70" s="204" t="s">
        <v>97</v>
      </c>
      <c r="H70" s="311" t="s">
        <v>204</v>
      </c>
      <c r="I70" s="251">
        <v>1000</v>
      </c>
      <c r="J70" s="251">
        <v>2100</v>
      </c>
      <c r="K70" s="251"/>
      <c r="L70" s="251"/>
      <c r="M70" s="223" t="s">
        <v>30</v>
      </c>
      <c r="N70" s="251" t="s">
        <v>124</v>
      </c>
      <c r="O70" s="251" t="s">
        <v>34</v>
      </c>
      <c r="P70" s="252" t="s">
        <v>35</v>
      </c>
      <c r="Q70" s="251" t="s">
        <v>35</v>
      </c>
      <c r="R70" s="312" t="s">
        <v>205</v>
      </c>
      <c r="S70" s="214" t="s">
        <v>206</v>
      </c>
      <c r="T70" s="251" t="s">
        <v>31</v>
      </c>
      <c r="U70" s="251" t="s">
        <v>55</v>
      </c>
      <c r="V70" s="252">
        <v>9003</v>
      </c>
      <c r="W70" s="251">
        <v>72</v>
      </c>
      <c r="X70" s="251" t="s">
        <v>85</v>
      </c>
      <c r="Y70" s="164" t="s">
        <v>149</v>
      </c>
      <c r="Z70" s="154" t="s">
        <v>30</v>
      </c>
      <c r="AA70" s="214" t="s">
        <v>35</v>
      </c>
      <c r="AB70" s="214" t="s">
        <v>30</v>
      </c>
      <c r="AC70" s="214" t="s">
        <v>30</v>
      </c>
      <c r="AD70" s="214" t="s">
        <v>30</v>
      </c>
      <c r="AE70" s="214" t="s">
        <v>30</v>
      </c>
      <c r="AF70" s="155" t="s">
        <v>207</v>
      </c>
      <c r="AG70" s="313"/>
      <c r="AH70" s="174"/>
      <c r="AI70" s="313">
        <v>16</v>
      </c>
      <c r="AJ70" s="211"/>
      <c r="AK70" s="189"/>
      <c r="AL70" s="192"/>
      <c r="AM70" s="240"/>
      <c r="AN70" s="240"/>
      <c r="AO70" s="240"/>
      <c r="AP70" s="313"/>
      <c r="AQ70" s="313"/>
      <c r="AR70" s="245">
        <f t="shared" ref="AR70" si="21">SUM(AG70:AQ73)</f>
        <v>16</v>
      </c>
      <c r="AS70" s="146" t="s">
        <v>41</v>
      </c>
      <c r="AT70" s="108">
        <v>14192</v>
      </c>
      <c r="AU70" s="108">
        <f>AT70*AR70</f>
        <v>227072</v>
      </c>
      <c r="AV70" s="108">
        <v>1604</v>
      </c>
      <c r="AW70" s="168">
        <f>AT70+AT71+AT72+AT73+AV70+AV71+AV72+AV73</f>
        <v>27073</v>
      </c>
      <c r="AX70" s="171">
        <f>AW70*AR70</f>
        <v>433168</v>
      </c>
      <c r="AY70" s="108">
        <f>AV70*AR70</f>
        <v>25664</v>
      </c>
      <c r="AZ70" s="109">
        <f t="shared" si="18"/>
        <v>252736</v>
      </c>
      <c r="BA70" s="171" t="s">
        <v>209</v>
      </c>
    </row>
    <row r="71" spans="1:53" s="4" customFormat="1" ht="29.25" customHeight="1" x14ac:dyDescent="0.2">
      <c r="A71" s="309"/>
      <c r="B71" s="165"/>
      <c r="C71" s="165"/>
      <c r="D71" s="165"/>
      <c r="E71" s="165"/>
      <c r="F71" s="205"/>
      <c r="G71" s="205"/>
      <c r="H71" s="311"/>
      <c r="I71" s="251"/>
      <c r="J71" s="251"/>
      <c r="K71" s="251"/>
      <c r="L71" s="251"/>
      <c r="M71" s="223"/>
      <c r="N71" s="251"/>
      <c r="O71" s="251"/>
      <c r="P71" s="252"/>
      <c r="Q71" s="251"/>
      <c r="R71" s="312"/>
      <c r="S71" s="214"/>
      <c r="T71" s="251"/>
      <c r="U71" s="251"/>
      <c r="V71" s="252"/>
      <c r="W71" s="251"/>
      <c r="X71" s="251"/>
      <c r="Y71" s="165"/>
      <c r="Z71" s="154"/>
      <c r="AA71" s="214"/>
      <c r="AB71" s="214"/>
      <c r="AC71" s="214"/>
      <c r="AD71" s="214"/>
      <c r="AE71" s="214"/>
      <c r="AF71" s="155"/>
      <c r="AG71" s="314"/>
      <c r="AH71" s="175"/>
      <c r="AI71" s="314"/>
      <c r="AJ71" s="212"/>
      <c r="AK71" s="190"/>
      <c r="AL71" s="193"/>
      <c r="AM71" s="241"/>
      <c r="AN71" s="241"/>
      <c r="AO71" s="241"/>
      <c r="AP71" s="314"/>
      <c r="AQ71" s="314"/>
      <c r="AR71" s="245"/>
      <c r="AS71" s="146" t="s">
        <v>42</v>
      </c>
      <c r="AT71" s="108">
        <v>6152</v>
      </c>
      <c r="AU71" s="108">
        <f>AT71*AR70</f>
        <v>98432</v>
      </c>
      <c r="AV71" s="108">
        <v>1604</v>
      </c>
      <c r="AW71" s="169"/>
      <c r="AX71" s="172"/>
      <c r="AY71" s="108">
        <f>AV71*AR70</f>
        <v>25664</v>
      </c>
      <c r="AZ71" s="109">
        <f t="shared" si="18"/>
        <v>124096</v>
      </c>
      <c r="BA71" s="172"/>
    </row>
    <row r="72" spans="1:53" s="4" customFormat="1" ht="32.25" customHeight="1" x14ac:dyDescent="0.2">
      <c r="A72" s="309"/>
      <c r="B72" s="165"/>
      <c r="C72" s="165"/>
      <c r="D72" s="165"/>
      <c r="E72" s="165"/>
      <c r="F72" s="205"/>
      <c r="G72" s="205"/>
      <c r="H72" s="311"/>
      <c r="I72" s="251"/>
      <c r="J72" s="251"/>
      <c r="K72" s="251"/>
      <c r="L72" s="251"/>
      <c r="M72" s="223"/>
      <c r="N72" s="251"/>
      <c r="O72" s="251"/>
      <c r="P72" s="252"/>
      <c r="Q72" s="251"/>
      <c r="R72" s="312"/>
      <c r="S72" s="214"/>
      <c r="T72" s="251"/>
      <c r="U72" s="251"/>
      <c r="V72" s="252"/>
      <c r="W72" s="251"/>
      <c r="X72" s="251"/>
      <c r="Y72" s="165"/>
      <c r="Z72" s="154"/>
      <c r="AA72" s="214"/>
      <c r="AB72" s="214"/>
      <c r="AC72" s="214"/>
      <c r="AD72" s="214"/>
      <c r="AE72" s="214"/>
      <c r="AF72" s="155"/>
      <c r="AG72" s="314"/>
      <c r="AH72" s="175"/>
      <c r="AI72" s="314"/>
      <c r="AJ72" s="212"/>
      <c r="AK72" s="190"/>
      <c r="AL72" s="193"/>
      <c r="AM72" s="241"/>
      <c r="AN72" s="241"/>
      <c r="AO72" s="241"/>
      <c r="AP72" s="314"/>
      <c r="AQ72" s="314"/>
      <c r="AR72" s="245"/>
      <c r="AS72" s="146" t="s">
        <v>43</v>
      </c>
      <c r="AT72" s="108">
        <v>3065</v>
      </c>
      <c r="AU72" s="108">
        <f>AT72*AR70</f>
        <v>49040</v>
      </c>
      <c r="AV72" s="108">
        <v>456</v>
      </c>
      <c r="AW72" s="169"/>
      <c r="AX72" s="172"/>
      <c r="AY72" s="108">
        <f>AV72*AR70</f>
        <v>7296</v>
      </c>
      <c r="AZ72" s="109">
        <f t="shared" si="18"/>
        <v>56336</v>
      </c>
      <c r="BA72" s="172"/>
    </row>
    <row r="73" spans="1:53" s="4" customFormat="1" ht="36.75" customHeight="1" x14ac:dyDescent="0.2">
      <c r="A73" s="310"/>
      <c r="B73" s="166"/>
      <c r="C73" s="166"/>
      <c r="D73" s="166"/>
      <c r="E73" s="166"/>
      <c r="F73" s="206"/>
      <c r="G73" s="206"/>
      <c r="H73" s="311"/>
      <c r="I73" s="251"/>
      <c r="J73" s="251"/>
      <c r="K73" s="251"/>
      <c r="L73" s="251"/>
      <c r="M73" s="223"/>
      <c r="N73" s="251"/>
      <c r="O73" s="251"/>
      <c r="P73" s="252"/>
      <c r="Q73" s="251"/>
      <c r="R73" s="312"/>
      <c r="S73" s="214"/>
      <c r="T73" s="251"/>
      <c r="U73" s="251"/>
      <c r="V73" s="252"/>
      <c r="W73" s="251"/>
      <c r="X73" s="251"/>
      <c r="Y73" s="166"/>
      <c r="Z73" s="154"/>
      <c r="AA73" s="214"/>
      <c r="AB73" s="214"/>
      <c r="AC73" s="214"/>
      <c r="AD73" s="214"/>
      <c r="AE73" s="214"/>
      <c r="AF73" s="155"/>
      <c r="AG73" s="315"/>
      <c r="AH73" s="176"/>
      <c r="AI73" s="315"/>
      <c r="AJ73" s="213"/>
      <c r="AK73" s="191"/>
      <c r="AL73" s="194"/>
      <c r="AM73" s="242"/>
      <c r="AN73" s="242"/>
      <c r="AO73" s="242"/>
      <c r="AP73" s="315"/>
      <c r="AQ73" s="315"/>
      <c r="AR73" s="245"/>
      <c r="AS73" s="146" t="s">
        <v>44</v>
      </c>
      <c r="AT73" s="108">
        <v>0</v>
      </c>
      <c r="AU73" s="108">
        <f>AT73*AR70</f>
        <v>0</v>
      </c>
      <c r="AV73" s="108"/>
      <c r="AW73" s="170"/>
      <c r="AX73" s="173"/>
      <c r="AY73" s="108">
        <f>AV73*AR70</f>
        <v>0</v>
      </c>
      <c r="AZ73" s="109">
        <f t="shared" si="18"/>
        <v>0</v>
      </c>
      <c r="BA73" s="173"/>
    </row>
    <row r="74" spans="1:53" s="4" customFormat="1" ht="38.25" hidden="1" customHeight="1" x14ac:dyDescent="0.2">
      <c r="A74" s="207">
        <v>8</v>
      </c>
      <c r="B74" s="164" t="s">
        <v>187</v>
      </c>
      <c r="C74" s="164"/>
      <c r="D74" s="284" t="s">
        <v>119</v>
      </c>
      <c r="E74" s="251" t="s">
        <v>181</v>
      </c>
      <c r="F74" s="251" t="s">
        <v>182</v>
      </c>
      <c r="G74" s="251" t="s">
        <v>90</v>
      </c>
      <c r="H74" s="251" t="s">
        <v>183</v>
      </c>
      <c r="I74" s="251">
        <v>1050</v>
      </c>
      <c r="J74" s="251">
        <v>2100</v>
      </c>
      <c r="K74" s="251"/>
      <c r="L74" s="251"/>
      <c r="M74" s="251" t="s">
        <v>45</v>
      </c>
      <c r="N74" s="251" t="s">
        <v>125</v>
      </c>
      <c r="O74" s="251" t="s">
        <v>69</v>
      </c>
      <c r="P74" s="167" t="s">
        <v>184</v>
      </c>
      <c r="Q74" s="251" t="s">
        <v>61</v>
      </c>
      <c r="R74" s="257" t="s">
        <v>91</v>
      </c>
      <c r="S74" s="251" t="s">
        <v>79</v>
      </c>
      <c r="T74" s="251" t="s">
        <v>31</v>
      </c>
      <c r="U74" s="251" t="s">
        <v>174</v>
      </c>
      <c r="V74" s="252">
        <v>7016</v>
      </c>
      <c r="W74" s="251">
        <v>72</v>
      </c>
      <c r="X74" s="251" t="s">
        <v>185</v>
      </c>
      <c r="Y74" s="251" t="s">
        <v>32</v>
      </c>
      <c r="Z74" s="251" t="s">
        <v>46</v>
      </c>
      <c r="AA74" s="251" t="s">
        <v>30</v>
      </c>
      <c r="AB74" s="148" t="s">
        <v>77</v>
      </c>
      <c r="AC74" s="251" t="s">
        <v>54</v>
      </c>
      <c r="AD74" s="251" t="s">
        <v>57</v>
      </c>
      <c r="AE74" s="251" t="s">
        <v>35</v>
      </c>
      <c r="AF74" s="164"/>
      <c r="AG74" s="149"/>
      <c r="AH74" s="174"/>
      <c r="AI74" s="174"/>
      <c r="AJ74" s="211"/>
      <c r="AK74" s="189"/>
      <c r="AL74" s="192"/>
      <c r="AM74" s="240"/>
      <c r="AN74" s="240"/>
      <c r="AO74" s="240"/>
      <c r="AP74" s="174"/>
      <c r="AQ74" s="183"/>
      <c r="AR74" s="304">
        <f>SUM(AG74:AQ77)</f>
        <v>0</v>
      </c>
      <c r="AS74" s="145" t="s">
        <v>41</v>
      </c>
      <c r="AT74" s="108">
        <v>20870</v>
      </c>
      <c r="AU74" s="108">
        <f>AT74*AR74</f>
        <v>0</v>
      </c>
      <c r="AV74" s="108">
        <v>1604</v>
      </c>
      <c r="AW74" s="168">
        <f>AT74+AT75+AT76+AT77+AV74+AV75+AV76+AV77</f>
        <v>39809</v>
      </c>
      <c r="AX74" s="171">
        <f>AW74*AR74</f>
        <v>0</v>
      </c>
      <c r="AY74" s="108">
        <f>AV74*AR74</f>
        <v>0</v>
      </c>
      <c r="AZ74" s="109">
        <f t="shared" ref="AZ74:AZ89" si="22">AY74+AU74</f>
        <v>0</v>
      </c>
      <c r="BA74" s="247"/>
    </row>
    <row r="75" spans="1:53" s="4" customFormat="1" ht="34.5" hidden="1" customHeight="1" x14ac:dyDescent="0.2">
      <c r="A75" s="208"/>
      <c r="B75" s="165"/>
      <c r="C75" s="165"/>
      <c r="D75" s="285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167"/>
      <c r="Q75" s="251"/>
      <c r="R75" s="257"/>
      <c r="S75" s="251"/>
      <c r="T75" s="251"/>
      <c r="U75" s="251"/>
      <c r="V75" s="252"/>
      <c r="W75" s="251"/>
      <c r="X75" s="251"/>
      <c r="Y75" s="251"/>
      <c r="Z75" s="251"/>
      <c r="AA75" s="251"/>
      <c r="AB75" s="148"/>
      <c r="AC75" s="251"/>
      <c r="AD75" s="251"/>
      <c r="AE75" s="251"/>
      <c r="AF75" s="165"/>
      <c r="AG75" s="150"/>
      <c r="AH75" s="175"/>
      <c r="AI75" s="175"/>
      <c r="AJ75" s="212"/>
      <c r="AK75" s="190"/>
      <c r="AL75" s="193"/>
      <c r="AM75" s="241"/>
      <c r="AN75" s="241"/>
      <c r="AO75" s="241"/>
      <c r="AP75" s="175"/>
      <c r="AQ75" s="184"/>
      <c r="AR75" s="305"/>
      <c r="AS75" s="145" t="s">
        <v>42</v>
      </c>
      <c r="AT75" s="108">
        <v>8335</v>
      </c>
      <c r="AU75" s="108">
        <f>AT75*AR74</f>
        <v>0</v>
      </c>
      <c r="AV75" s="108">
        <v>1604</v>
      </c>
      <c r="AW75" s="169"/>
      <c r="AX75" s="172"/>
      <c r="AY75" s="108">
        <f>AV75*AR74</f>
        <v>0</v>
      </c>
      <c r="AZ75" s="109">
        <f t="shared" si="22"/>
        <v>0</v>
      </c>
      <c r="BA75" s="248"/>
    </row>
    <row r="76" spans="1:53" s="4" customFormat="1" ht="29.25" hidden="1" customHeight="1" x14ac:dyDescent="0.2">
      <c r="A76" s="208"/>
      <c r="B76" s="165"/>
      <c r="C76" s="165"/>
      <c r="D76" s="285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167"/>
      <c r="Q76" s="251"/>
      <c r="R76" s="257"/>
      <c r="S76" s="251"/>
      <c r="T76" s="251"/>
      <c r="U76" s="251"/>
      <c r="V76" s="252"/>
      <c r="W76" s="251"/>
      <c r="X76" s="251"/>
      <c r="Y76" s="251"/>
      <c r="Z76" s="251"/>
      <c r="AA76" s="251"/>
      <c r="AB76" s="148"/>
      <c r="AC76" s="251"/>
      <c r="AD76" s="251"/>
      <c r="AE76" s="251"/>
      <c r="AF76" s="165"/>
      <c r="AG76" s="150"/>
      <c r="AH76" s="175"/>
      <c r="AI76" s="175"/>
      <c r="AJ76" s="212"/>
      <c r="AK76" s="190"/>
      <c r="AL76" s="193"/>
      <c r="AM76" s="241"/>
      <c r="AN76" s="241"/>
      <c r="AO76" s="241"/>
      <c r="AP76" s="175"/>
      <c r="AQ76" s="184"/>
      <c r="AR76" s="305"/>
      <c r="AS76" s="145" t="s">
        <v>43</v>
      </c>
      <c r="AT76" s="108">
        <v>3765</v>
      </c>
      <c r="AU76" s="108">
        <f>AT76*AR74</f>
        <v>0</v>
      </c>
      <c r="AV76" s="108">
        <v>456</v>
      </c>
      <c r="AW76" s="169"/>
      <c r="AX76" s="172"/>
      <c r="AY76" s="108">
        <f>AV76*AR74</f>
        <v>0</v>
      </c>
      <c r="AZ76" s="109">
        <f t="shared" si="22"/>
        <v>0</v>
      </c>
      <c r="BA76" s="248"/>
    </row>
    <row r="77" spans="1:53" s="4" customFormat="1" ht="40.5" hidden="1" customHeight="1" x14ac:dyDescent="0.2">
      <c r="A77" s="209"/>
      <c r="B77" s="166"/>
      <c r="C77" s="166"/>
      <c r="D77" s="285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167"/>
      <c r="Q77" s="251"/>
      <c r="R77" s="257"/>
      <c r="S77" s="251"/>
      <c r="T77" s="251"/>
      <c r="U77" s="251"/>
      <c r="V77" s="252"/>
      <c r="W77" s="251"/>
      <c r="X77" s="251"/>
      <c r="Y77" s="251"/>
      <c r="Z77" s="251"/>
      <c r="AA77" s="251"/>
      <c r="AB77" s="148"/>
      <c r="AC77" s="251"/>
      <c r="AD77" s="251"/>
      <c r="AE77" s="251"/>
      <c r="AF77" s="166"/>
      <c r="AG77" s="151"/>
      <c r="AH77" s="176"/>
      <c r="AI77" s="176"/>
      <c r="AJ77" s="213"/>
      <c r="AK77" s="191"/>
      <c r="AL77" s="194"/>
      <c r="AM77" s="242"/>
      <c r="AN77" s="242"/>
      <c r="AO77" s="242"/>
      <c r="AP77" s="176"/>
      <c r="AQ77" s="185"/>
      <c r="AR77" s="306"/>
      <c r="AS77" s="145" t="s">
        <v>44</v>
      </c>
      <c r="AT77" s="108">
        <v>2817</v>
      </c>
      <c r="AU77" s="108">
        <f>AT77*AR74</f>
        <v>0</v>
      </c>
      <c r="AV77" s="108">
        <v>358</v>
      </c>
      <c r="AW77" s="170"/>
      <c r="AX77" s="173"/>
      <c r="AY77" s="108">
        <f>AV77*AR74</f>
        <v>0</v>
      </c>
      <c r="AZ77" s="109">
        <f t="shared" si="22"/>
        <v>0</v>
      </c>
      <c r="BA77" s="235"/>
    </row>
    <row r="78" spans="1:53" s="4" customFormat="1" ht="40.5" customHeight="1" x14ac:dyDescent="0.2">
      <c r="A78" s="307" t="s">
        <v>197</v>
      </c>
      <c r="B78" s="164" t="s">
        <v>187</v>
      </c>
      <c r="C78" s="164" t="s">
        <v>188</v>
      </c>
      <c r="D78" s="284" t="s">
        <v>119</v>
      </c>
      <c r="E78" s="251" t="s">
        <v>181</v>
      </c>
      <c r="F78" s="251" t="s">
        <v>182</v>
      </c>
      <c r="G78" s="251" t="s">
        <v>90</v>
      </c>
      <c r="H78" s="251" t="s">
        <v>183</v>
      </c>
      <c r="I78" s="251">
        <v>1050</v>
      </c>
      <c r="J78" s="251">
        <v>2100</v>
      </c>
      <c r="K78" s="251"/>
      <c r="L78" s="251"/>
      <c r="M78" s="251" t="s">
        <v>45</v>
      </c>
      <c r="N78" s="251" t="s">
        <v>125</v>
      </c>
      <c r="O78" s="251" t="s">
        <v>69</v>
      </c>
      <c r="P78" s="167" t="s">
        <v>184</v>
      </c>
      <c r="Q78" s="251" t="s">
        <v>60</v>
      </c>
      <c r="R78" s="257" t="s">
        <v>189</v>
      </c>
      <c r="S78" s="251" t="s">
        <v>79</v>
      </c>
      <c r="T78" s="251" t="s">
        <v>31</v>
      </c>
      <c r="U78" s="251" t="s">
        <v>174</v>
      </c>
      <c r="V78" s="252">
        <v>7016</v>
      </c>
      <c r="W78" s="251">
        <v>72</v>
      </c>
      <c r="X78" s="251" t="s">
        <v>185</v>
      </c>
      <c r="Y78" s="251" t="s">
        <v>32</v>
      </c>
      <c r="Z78" s="251" t="s">
        <v>46</v>
      </c>
      <c r="AA78" s="251" t="s">
        <v>30</v>
      </c>
      <c r="AB78" s="148" t="s">
        <v>186</v>
      </c>
      <c r="AC78" s="251" t="s">
        <v>54</v>
      </c>
      <c r="AD78" s="251" t="s">
        <v>57</v>
      </c>
      <c r="AE78" s="251" t="s">
        <v>35</v>
      </c>
      <c r="AF78" s="164"/>
      <c r="AG78" s="149"/>
      <c r="AH78" s="174">
        <v>17</v>
      </c>
      <c r="AI78" s="174">
        <v>16</v>
      </c>
      <c r="AJ78" s="211"/>
      <c r="AK78" s="189"/>
      <c r="AL78" s="192"/>
      <c r="AM78" s="240"/>
      <c r="AN78" s="240"/>
      <c r="AO78" s="240"/>
      <c r="AP78" s="174"/>
      <c r="AQ78" s="183"/>
      <c r="AR78" s="304">
        <f>SUM(AG78:AQ81)</f>
        <v>33</v>
      </c>
      <c r="AS78" s="145" t="s">
        <v>41</v>
      </c>
      <c r="AT78" s="108">
        <v>20870</v>
      </c>
      <c r="AU78" s="108">
        <f>AT78*AR78</f>
        <v>688710</v>
      </c>
      <c r="AV78" s="108">
        <v>1604</v>
      </c>
      <c r="AW78" s="168">
        <f>AT78+AT79+AT80+AT81+AV78+AV79+AV80+AV81</f>
        <v>39809</v>
      </c>
      <c r="AX78" s="171">
        <f>AW78*AR78</f>
        <v>1313697</v>
      </c>
      <c r="AY78" s="108">
        <f>AV78*AR78</f>
        <v>52932</v>
      </c>
      <c r="AZ78" s="109">
        <f t="shared" si="22"/>
        <v>741642</v>
      </c>
      <c r="BA78" s="247"/>
    </row>
    <row r="79" spans="1:53" s="4" customFormat="1" ht="40.5" customHeight="1" x14ac:dyDescent="0.2">
      <c r="A79" s="307"/>
      <c r="B79" s="165"/>
      <c r="C79" s="165"/>
      <c r="D79" s="285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167"/>
      <c r="Q79" s="251"/>
      <c r="R79" s="257"/>
      <c r="S79" s="251"/>
      <c r="T79" s="251"/>
      <c r="U79" s="251"/>
      <c r="V79" s="252"/>
      <c r="W79" s="251"/>
      <c r="X79" s="251"/>
      <c r="Y79" s="251"/>
      <c r="Z79" s="251"/>
      <c r="AA79" s="251"/>
      <c r="AB79" s="148"/>
      <c r="AC79" s="251"/>
      <c r="AD79" s="251"/>
      <c r="AE79" s="251"/>
      <c r="AF79" s="165"/>
      <c r="AG79" s="150"/>
      <c r="AH79" s="175"/>
      <c r="AI79" s="175"/>
      <c r="AJ79" s="212"/>
      <c r="AK79" s="190"/>
      <c r="AL79" s="193"/>
      <c r="AM79" s="241"/>
      <c r="AN79" s="241"/>
      <c r="AO79" s="241"/>
      <c r="AP79" s="175"/>
      <c r="AQ79" s="184"/>
      <c r="AR79" s="305"/>
      <c r="AS79" s="145" t="s">
        <v>42</v>
      </c>
      <c r="AT79" s="108">
        <v>8335</v>
      </c>
      <c r="AU79" s="108">
        <f>AT79*AR78</f>
        <v>275055</v>
      </c>
      <c r="AV79" s="108">
        <v>1604</v>
      </c>
      <c r="AW79" s="169"/>
      <c r="AX79" s="172"/>
      <c r="AY79" s="108">
        <f>AV79*AR78</f>
        <v>52932</v>
      </c>
      <c r="AZ79" s="109">
        <f t="shared" si="22"/>
        <v>327987</v>
      </c>
      <c r="BA79" s="248"/>
    </row>
    <row r="80" spans="1:53" s="4" customFormat="1" ht="40.5" customHeight="1" x14ac:dyDescent="0.2">
      <c r="A80" s="307"/>
      <c r="B80" s="165"/>
      <c r="C80" s="165"/>
      <c r="D80" s="285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167"/>
      <c r="Q80" s="251"/>
      <c r="R80" s="257"/>
      <c r="S80" s="251"/>
      <c r="T80" s="251"/>
      <c r="U80" s="251"/>
      <c r="V80" s="252"/>
      <c r="W80" s="251"/>
      <c r="X80" s="251"/>
      <c r="Y80" s="251"/>
      <c r="Z80" s="251"/>
      <c r="AA80" s="251"/>
      <c r="AB80" s="148"/>
      <c r="AC80" s="251"/>
      <c r="AD80" s="251"/>
      <c r="AE80" s="251"/>
      <c r="AF80" s="165"/>
      <c r="AG80" s="150"/>
      <c r="AH80" s="175"/>
      <c r="AI80" s="175"/>
      <c r="AJ80" s="212"/>
      <c r="AK80" s="190"/>
      <c r="AL80" s="193"/>
      <c r="AM80" s="241"/>
      <c r="AN80" s="241"/>
      <c r="AO80" s="241"/>
      <c r="AP80" s="175"/>
      <c r="AQ80" s="184"/>
      <c r="AR80" s="305"/>
      <c r="AS80" s="145" t="s">
        <v>43</v>
      </c>
      <c r="AT80" s="108">
        <v>3765</v>
      </c>
      <c r="AU80" s="108">
        <f>AT80*AR78</f>
        <v>124245</v>
      </c>
      <c r="AV80" s="108">
        <v>456</v>
      </c>
      <c r="AW80" s="169"/>
      <c r="AX80" s="172"/>
      <c r="AY80" s="108">
        <f>AV80*AR78</f>
        <v>15048</v>
      </c>
      <c r="AZ80" s="109">
        <f t="shared" si="22"/>
        <v>139293</v>
      </c>
      <c r="BA80" s="248"/>
    </row>
    <row r="81" spans="1:53" s="4" customFormat="1" ht="40.5" customHeight="1" x14ac:dyDescent="0.2">
      <c r="A81" s="307"/>
      <c r="B81" s="166"/>
      <c r="C81" s="166"/>
      <c r="D81" s="285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167"/>
      <c r="Q81" s="251"/>
      <c r="R81" s="257"/>
      <c r="S81" s="251"/>
      <c r="T81" s="251"/>
      <c r="U81" s="251"/>
      <c r="V81" s="252"/>
      <c r="W81" s="251"/>
      <c r="X81" s="251"/>
      <c r="Y81" s="251"/>
      <c r="Z81" s="251"/>
      <c r="AA81" s="251"/>
      <c r="AB81" s="148"/>
      <c r="AC81" s="251"/>
      <c r="AD81" s="251"/>
      <c r="AE81" s="251"/>
      <c r="AF81" s="166"/>
      <c r="AG81" s="151"/>
      <c r="AH81" s="176"/>
      <c r="AI81" s="176"/>
      <c r="AJ81" s="213"/>
      <c r="AK81" s="191"/>
      <c r="AL81" s="194"/>
      <c r="AM81" s="242"/>
      <c r="AN81" s="242"/>
      <c r="AO81" s="242"/>
      <c r="AP81" s="176"/>
      <c r="AQ81" s="185"/>
      <c r="AR81" s="306"/>
      <c r="AS81" s="145" t="s">
        <v>44</v>
      </c>
      <c r="AT81" s="108">
        <v>2817</v>
      </c>
      <c r="AU81" s="108">
        <f>AT81*AR78</f>
        <v>92961</v>
      </c>
      <c r="AV81" s="108">
        <v>358</v>
      </c>
      <c r="AW81" s="170"/>
      <c r="AX81" s="173"/>
      <c r="AY81" s="108">
        <f>AV81*AR78</f>
        <v>11814</v>
      </c>
      <c r="AZ81" s="109">
        <f t="shared" si="22"/>
        <v>104775</v>
      </c>
      <c r="BA81" s="235"/>
    </row>
    <row r="82" spans="1:53" s="4" customFormat="1" ht="40.5" hidden="1" customHeight="1" x14ac:dyDescent="0.2">
      <c r="A82" s="148">
        <v>9</v>
      </c>
      <c r="B82" s="164" t="s">
        <v>194</v>
      </c>
      <c r="C82" s="164"/>
      <c r="D82" s="284" t="s">
        <v>119</v>
      </c>
      <c r="E82" s="251" t="s">
        <v>181</v>
      </c>
      <c r="F82" s="251" t="s">
        <v>182</v>
      </c>
      <c r="G82" s="251" t="s">
        <v>90</v>
      </c>
      <c r="H82" s="251" t="s">
        <v>183</v>
      </c>
      <c r="I82" s="251">
        <v>1050</v>
      </c>
      <c r="J82" s="251">
        <v>2100</v>
      </c>
      <c r="K82" s="251"/>
      <c r="L82" s="251"/>
      <c r="M82" s="251" t="s">
        <v>45</v>
      </c>
      <c r="N82" s="251" t="s">
        <v>125</v>
      </c>
      <c r="O82" s="251" t="s">
        <v>34</v>
      </c>
      <c r="P82" s="167" t="s">
        <v>184</v>
      </c>
      <c r="Q82" s="251" t="s">
        <v>61</v>
      </c>
      <c r="R82" s="257" t="s">
        <v>91</v>
      </c>
      <c r="S82" s="251" t="s">
        <v>79</v>
      </c>
      <c r="T82" s="251" t="s">
        <v>31</v>
      </c>
      <c r="U82" s="251" t="s">
        <v>174</v>
      </c>
      <c r="V82" s="252">
        <v>7016</v>
      </c>
      <c r="W82" s="251">
        <v>72</v>
      </c>
      <c r="X82" s="251" t="s">
        <v>185</v>
      </c>
      <c r="Y82" s="251" t="s">
        <v>32</v>
      </c>
      <c r="Z82" s="251" t="s">
        <v>46</v>
      </c>
      <c r="AA82" s="251" t="s">
        <v>30</v>
      </c>
      <c r="AB82" s="148" t="s">
        <v>77</v>
      </c>
      <c r="AC82" s="251" t="s">
        <v>54</v>
      </c>
      <c r="AD82" s="251" t="s">
        <v>57</v>
      </c>
      <c r="AE82" s="251" t="s">
        <v>35</v>
      </c>
      <c r="AF82" s="164"/>
      <c r="AG82" s="149"/>
      <c r="AH82" s="174"/>
      <c r="AI82" s="174"/>
      <c r="AJ82" s="211"/>
      <c r="AK82" s="189"/>
      <c r="AL82" s="192"/>
      <c r="AM82" s="240"/>
      <c r="AN82" s="240"/>
      <c r="AO82" s="240"/>
      <c r="AP82" s="174"/>
      <c r="AQ82" s="183"/>
      <c r="AR82" s="304">
        <f>SUM(AG82:AQ85)</f>
        <v>0</v>
      </c>
      <c r="AS82" s="145" t="s">
        <v>41</v>
      </c>
      <c r="AT82" s="108">
        <v>20870</v>
      </c>
      <c r="AU82" s="108">
        <f>AT82*AR82</f>
        <v>0</v>
      </c>
      <c r="AV82" s="108">
        <v>1604</v>
      </c>
      <c r="AW82" s="168">
        <f>AT82+AT83+AT84+AT85+AV82+AV83+AV84+AV85</f>
        <v>39809</v>
      </c>
      <c r="AX82" s="171">
        <f>AW82*AR82</f>
        <v>0</v>
      </c>
      <c r="AY82" s="108">
        <f>AV82*AR82</f>
        <v>0</v>
      </c>
      <c r="AZ82" s="109">
        <f t="shared" si="22"/>
        <v>0</v>
      </c>
      <c r="BA82" s="247"/>
    </row>
    <row r="83" spans="1:53" s="4" customFormat="1" ht="40.5" hidden="1" customHeight="1" x14ac:dyDescent="0.2">
      <c r="A83" s="148"/>
      <c r="B83" s="165"/>
      <c r="C83" s="165"/>
      <c r="D83" s="285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167"/>
      <c r="Q83" s="251"/>
      <c r="R83" s="257"/>
      <c r="S83" s="251"/>
      <c r="T83" s="251"/>
      <c r="U83" s="251"/>
      <c r="V83" s="252"/>
      <c r="W83" s="251"/>
      <c r="X83" s="251"/>
      <c r="Y83" s="251"/>
      <c r="Z83" s="251"/>
      <c r="AA83" s="251"/>
      <c r="AB83" s="148"/>
      <c r="AC83" s="251"/>
      <c r="AD83" s="251"/>
      <c r="AE83" s="251"/>
      <c r="AF83" s="165"/>
      <c r="AG83" s="150"/>
      <c r="AH83" s="175"/>
      <c r="AI83" s="175"/>
      <c r="AJ83" s="212"/>
      <c r="AK83" s="190"/>
      <c r="AL83" s="193"/>
      <c r="AM83" s="241"/>
      <c r="AN83" s="241"/>
      <c r="AO83" s="241"/>
      <c r="AP83" s="175"/>
      <c r="AQ83" s="184"/>
      <c r="AR83" s="305"/>
      <c r="AS83" s="145" t="s">
        <v>42</v>
      </c>
      <c r="AT83" s="108">
        <v>8335</v>
      </c>
      <c r="AU83" s="108">
        <f>AT83*AR82</f>
        <v>0</v>
      </c>
      <c r="AV83" s="108">
        <v>1604</v>
      </c>
      <c r="AW83" s="169"/>
      <c r="AX83" s="172"/>
      <c r="AY83" s="108">
        <f>AV83*AR82</f>
        <v>0</v>
      </c>
      <c r="AZ83" s="109">
        <f t="shared" si="22"/>
        <v>0</v>
      </c>
      <c r="BA83" s="248"/>
    </row>
    <row r="84" spans="1:53" s="4" customFormat="1" ht="40.5" hidden="1" customHeight="1" x14ac:dyDescent="0.2">
      <c r="A84" s="148"/>
      <c r="B84" s="165"/>
      <c r="C84" s="165"/>
      <c r="D84" s="285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167"/>
      <c r="Q84" s="251"/>
      <c r="R84" s="257"/>
      <c r="S84" s="251"/>
      <c r="T84" s="251"/>
      <c r="U84" s="251"/>
      <c r="V84" s="252"/>
      <c r="W84" s="251"/>
      <c r="X84" s="251"/>
      <c r="Y84" s="251"/>
      <c r="Z84" s="251"/>
      <c r="AA84" s="251"/>
      <c r="AB84" s="148"/>
      <c r="AC84" s="251"/>
      <c r="AD84" s="251"/>
      <c r="AE84" s="251"/>
      <c r="AF84" s="165"/>
      <c r="AG84" s="150"/>
      <c r="AH84" s="175"/>
      <c r="AI84" s="175"/>
      <c r="AJ84" s="212"/>
      <c r="AK84" s="190"/>
      <c r="AL84" s="193"/>
      <c r="AM84" s="241"/>
      <c r="AN84" s="241"/>
      <c r="AO84" s="241"/>
      <c r="AP84" s="175"/>
      <c r="AQ84" s="184"/>
      <c r="AR84" s="305"/>
      <c r="AS84" s="145" t="s">
        <v>43</v>
      </c>
      <c r="AT84" s="108">
        <v>3765</v>
      </c>
      <c r="AU84" s="108">
        <f>AT84*AR82</f>
        <v>0</v>
      </c>
      <c r="AV84" s="108">
        <v>456</v>
      </c>
      <c r="AW84" s="169"/>
      <c r="AX84" s="172"/>
      <c r="AY84" s="108">
        <f>AV84*AR82</f>
        <v>0</v>
      </c>
      <c r="AZ84" s="109">
        <f t="shared" si="22"/>
        <v>0</v>
      </c>
      <c r="BA84" s="248"/>
    </row>
    <row r="85" spans="1:53" s="4" customFormat="1" ht="40.5" hidden="1" customHeight="1" x14ac:dyDescent="0.2">
      <c r="A85" s="148"/>
      <c r="B85" s="166"/>
      <c r="C85" s="166"/>
      <c r="D85" s="285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167"/>
      <c r="Q85" s="251"/>
      <c r="R85" s="257"/>
      <c r="S85" s="251"/>
      <c r="T85" s="251"/>
      <c r="U85" s="251"/>
      <c r="V85" s="252"/>
      <c r="W85" s="251"/>
      <c r="X85" s="251"/>
      <c r="Y85" s="251"/>
      <c r="Z85" s="251"/>
      <c r="AA85" s="251"/>
      <c r="AB85" s="148"/>
      <c r="AC85" s="251"/>
      <c r="AD85" s="251"/>
      <c r="AE85" s="251"/>
      <c r="AF85" s="166"/>
      <c r="AG85" s="151"/>
      <c r="AH85" s="176"/>
      <c r="AI85" s="176"/>
      <c r="AJ85" s="213"/>
      <c r="AK85" s="191"/>
      <c r="AL85" s="194"/>
      <c r="AM85" s="242"/>
      <c r="AN85" s="242"/>
      <c r="AO85" s="242"/>
      <c r="AP85" s="176"/>
      <c r="AQ85" s="185"/>
      <c r="AR85" s="306"/>
      <c r="AS85" s="145" t="s">
        <v>44</v>
      </c>
      <c r="AT85" s="108">
        <v>2817</v>
      </c>
      <c r="AU85" s="108">
        <f>AT85*AR82</f>
        <v>0</v>
      </c>
      <c r="AV85" s="108">
        <v>358</v>
      </c>
      <c r="AW85" s="170"/>
      <c r="AX85" s="173"/>
      <c r="AY85" s="108">
        <f>AV85*AR82</f>
        <v>0</v>
      </c>
      <c r="AZ85" s="109">
        <f t="shared" si="22"/>
        <v>0</v>
      </c>
      <c r="BA85" s="235"/>
    </row>
    <row r="86" spans="1:53" s="4" customFormat="1" ht="40.5" hidden="1" customHeight="1" x14ac:dyDescent="0.2">
      <c r="A86" s="307" t="s">
        <v>177</v>
      </c>
      <c r="B86" s="164" t="s">
        <v>194</v>
      </c>
      <c r="C86" s="164" t="s">
        <v>196</v>
      </c>
      <c r="D86" s="284" t="s">
        <v>119</v>
      </c>
      <c r="E86" s="251" t="s">
        <v>181</v>
      </c>
      <c r="F86" s="251" t="s">
        <v>182</v>
      </c>
      <c r="G86" s="251" t="s">
        <v>90</v>
      </c>
      <c r="H86" s="251" t="s">
        <v>183</v>
      </c>
      <c r="I86" s="251">
        <v>1050</v>
      </c>
      <c r="J86" s="251">
        <v>2100</v>
      </c>
      <c r="K86" s="251"/>
      <c r="L86" s="251"/>
      <c r="M86" s="251" t="s">
        <v>45</v>
      </c>
      <c r="N86" s="251" t="s">
        <v>125</v>
      </c>
      <c r="O86" s="251" t="s">
        <v>34</v>
      </c>
      <c r="P86" s="167" t="s">
        <v>184</v>
      </c>
      <c r="Q86" s="251" t="s">
        <v>60</v>
      </c>
      <c r="R86" s="257" t="s">
        <v>189</v>
      </c>
      <c r="S86" s="251" t="s">
        <v>79</v>
      </c>
      <c r="T86" s="251" t="s">
        <v>31</v>
      </c>
      <c r="U86" s="251" t="s">
        <v>174</v>
      </c>
      <c r="V86" s="252">
        <v>7016</v>
      </c>
      <c r="W86" s="251">
        <v>72</v>
      </c>
      <c r="X86" s="251" t="s">
        <v>185</v>
      </c>
      <c r="Y86" s="251" t="s">
        <v>32</v>
      </c>
      <c r="Z86" s="251" t="s">
        <v>46</v>
      </c>
      <c r="AA86" s="251" t="s">
        <v>30</v>
      </c>
      <c r="AB86" s="148" t="s">
        <v>77</v>
      </c>
      <c r="AC86" s="251" t="s">
        <v>54</v>
      </c>
      <c r="AD86" s="251" t="s">
        <v>57</v>
      </c>
      <c r="AE86" s="251" t="s">
        <v>35</v>
      </c>
      <c r="AF86" s="164"/>
      <c r="AG86" s="149"/>
      <c r="AH86" s="174"/>
      <c r="AI86" s="174"/>
      <c r="AJ86" s="211"/>
      <c r="AK86" s="189"/>
      <c r="AL86" s="192"/>
      <c r="AM86" s="240"/>
      <c r="AN86" s="240"/>
      <c r="AO86" s="240"/>
      <c r="AP86" s="174"/>
      <c r="AQ86" s="183"/>
      <c r="AR86" s="304">
        <f>SUM(AG86:AQ89)</f>
        <v>0</v>
      </c>
      <c r="AS86" s="145" t="s">
        <v>41</v>
      </c>
      <c r="AT86" s="108">
        <v>20870</v>
      </c>
      <c r="AU86" s="108">
        <f>AT86*AR86</f>
        <v>0</v>
      </c>
      <c r="AV86" s="108">
        <v>1604</v>
      </c>
      <c r="AW86" s="168">
        <f>AT86+AT87+AT88+AT89+AV86+AV87+AV88+AV89</f>
        <v>39809</v>
      </c>
      <c r="AX86" s="171">
        <f>AW86*AR86</f>
        <v>0</v>
      </c>
      <c r="AY86" s="108">
        <f>AV86*AR86</f>
        <v>0</v>
      </c>
      <c r="AZ86" s="109">
        <f t="shared" si="22"/>
        <v>0</v>
      </c>
      <c r="BA86" s="247"/>
    </row>
    <row r="87" spans="1:53" s="4" customFormat="1" ht="40.5" hidden="1" customHeight="1" x14ac:dyDescent="0.2">
      <c r="A87" s="307"/>
      <c r="B87" s="165"/>
      <c r="C87" s="165"/>
      <c r="D87" s="285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167"/>
      <c r="Q87" s="251"/>
      <c r="R87" s="257"/>
      <c r="S87" s="251"/>
      <c r="T87" s="251"/>
      <c r="U87" s="251"/>
      <c r="V87" s="252"/>
      <c r="W87" s="251"/>
      <c r="X87" s="251"/>
      <c r="Y87" s="251"/>
      <c r="Z87" s="251"/>
      <c r="AA87" s="251"/>
      <c r="AB87" s="148"/>
      <c r="AC87" s="251"/>
      <c r="AD87" s="251"/>
      <c r="AE87" s="251"/>
      <c r="AF87" s="165"/>
      <c r="AG87" s="150"/>
      <c r="AH87" s="175"/>
      <c r="AI87" s="175"/>
      <c r="AJ87" s="212"/>
      <c r="AK87" s="190"/>
      <c r="AL87" s="193"/>
      <c r="AM87" s="241"/>
      <c r="AN87" s="241"/>
      <c r="AO87" s="241"/>
      <c r="AP87" s="175"/>
      <c r="AQ87" s="184"/>
      <c r="AR87" s="305"/>
      <c r="AS87" s="145" t="s">
        <v>42</v>
      </c>
      <c r="AT87" s="108">
        <v>8335</v>
      </c>
      <c r="AU87" s="108">
        <f>AT87*AR86</f>
        <v>0</v>
      </c>
      <c r="AV87" s="108">
        <v>1604</v>
      </c>
      <c r="AW87" s="169"/>
      <c r="AX87" s="172"/>
      <c r="AY87" s="108">
        <f>AV87*AR86</f>
        <v>0</v>
      </c>
      <c r="AZ87" s="109">
        <f t="shared" si="22"/>
        <v>0</v>
      </c>
      <c r="BA87" s="248"/>
    </row>
    <row r="88" spans="1:53" s="4" customFormat="1" ht="40.5" hidden="1" customHeight="1" x14ac:dyDescent="0.2">
      <c r="A88" s="307"/>
      <c r="B88" s="165"/>
      <c r="C88" s="165"/>
      <c r="D88" s="285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167"/>
      <c r="Q88" s="251"/>
      <c r="R88" s="257"/>
      <c r="S88" s="251"/>
      <c r="T88" s="251"/>
      <c r="U88" s="251"/>
      <c r="V88" s="252"/>
      <c r="W88" s="251"/>
      <c r="X88" s="251"/>
      <c r="Y88" s="251"/>
      <c r="Z88" s="251"/>
      <c r="AA88" s="251"/>
      <c r="AB88" s="148"/>
      <c r="AC88" s="251"/>
      <c r="AD88" s="251"/>
      <c r="AE88" s="251"/>
      <c r="AF88" s="165"/>
      <c r="AG88" s="150"/>
      <c r="AH88" s="175"/>
      <c r="AI88" s="175"/>
      <c r="AJ88" s="212"/>
      <c r="AK88" s="190"/>
      <c r="AL88" s="193"/>
      <c r="AM88" s="241"/>
      <c r="AN88" s="241"/>
      <c r="AO88" s="241"/>
      <c r="AP88" s="175"/>
      <c r="AQ88" s="184"/>
      <c r="AR88" s="305"/>
      <c r="AS88" s="145" t="s">
        <v>43</v>
      </c>
      <c r="AT88" s="108">
        <v>3765</v>
      </c>
      <c r="AU88" s="108">
        <f>AT88*AR86</f>
        <v>0</v>
      </c>
      <c r="AV88" s="108">
        <v>456</v>
      </c>
      <c r="AW88" s="169"/>
      <c r="AX88" s="172"/>
      <c r="AY88" s="108">
        <f>AV88*AR86</f>
        <v>0</v>
      </c>
      <c r="AZ88" s="109">
        <f t="shared" si="22"/>
        <v>0</v>
      </c>
      <c r="BA88" s="248"/>
    </row>
    <row r="89" spans="1:53" s="4" customFormat="1" ht="40.5" hidden="1" customHeight="1" x14ac:dyDescent="0.2">
      <c r="A89" s="307"/>
      <c r="B89" s="166"/>
      <c r="C89" s="166"/>
      <c r="D89" s="285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167"/>
      <c r="Q89" s="251"/>
      <c r="R89" s="257"/>
      <c r="S89" s="251"/>
      <c r="T89" s="251"/>
      <c r="U89" s="251"/>
      <c r="V89" s="252"/>
      <c r="W89" s="251"/>
      <c r="X89" s="251"/>
      <c r="Y89" s="251"/>
      <c r="Z89" s="251"/>
      <c r="AA89" s="251"/>
      <c r="AB89" s="148"/>
      <c r="AC89" s="251"/>
      <c r="AD89" s="251"/>
      <c r="AE89" s="251"/>
      <c r="AF89" s="166"/>
      <c r="AG89" s="151"/>
      <c r="AH89" s="176"/>
      <c r="AI89" s="176"/>
      <c r="AJ89" s="213"/>
      <c r="AK89" s="191"/>
      <c r="AL89" s="194"/>
      <c r="AM89" s="242"/>
      <c r="AN89" s="242"/>
      <c r="AO89" s="242"/>
      <c r="AP89" s="176"/>
      <c r="AQ89" s="185"/>
      <c r="AR89" s="306"/>
      <c r="AS89" s="145" t="s">
        <v>44</v>
      </c>
      <c r="AT89" s="108">
        <v>2817</v>
      </c>
      <c r="AU89" s="108">
        <f>AT89*AR86</f>
        <v>0</v>
      </c>
      <c r="AV89" s="108">
        <v>358</v>
      </c>
      <c r="AW89" s="170"/>
      <c r="AX89" s="173"/>
      <c r="AY89" s="108">
        <f>AV89*AR86</f>
        <v>0</v>
      </c>
      <c r="AZ89" s="109">
        <f t="shared" si="22"/>
        <v>0</v>
      </c>
      <c r="BA89" s="235"/>
    </row>
    <row r="90" spans="1:53" s="87" customFormat="1" ht="45" customHeight="1" x14ac:dyDescent="0.2">
      <c r="A90" s="207">
        <v>10</v>
      </c>
      <c r="B90" s="164" t="s">
        <v>110</v>
      </c>
      <c r="C90" s="164"/>
      <c r="D90" s="164" t="s">
        <v>119</v>
      </c>
      <c r="E90" s="164" t="s">
        <v>144</v>
      </c>
      <c r="F90" s="164" t="s">
        <v>128</v>
      </c>
      <c r="G90" s="164" t="s">
        <v>35</v>
      </c>
      <c r="H90" s="164" t="s">
        <v>75</v>
      </c>
      <c r="I90" s="164">
        <v>1050</v>
      </c>
      <c r="J90" s="164">
        <v>2100</v>
      </c>
      <c r="K90" s="201"/>
      <c r="L90" s="201"/>
      <c r="M90" s="204" t="s">
        <v>30</v>
      </c>
      <c r="N90" s="164" t="s">
        <v>76</v>
      </c>
      <c r="O90" s="164" t="s">
        <v>69</v>
      </c>
      <c r="P90" s="204" t="s">
        <v>35</v>
      </c>
      <c r="Q90" s="164" t="s">
        <v>35</v>
      </c>
      <c r="R90" s="204" t="s">
        <v>86</v>
      </c>
      <c r="S90" s="204" t="s">
        <v>88</v>
      </c>
      <c r="T90" s="164" t="s">
        <v>31</v>
      </c>
      <c r="U90" s="177" t="s">
        <v>70</v>
      </c>
      <c r="V90" s="204" t="s">
        <v>83</v>
      </c>
      <c r="W90" s="177">
        <v>152</v>
      </c>
      <c r="X90" s="180" t="s">
        <v>87</v>
      </c>
      <c r="Y90" s="164" t="s">
        <v>71</v>
      </c>
      <c r="Z90" s="164" t="s">
        <v>46</v>
      </c>
      <c r="AA90" s="164" t="s">
        <v>33</v>
      </c>
      <c r="AB90" s="164" t="s">
        <v>35</v>
      </c>
      <c r="AC90" s="177" t="s">
        <v>35</v>
      </c>
      <c r="AD90" s="164" t="s">
        <v>35</v>
      </c>
      <c r="AE90" s="164" t="s">
        <v>72</v>
      </c>
      <c r="AF90" s="164" t="s">
        <v>73</v>
      </c>
      <c r="AG90" s="149"/>
      <c r="AH90" s="174">
        <v>34</v>
      </c>
      <c r="AI90" s="174">
        <v>37</v>
      </c>
      <c r="AJ90" s="211"/>
      <c r="AK90" s="189"/>
      <c r="AL90" s="192"/>
      <c r="AM90" s="240"/>
      <c r="AN90" s="240"/>
      <c r="AO90" s="240"/>
      <c r="AP90" s="174"/>
      <c r="AQ90" s="183"/>
      <c r="AR90" s="186">
        <f>SUM(AG90:AQ93)</f>
        <v>71</v>
      </c>
      <c r="AS90" s="97" t="s">
        <v>41</v>
      </c>
      <c r="AT90" s="108">
        <v>22032</v>
      </c>
      <c r="AU90" s="108">
        <f>AT90*AR90</f>
        <v>1564272</v>
      </c>
      <c r="AV90" s="108">
        <v>1780</v>
      </c>
      <c r="AW90" s="168">
        <f>AT90+AT91+AT92+AT93+AV90+AV91+AV92+AV93</f>
        <v>37085</v>
      </c>
      <c r="AX90" s="171">
        <f>AW90*AR90</f>
        <v>2633035</v>
      </c>
      <c r="AY90" s="108">
        <f>AV90*AR90</f>
        <v>126380</v>
      </c>
      <c r="AZ90" s="109">
        <f t="shared" si="11"/>
        <v>1690652</v>
      </c>
      <c r="BA90" s="231"/>
    </row>
    <row r="91" spans="1:53" s="87" customFormat="1" ht="36.75" customHeight="1" x14ac:dyDescent="0.2">
      <c r="A91" s="208"/>
      <c r="B91" s="165"/>
      <c r="C91" s="165"/>
      <c r="D91" s="165"/>
      <c r="E91" s="165"/>
      <c r="F91" s="165"/>
      <c r="G91" s="165"/>
      <c r="H91" s="165"/>
      <c r="I91" s="165"/>
      <c r="J91" s="165"/>
      <c r="K91" s="202"/>
      <c r="L91" s="202"/>
      <c r="M91" s="205"/>
      <c r="N91" s="165"/>
      <c r="O91" s="165"/>
      <c r="P91" s="205"/>
      <c r="Q91" s="165"/>
      <c r="R91" s="205"/>
      <c r="S91" s="205"/>
      <c r="T91" s="165"/>
      <c r="U91" s="178"/>
      <c r="V91" s="205"/>
      <c r="W91" s="178"/>
      <c r="X91" s="181"/>
      <c r="Y91" s="165"/>
      <c r="Z91" s="165"/>
      <c r="AA91" s="165"/>
      <c r="AB91" s="165"/>
      <c r="AC91" s="178"/>
      <c r="AD91" s="165"/>
      <c r="AE91" s="165"/>
      <c r="AF91" s="165"/>
      <c r="AG91" s="150"/>
      <c r="AH91" s="175"/>
      <c r="AI91" s="175"/>
      <c r="AJ91" s="212"/>
      <c r="AK91" s="190"/>
      <c r="AL91" s="193"/>
      <c r="AM91" s="241"/>
      <c r="AN91" s="241"/>
      <c r="AO91" s="241"/>
      <c r="AP91" s="175"/>
      <c r="AQ91" s="184"/>
      <c r="AR91" s="187"/>
      <c r="AS91" s="97" t="s">
        <v>42</v>
      </c>
      <c r="AT91" s="108">
        <v>7205</v>
      </c>
      <c r="AU91" s="108">
        <f>AT91*AR90</f>
        <v>511555</v>
      </c>
      <c r="AV91" s="108">
        <v>1780</v>
      </c>
      <c r="AW91" s="169"/>
      <c r="AX91" s="172"/>
      <c r="AY91" s="108">
        <f>AV91*AR90</f>
        <v>126380</v>
      </c>
      <c r="AZ91" s="109">
        <f t="shared" si="11"/>
        <v>637935</v>
      </c>
      <c r="BA91" s="231"/>
    </row>
    <row r="92" spans="1:53" s="87" customFormat="1" ht="40.5" customHeight="1" x14ac:dyDescent="0.2">
      <c r="A92" s="208"/>
      <c r="B92" s="165"/>
      <c r="C92" s="165"/>
      <c r="D92" s="165"/>
      <c r="E92" s="165"/>
      <c r="F92" s="165"/>
      <c r="G92" s="165"/>
      <c r="H92" s="165"/>
      <c r="I92" s="165"/>
      <c r="J92" s="165"/>
      <c r="K92" s="202"/>
      <c r="L92" s="202"/>
      <c r="M92" s="205"/>
      <c r="N92" s="165"/>
      <c r="O92" s="165"/>
      <c r="P92" s="205"/>
      <c r="Q92" s="165"/>
      <c r="R92" s="205"/>
      <c r="S92" s="205"/>
      <c r="T92" s="165"/>
      <c r="U92" s="178"/>
      <c r="V92" s="205"/>
      <c r="W92" s="178"/>
      <c r="X92" s="181"/>
      <c r="Y92" s="165"/>
      <c r="Z92" s="165"/>
      <c r="AA92" s="165"/>
      <c r="AB92" s="165"/>
      <c r="AC92" s="178"/>
      <c r="AD92" s="165"/>
      <c r="AE92" s="165"/>
      <c r="AF92" s="165"/>
      <c r="AG92" s="150"/>
      <c r="AH92" s="175"/>
      <c r="AI92" s="175"/>
      <c r="AJ92" s="212"/>
      <c r="AK92" s="190"/>
      <c r="AL92" s="193"/>
      <c r="AM92" s="241"/>
      <c r="AN92" s="241"/>
      <c r="AO92" s="241"/>
      <c r="AP92" s="175"/>
      <c r="AQ92" s="184"/>
      <c r="AR92" s="187"/>
      <c r="AS92" s="97" t="s">
        <v>43</v>
      </c>
      <c r="AT92" s="108">
        <v>3826</v>
      </c>
      <c r="AU92" s="108">
        <f>AT92*AR90</f>
        <v>271646</v>
      </c>
      <c r="AV92" s="108">
        <v>462</v>
      </c>
      <c r="AW92" s="169"/>
      <c r="AX92" s="172"/>
      <c r="AY92" s="108">
        <f>AV92*AR90</f>
        <v>32802</v>
      </c>
      <c r="AZ92" s="109">
        <f t="shared" si="11"/>
        <v>304448</v>
      </c>
      <c r="BA92" s="231"/>
    </row>
    <row r="93" spans="1:53" s="87" customFormat="1" ht="75" customHeight="1" x14ac:dyDescent="0.2">
      <c r="A93" s="209"/>
      <c r="B93" s="166"/>
      <c r="C93" s="166"/>
      <c r="D93" s="166"/>
      <c r="E93" s="166"/>
      <c r="F93" s="166"/>
      <c r="G93" s="166"/>
      <c r="H93" s="166"/>
      <c r="I93" s="166"/>
      <c r="J93" s="166"/>
      <c r="K93" s="203"/>
      <c r="L93" s="203"/>
      <c r="M93" s="206"/>
      <c r="N93" s="166"/>
      <c r="O93" s="166"/>
      <c r="P93" s="206"/>
      <c r="Q93" s="166"/>
      <c r="R93" s="206"/>
      <c r="S93" s="206"/>
      <c r="T93" s="166"/>
      <c r="U93" s="179"/>
      <c r="V93" s="206"/>
      <c r="W93" s="179"/>
      <c r="X93" s="182"/>
      <c r="Y93" s="166"/>
      <c r="Z93" s="166"/>
      <c r="AA93" s="166"/>
      <c r="AB93" s="166"/>
      <c r="AC93" s="179"/>
      <c r="AD93" s="166"/>
      <c r="AE93" s="166"/>
      <c r="AF93" s="166"/>
      <c r="AG93" s="151"/>
      <c r="AH93" s="176"/>
      <c r="AI93" s="176"/>
      <c r="AJ93" s="213"/>
      <c r="AK93" s="191"/>
      <c r="AL93" s="194"/>
      <c r="AM93" s="242"/>
      <c r="AN93" s="242"/>
      <c r="AO93" s="242"/>
      <c r="AP93" s="176"/>
      <c r="AQ93" s="185"/>
      <c r="AR93" s="188"/>
      <c r="AS93" s="97" t="s">
        <v>80</v>
      </c>
      <c r="AT93" s="108"/>
      <c r="AU93" s="108">
        <f>AT93*AR90</f>
        <v>0</v>
      </c>
      <c r="AV93" s="108"/>
      <c r="AW93" s="170"/>
      <c r="AX93" s="173"/>
      <c r="AY93" s="108">
        <f>AV93*AR90</f>
        <v>0</v>
      </c>
      <c r="AZ93" s="109">
        <f t="shared" si="11"/>
        <v>0</v>
      </c>
      <c r="BA93" s="231"/>
    </row>
    <row r="94" spans="1:53" s="87" customFormat="1" ht="45" customHeight="1" x14ac:dyDescent="0.2">
      <c r="A94" s="148">
        <v>11</v>
      </c>
      <c r="B94" s="148" t="s">
        <v>111</v>
      </c>
      <c r="C94" s="148"/>
      <c r="D94" s="164" t="s">
        <v>119</v>
      </c>
      <c r="E94" s="164" t="s">
        <v>144</v>
      </c>
      <c r="F94" s="164" t="s">
        <v>128</v>
      </c>
      <c r="G94" s="164" t="s">
        <v>35</v>
      </c>
      <c r="H94" s="164" t="s">
        <v>75</v>
      </c>
      <c r="I94" s="164">
        <v>1050</v>
      </c>
      <c r="J94" s="164">
        <v>2100</v>
      </c>
      <c r="K94" s="201"/>
      <c r="L94" s="201"/>
      <c r="M94" s="204" t="s">
        <v>30</v>
      </c>
      <c r="N94" s="164" t="s">
        <v>76</v>
      </c>
      <c r="O94" s="164" t="s">
        <v>34</v>
      </c>
      <c r="P94" s="204" t="s">
        <v>35</v>
      </c>
      <c r="Q94" s="164" t="s">
        <v>35</v>
      </c>
      <c r="R94" s="204" t="s">
        <v>86</v>
      </c>
      <c r="S94" s="204" t="s">
        <v>88</v>
      </c>
      <c r="T94" s="164" t="s">
        <v>31</v>
      </c>
      <c r="U94" s="177" t="s">
        <v>70</v>
      </c>
      <c r="V94" s="204" t="s">
        <v>83</v>
      </c>
      <c r="W94" s="177">
        <v>152</v>
      </c>
      <c r="X94" s="180" t="s">
        <v>87</v>
      </c>
      <c r="Y94" s="164" t="s">
        <v>71</v>
      </c>
      <c r="Z94" s="164" t="s">
        <v>46</v>
      </c>
      <c r="AA94" s="164" t="s">
        <v>33</v>
      </c>
      <c r="AB94" s="164" t="s">
        <v>35</v>
      </c>
      <c r="AC94" s="177" t="s">
        <v>35</v>
      </c>
      <c r="AD94" s="164" t="s">
        <v>35</v>
      </c>
      <c r="AE94" s="164" t="s">
        <v>72</v>
      </c>
      <c r="AF94" s="164" t="s">
        <v>73</v>
      </c>
      <c r="AG94" s="149"/>
      <c r="AH94" s="174">
        <v>34</v>
      </c>
      <c r="AI94" s="174">
        <v>80</v>
      </c>
      <c r="AJ94" s="211"/>
      <c r="AK94" s="189"/>
      <c r="AL94" s="192"/>
      <c r="AM94" s="240"/>
      <c r="AN94" s="240"/>
      <c r="AO94" s="240"/>
      <c r="AP94" s="174"/>
      <c r="AQ94" s="183"/>
      <c r="AR94" s="186">
        <f>SUM(AG94:AQ97)</f>
        <v>114</v>
      </c>
      <c r="AS94" s="110" t="s">
        <v>41</v>
      </c>
      <c r="AT94" s="108">
        <v>22032</v>
      </c>
      <c r="AU94" s="108">
        <f>AT94*AR94</f>
        <v>2511648</v>
      </c>
      <c r="AV94" s="108">
        <v>1780</v>
      </c>
      <c r="AW94" s="168">
        <f>AT94+AT95+AT96+AT97+AV94+AV95+AV96+AV97</f>
        <v>37085</v>
      </c>
      <c r="AX94" s="171">
        <f>AW94*AR94</f>
        <v>4227690</v>
      </c>
      <c r="AY94" s="108">
        <f>AV94*AR94</f>
        <v>202920</v>
      </c>
      <c r="AZ94" s="109">
        <f t="shared" ref="AZ94:AZ102" si="23">AY94+AU94</f>
        <v>2714568</v>
      </c>
      <c r="BA94" s="231"/>
    </row>
    <row r="95" spans="1:53" s="87" customFormat="1" ht="45" customHeight="1" x14ac:dyDescent="0.2">
      <c r="A95" s="148"/>
      <c r="B95" s="148"/>
      <c r="C95" s="148"/>
      <c r="D95" s="165"/>
      <c r="E95" s="165"/>
      <c r="F95" s="165"/>
      <c r="G95" s="165"/>
      <c r="H95" s="165"/>
      <c r="I95" s="165"/>
      <c r="J95" s="165"/>
      <c r="K95" s="202"/>
      <c r="L95" s="202"/>
      <c r="M95" s="205"/>
      <c r="N95" s="165"/>
      <c r="O95" s="165"/>
      <c r="P95" s="205"/>
      <c r="Q95" s="165"/>
      <c r="R95" s="205"/>
      <c r="S95" s="205"/>
      <c r="T95" s="165"/>
      <c r="U95" s="178"/>
      <c r="V95" s="205"/>
      <c r="W95" s="178"/>
      <c r="X95" s="181"/>
      <c r="Y95" s="165"/>
      <c r="Z95" s="165"/>
      <c r="AA95" s="165"/>
      <c r="AB95" s="165"/>
      <c r="AC95" s="178"/>
      <c r="AD95" s="165"/>
      <c r="AE95" s="165"/>
      <c r="AF95" s="165"/>
      <c r="AG95" s="150"/>
      <c r="AH95" s="175"/>
      <c r="AI95" s="175"/>
      <c r="AJ95" s="212"/>
      <c r="AK95" s="190"/>
      <c r="AL95" s="193"/>
      <c r="AM95" s="241"/>
      <c r="AN95" s="241"/>
      <c r="AO95" s="241"/>
      <c r="AP95" s="175"/>
      <c r="AQ95" s="184"/>
      <c r="AR95" s="187"/>
      <c r="AS95" s="110" t="s">
        <v>42</v>
      </c>
      <c r="AT95" s="108">
        <v>7205</v>
      </c>
      <c r="AU95" s="108">
        <f>AT95*AR94</f>
        <v>821370</v>
      </c>
      <c r="AV95" s="108">
        <v>1780</v>
      </c>
      <c r="AW95" s="169"/>
      <c r="AX95" s="172"/>
      <c r="AY95" s="108">
        <f>AV95*AR94</f>
        <v>202920</v>
      </c>
      <c r="AZ95" s="109">
        <f t="shared" si="23"/>
        <v>1024290</v>
      </c>
      <c r="BA95" s="231"/>
    </row>
    <row r="96" spans="1:53" s="87" customFormat="1" ht="45" customHeight="1" x14ac:dyDescent="0.2">
      <c r="A96" s="148"/>
      <c r="B96" s="148"/>
      <c r="C96" s="148"/>
      <c r="D96" s="165"/>
      <c r="E96" s="165"/>
      <c r="F96" s="165"/>
      <c r="G96" s="165"/>
      <c r="H96" s="165"/>
      <c r="I96" s="165"/>
      <c r="J96" s="165"/>
      <c r="K96" s="202"/>
      <c r="L96" s="202"/>
      <c r="M96" s="205"/>
      <c r="N96" s="165"/>
      <c r="O96" s="165"/>
      <c r="P96" s="205"/>
      <c r="Q96" s="165"/>
      <c r="R96" s="205"/>
      <c r="S96" s="205"/>
      <c r="T96" s="165"/>
      <c r="U96" s="178"/>
      <c r="V96" s="205"/>
      <c r="W96" s="178"/>
      <c r="X96" s="181"/>
      <c r="Y96" s="165"/>
      <c r="Z96" s="165"/>
      <c r="AA96" s="165"/>
      <c r="AB96" s="165"/>
      <c r="AC96" s="178"/>
      <c r="AD96" s="165"/>
      <c r="AE96" s="165"/>
      <c r="AF96" s="165"/>
      <c r="AG96" s="150"/>
      <c r="AH96" s="175"/>
      <c r="AI96" s="175"/>
      <c r="AJ96" s="212"/>
      <c r="AK96" s="190"/>
      <c r="AL96" s="193"/>
      <c r="AM96" s="241"/>
      <c r="AN96" s="241"/>
      <c r="AO96" s="241"/>
      <c r="AP96" s="175"/>
      <c r="AQ96" s="184"/>
      <c r="AR96" s="187"/>
      <c r="AS96" s="110" t="s">
        <v>43</v>
      </c>
      <c r="AT96" s="108">
        <v>3826</v>
      </c>
      <c r="AU96" s="108">
        <f>AT96*AR94</f>
        <v>436164</v>
      </c>
      <c r="AV96" s="108">
        <v>462</v>
      </c>
      <c r="AW96" s="169"/>
      <c r="AX96" s="172"/>
      <c r="AY96" s="108">
        <f>AV96*AR94</f>
        <v>52668</v>
      </c>
      <c r="AZ96" s="109">
        <f t="shared" si="23"/>
        <v>488832</v>
      </c>
      <c r="BA96" s="231"/>
    </row>
    <row r="97" spans="1:54" s="87" customFormat="1" ht="45" customHeight="1" x14ac:dyDescent="0.2">
      <c r="A97" s="148"/>
      <c r="B97" s="148"/>
      <c r="C97" s="148"/>
      <c r="D97" s="166"/>
      <c r="E97" s="166"/>
      <c r="F97" s="166"/>
      <c r="G97" s="166"/>
      <c r="H97" s="166"/>
      <c r="I97" s="166"/>
      <c r="J97" s="166"/>
      <c r="K97" s="203"/>
      <c r="L97" s="203"/>
      <c r="M97" s="206"/>
      <c r="N97" s="166"/>
      <c r="O97" s="166"/>
      <c r="P97" s="206"/>
      <c r="Q97" s="166"/>
      <c r="R97" s="206"/>
      <c r="S97" s="206"/>
      <c r="T97" s="166"/>
      <c r="U97" s="179"/>
      <c r="V97" s="206"/>
      <c r="W97" s="179"/>
      <c r="X97" s="182"/>
      <c r="Y97" s="166"/>
      <c r="Z97" s="166"/>
      <c r="AA97" s="166"/>
      <c r="AB97" s="166"/>
      <c r="AC97" s="179"/>
      <c r="AD97" s="166"/>
      <c r="AE97" s="166"/>
      <c r="AF97" s="166"/>
      <c r="AG97" s="151"/>
      <c r="AH97" s="176"/>
      <c r="AI97" s="176"/>
      <c r="AJ97" s="213"/>
      <c r="AK97" s="191"/>
      <c r="AL97" s="194"/>
      <c r="AM97" s="242"/>
      <c r="AN97" s="242"/>
      <c r="AO97" s="242"/>
      <c r="AP97" s="176"/>
      <c r="AQ97" s="185"/>
      <c r="AR97" s="188"/>
      <c r="AS97" s="110" t="s">
        <v>80</v>
      </c>
      <c r="AT97" s="108"/>
      <c r="AU97" s="108">
        <f>AT97*AR94</f>
        <v>0</v>
      </c>
      <c r="AV97" s="108"/>
      <c r="AW97" s="170"/>
      <c r="AX97" s="173"/>
      <c r="AY97" s="108">
        <f>AV97*AR94</f>
        <v>0</v>
      </c>
      <c r="AZ97" s="109">
        <f t="shared" si="23"/>
        <v>0</v>
      </c>
      <c r="BA97" s="231"/>
    </row>
    <row r="98" spans="1:54" s="87" customFormat="1" ht="45" customHeight="1" x14ac:dyDescent="0.2">
      <c r="A98" s="207">
        <v>12</v>
      </c>
      <c r="B98" s="164" t="s">
        <v>191</v>
      </c>
      <c r="C98" s="164"/>
      <c r="D98" s="164" t="s">
        <v>119</v>
      </c>
      <c r="E98" s="164" t="s">
        <v>192</v>
      </c>
      <c r="F98" s="164" t="s">
        <v>142</v>
      </c>
      <c r="G98" s="164" t="s">
        <v>35</v>
      </c>
      <c r="H98" s="164" t="s">
        <v>75</v>
      </c>
      <c r="I98" s="164">
        <v>1050</v>
      </c>
      <c r="J98" s="164">
        <v>2100</v>
      </c>
      <c r="K98" s="201"/>
      <c r="L98" s="201"/>
      <c r="M98" s="204" t="s">
        <v>30</v>
      </c>
      <c r="N98" s="164" t="s">
        <v>76</v>
      </c>
      <c r="O98" s="164" t="s">
        <v>69</v>
      </c>
      <c r="P98" s="204" t="s">
        <v>35</v>
      </c>
      <c r="Q98" s="164" t="s">
        <v>35</v>
      </c>
      <c r="R98" s="216" t="s">
        <v>86</v>
      </c>
      <c r="S98" s="161" t="s">
        <v>88</v>
      </c>
      <c r="T98" s="164" t="s">
        <v>31</v>
      </c>
      <c r="U98" s="177" t="s">
        <v>70</v>
      </c>
      <c r="V98" s="204" t="s">
        <v>83</v>
      </c>
      <c r="W98" s="177">
        <v>152</v>
      </c>
      <c r="X98" s="180" t="s">
        <v>87</v>
      </c>
      <c r="Y98" s="164" t="s">
        <v>71</v>
      </c>
      <c r="Z98" s="164" t="s">
        <v>46</v>
      </c>
      <c r="AA98" s="164" t="s">
        <v>33</v>
      </c>
      <c r="AB98" s="164" t="s">
        <v>35</v>
      </c>
      <c r="AC98" s="177" t="s">
        <v>35</v>
      </c>
      <c r="AD98" s="164" t="s">
        <v>35</v>
      </c>
      <c r="AE98" s="164" t="s">
        <v>143</v>
      </c>
      <c r="AF98" s="164" t="s">
        <v>73</v>
      </c>
      <c r="AG98" s="149"/>
      <c r="AH98" s="174"/>
      <c r="AI98" s="174">
        <v>7</v>
      </c>
      <c r="AJ98" s="211"/>
      <c r="AK98" s="189"/>
      <c r="AL98" s="192"/>
      <c r="AM98" s="240"/>
      <c r="AN98" s="240"/>
      <c r="AO98" s="240"/>
      <c r="AP98" s="174"/>
      <c r="AQ98" s="183"/>
      <c r="AR98" s="186">
        <f>SUM(AG98:AQ102)</f>
        <v>7</v>
      </c>
      <c r="AS98" s="128" t="s">
        <v>41</v>
      </c>
      <c r="AT98" s="108">
        <f>22032+305</f>
        <v>22337</v>
      </c>
      <c r="AU98" s="108">
        <f>AT98*AR98</f>
        <v>156359</v>
      </c>
      <c r="AV98" s="108">
        <v>1780</v>
      </c>
      <c r="AW98" s="168">
        <f>AT98+AT99+AT100+AT102+AV98+AV99+AV100+AV102</f>
        <v>37390</v>
      </c>
      <c r="AX98" s="171">
        <f>AW98*AR98</f>
        <v>261730</v>
      </c>
      <c r="AY98" s="108">
        <f>AV98*AR98</f>
        <v>12460</v>
      </c>
      <c r="AZ98" s="109">
        <f t="shared" si="23"/>
        <v>168819</v>
      </c>
      <c r="BA98" s="220" t="s">
        <v>145</v>
      </c>
    </row>
    <row r="99" spans="1:54" s="87" customFormat="1" ht="45" customHeight="1" x14ac:dyDescent="0.2">
      <c r="A99" s="208"/>
      <c r="B99" s="165"/>
      <c r="C99" s="165"/>
      <c r="D99" s="165"/>
      <c r="E99" s="165"/>
      <c r="F99" s="165"/>
      <c r="G99" s="165"/>
      <c r="H99" s="165"/>
      <c r="I99" s="165"/>
      <c r="J99" s="165"/>
      <c r="K99" s="202"/>
      <c r="L99" s="202"/>
      <c r="M99" s="205"/>
      <c r="N99" s="165"/>
      <c r="O99" s="165"/>
      <c r="P99" s="205"/>
      <c r="Q99" s="165"/>
      <c r="R99" s="217"/>
      <c r="S99" s="162"/>
      <c r="T99" s="165"/>
      <c r="U99" s="178"/>
      <c r="V99" s="205"/>
      <c r="W99" s="178"/>
      <c r="X99" s="181"/>
      <c r="Y99" s="165"/>
      <c r="Z99" s="165"/>
      <c r="AA99" s="165"/>
      <c r="AB99" s="165"/>
      <c r="AC99" s="178"/>
      <c r="AD99" s="165"/>
      <c r="AE99" s="165"/>
      <c r="AF99" s="165"/>
      <c r="AG99" s="150"/>
      <c r="AH99" s="175"/>
      <c r="AI99" s="175"/>
      <c r="AJ99" s="212"/>
      <c r="AK99" s="190"/>
      <c r="AL99" s="193"/>
      <c r="AM99" s="241"/>
      <c r="AN99" s="241"/>
      <c r="AO99" s="241"/>
      <c r="AP99" s="175"/>
      <c r="AQ99" s="184"/>
      <c r="AR99" s="187"/>
      <c r="AS99" s="128" t="s">
        <v>42</v>
      </c>
      <c r="AT99" s="108">
        <v>7205</v>
      </c>
      <c r="AU99" s="108">
        <f>AT99*AR98</f>
        <v>50435</v>
      </c>
      <c r="AV99" s="108">
        <v>1780</v>
      </c>
      <c r="AW99" s="169"/>
      <c r="AX99" s="172"/>
      <c r="AY99" s="108">
        <f>AV99*AR98</f>
        <v>12460</v>
      </c>
      <c r="AZ99" s="109">
        <f t="shared" si="23"/>
        <v>62895</v>
      </c>
      <c r="BA99" s="220"/>
    </row>
    <row r="100" spans="1:54" s="87" customFormat="1" ht="45" customHeight="1" x14ac:dyDescent="0.2">
      <c r="A100" s="208"/>
      <c r="B100" s="165"/>
      <c r="C100" s="165"/>
      <c r="D100" s="165"/>
      <c r="E100" s="165"/>
      <c r="F100" s="165"/>
      <c r="G100" s="165"/>
      <c r="H100" s="165"/>
      <c r="I100" s="165"/>
      <c r="J100" s="165"/>
      <c r="K100" s="202"/>
      <c r="L100" s="202"/>
      <c r="M100" s="205"/>
      <c r="N100" s="165"/>
      <c r="O100" s="165"/>
      <c r="P100" s="205"/>
      <c r="Q100" s="165"/>
      <c r="R100" s="217"/>
      <c r="S100" s="162"/>
      <c r="T100" s="165"/>
      <c r="U100" s="178"/>
      <c r="V100" s="205"/>
      <c r="W100" s="178"/>
      <c r="X100" s="181"/>
      <c r="Y100" s="165"/>
      <c r="Z100" s="165"/>
      <c r="AA100" s="165"/>
      <c r="AB100" s="165"/>
      <c r="AC100" s="178"/>
      <c r="AD100" s="165"/>
      <c r="AE100" s="165"/>
      <c r="AF100" s="165"/>
      <c r="AG100" s="150"/>
      <c r="AH100" s="175"/>
      <c r="AI100" s="175"/>
      <c r="AJ100" s="212"/>
      <c r="AK100" s="190"/>
      <c r="AL100" s="193"/>
      <c r="AM100" s="241"/>
      <c r="AN100" s="241"/>
      <c r="AO100" s="241"/>
      <c r="AP100" s="175"/>
      <c r="AQ100" s="184"/>
      <c r="AR100" s="187"/>
      <c r="AS100" s="128" t="s">
        <v>43</v>
      </c>
      <c r="AT100" s="108">
        <v>3826</v>
      </c>
      <c r="AU100" s="108">
        <f>AT100*AR98</f>
        <v>26782</v>
      </c>
      <c r="AV100" s="108">
        <v>462</v>
      </c>
      <c r="AW100" s="169"/>
      <c r="AX100" s="172"/>
      <c r="AY100" s="108">
        <f>AV100*AR98</f>
        <v>3234</v>
      </c>
      <c r="AZ100" s="109">
        <f t="shared" si="23"/>
        <v>30016</v>
      </c>
      <c r="BA100" s="220"/>
    </row>
    <row r="101" spans="1:54" s="87" customFormat="1" ht="45" customHeight="1" x14ac:dyDescent="0.2">
      <c r="A101" s="208"/>
      <c r="B101" s="165"/>
      <c r="C101" s="165"/>
      <c r="D101" s="165"/>
      <c r="E101" s="165"/>
      <c r="F101" s="165"/>
      <c r="G101" s="165"/>
      <c r="H101" s="165"/>
      <c r="I101" s="165"/>
      <c r="J101" s="165"/>
      <c r="K101" s="202"/>
      <c r="L101" s="202"/>
      <c r="M101" s="205"/>
      <c r="N101" s="165"/>
      <c r="O101" s="165"/>
      <c r="P101" s="205"/>
      <c r="Q101" s="165"/>
      <c r="R101" s="217"/>
      <c r="S101" s="162"/>
      <c r="T101" s="165"/>
      <c r="U101" s="178"/>
      <c r="V101" s="205"/>
      <c r="W101" s="178"/>
      <c r="X101" s="181"/>
      <c r="Y101" s="165"/>
      <c r="Z101" s="165"/>
      <c r="AA101" s="165"/>
      <c r="AB101" s="165"/>
      <c r="AC101" s="178"/>
      <c r="AD101" s="165"/>
      <c r="AE101" s="165"/>
      <c r="AF101" s="165"/>
      <c r="AG101" s="150"/>
      <c r="AH101" s="175"/>
      <c r="AI101" s="175"/>
      <c r="AJ101" s="212"/>
      <c r="AK101" s="190"/>
      <c r="AL101" s="193"/>
      <c r="AM101" s="241"/>
      <c r="AN101" s="241"/>
      <c r="AO101" s="241"/>
      <c r="AP101" s="175"/>
      <c r="AQ101" s="184"/>
      <c r="AR101" s="187"/>
      <c r="AS101" s="134"/>
      <c r="AT101" s="108"/>
      <c r="AU101" s="108">
        <f>AT101*AR98</f>
        <v>0</v>
      </c>
      <c r="AV101" s="108"/>
      <c r="AW101" s="169"/>
      <c r="AX101" s="172"/>
      <c r="AY101" s="108"/>
      <c r="AZ101" s="109"/>
      <c r="BA101" s="220"/>
    </row>
    <row r="102" spans="1:54" s="87" customFormat="1" ht="57" customHeight="1" x14ac:dyDescent="0.2">
      <c r="A102" s="209"/>
      <c r="B102" s="166"/>
      <c r="C102" s="166"/>
      <c r="D102" s="166"/>
      <c r="E102" s="166"/>
      <c r="F102" s="166"/>
      <c r="G102" s="166"/>
      <c r="H102" s="166"/>
      <c r="I102" s="166"/>
      <c r="J102" s="166"/>
      <c r="K102" s="203"/>
      <c r="L102" s="203"/>
      <c r="M102" s="206"/>
      <c r="N102" s="166"/>
      <c r="O102" s="166"/>
      <c r="P102" s="206"/>
      <c r="Q102" s="166"/>
      <c r="R102" s="218"/>
      <c r="S102" s="163"/>
      <c r="T102" s="166"/>
      <c r="U102" s="179"/>
      <c r="V102" s="206"/>
      <c r="W102" s="179"/>
      <c r="X102" s="182"/>
      <c r="Y102" s="166"/>
      <c r="Z102" s="166"/>
      <c r="AA102" s="166"/>
      <c r="AB102" s="166"/>
      <c r="AC102" s="179"/>
      <c r="AD102" s="166"/>
      <c r="AE102" s="166"/>
      <c r="AF102" s="166"/>
      <c r="AG102" s="151"/>
      <c r="AH102" s="176"/>
      <c r="AI102" s="176"/>
      <c r="AJ102" s="213"/>
      <c r="AK102" s="191"/>
      <c r="AL102" s="194"/>
      <c r="AM102" s="242"/>
      <c r="AN102" s="242"/>
      <c r="AO102" s="242"/>
      <c r="AP102" s="176"/>
      <c r="AQ102" s="185"/>
      <c r="AR102" s="188"/>
      <c r="AS102" s="128" t="s">
        <v>80</v>
      </c>
      <c r="AT102" s="108"/>
      <c r="AU102" s="108">
        <f>AT102*AR98</f>
        <v>0</v>
      </c>
      <c r="AV102" s="108"/>
      <c r="AW102" s="170"/>
      <c r="AX102" s="173"/>
      <c r="AY102" s="108">
        <f>AV102*AR98</f>
        <v>0</v>
      </c>
      <c r="AZ102" s="109">
        <f t="shared" si="23"/>
        <v>0</v>
      </c>
      <c r="BA102" s="220"/>
    </row>
    <row r="103" spans="1:54" s="4" customFormat="1" x14ac:dyDescent="0.2">
      <c r="A103" s="122"/>
      <c r="B103" s="121"/>
      <c r="C103" s="121"/>
      <c r="D103" s="124"/>
      <c r="E103" s="121"/>
      <c r="F103" s="89"/>
      <c r="G103" s="121"/>
      <c r="H103" s="121"/>
      <c r="I103" s="121"/>
      <c r="J103" s="121"/>
      <c r="K103" s="69"/>
      <c r="L103" s="69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259"/>
      <c r="AE103" s="260"/>
      <c r="AF103" s="260"/>
      <c r="AG103" s="260"/>
      <c r="AH103" s="260"/>
      <c r="AI103" s="260"/>
      <c r="AJ103" s="260"/>
      <c r="AK103" s="260"/>
      <c r="AL103" s="260"/>
      <c r="AM103" s="260"/>
      <c r="AN103" s="260"/>
      <c r="AO103" s="260"/>
      <c r="AP103" s="260"/>
      <c r="AQ103" s="261"/>
      <c r="AR103" s="66">
        <f>SUM(AR12:AR102)</f>
        <v>356</v>
      </c>
      <c r="AS103" s="121"/>
      <c r="AT103" s="98"/>
      <c r="AU103" s="98"/>
      <c r="AV103" s="68"/>
      <c r="AW103" s="68"/>
      <c r="AX103" s="100"/>
      <c r="AY103" s="98"/>
      <c r="AZ103" s="104"/>
      <c r="BA103" s="47"/>
    </row>
    <row r="104" spans="1:54" ht="18.75" x14ac:dyDescent="0.2">
      <c r="A104" s="275" t="s">
        <v>14</v>
      </c>
      <c r="B104" s="276"/>
      <c r="C104" s="276"/>
      <c r="D104" s="276"/>
      <c r="E104" s="276"/>
      <c r="F104" s="276"/>
      <c r="G104" s="276"/>
      <c r="H104" s="276"/>
      <c r="I104" s="276"/>
      <c r="J104" s="276"/>
      <c r="K104" s="276"/>
      <c r="L104" s="276"/>
      <c r="M104" s="276"/>
      <c r="N104" s="276"/>
      <c r="O104" s="276"/>
      <c r="P104" s="276"/>
      <c r="Q104" s="276"/>
      <c r="R104" s="276"/>
      <c r="S104" s="276"/>
      <c r="T104" s="276"/>
      <c r="U104" s="276"/>
      <c r="V104" s="276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130"/>
      <c r="AH104" s="130"/>
      <c r="AI104" s="130"/>
      <c r="AJ104" s="130"/>
      <c r="AK104" s="144"/>
      <c r="AL104" s="144"/>
      <c r="AM104" s="144"/>
      <c r="AN104" s="144"/>
      <c r="AO104" s="144"/>
      <c r="AP104" s="144"/>
      <c r="AQ104" s="82"/>
      <c r="AR104" s="78"/>
      <c r="AS104" s="71"/>
      <c r="AT104" s="79"/>
      <c r="AU104" s="79"/>
      <c r="AV104" s="79"/>
      <c r="AW104" s="79"/>
      <c r="AX104" s="101">
        <f>SUM(AX12:AX102)</f>
        <v>13767524</v>
      </c>
      <c r="AY104" s="104">
        <f>SUM(AY42:AY93)</f>
        <v>932050</v>
      </c>
      <c r="AZ104" s="104">
        <f>SUM(AZ12:AZ102)</f>
        <v>13767524</v>
      </c>
      <c r="BA104" s="47"/>
      <c r="BB104" s="14"/>
    </row>
    <row r="105" spans="1:54" ht="19.5" thickBot="1" x14ac:dyDescent="0.25">
      <c r="A105" s="290" t="s">
        <v>36</v>
      </c>
      <c r="B105" s="291"/>
      <c r="C105" s="291"/>
      <c r="D105" s="291"/>
      <c r="E105" s="291"/>
      <c r="F105" s="291"/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291"/>
      <c r="U105" s="291"/>
      <c r="V105" s="291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131"/>
      <c r="AH105" s="131"/>
      <c r="AI105" s="131"/>
      <c r="AJ105" s="131"/>
      <c r="AK105" s="141"/>
      <c r="AL105" s="141"/>
      <c r="AM105" s="141"/>
      <c r="AN105" s="141"/>
      <c r="AO105" s="141"/>
      <c r="AP105" s="141"/>
      <c r="AQ105" s="83"/>
      <c r="AR105" s="72"/>
      <c r="AS105" s="73"/>
      <c r="AT105" s="74"/>
      <c r="AU105" s="74"/>
      <c r="AV105" s="74"/>
      <c r="AW105" s="74"/>
      <c r="AX105" s="102">
        <f>AX104/1.2*20%</f>
        <v>2294587.3333333335</v>
      </c>
      <c r="AY105" s="98"/>
      <c r="AZ105" s="104">
        <f>AZ104/1.2*20%</f>
        <v>2294587.3333333335</v>
      </c>
      <c r="BA105" s="47"/>
      <c r="BB105" s="14"/>
    </row>
    <row r="106" spans="1:54" s="31" customFormat="1" x14ac:dyDescent="0.2">
      <c r="A106" s="262"/>
      <c r="B106" s="263"/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30"/>
      <c r="AR106" s="56"/>
      <c r="AT106" s="51"/>
      <c r="AU106" s="51"/>
      <c r="AV106" s="51"/>
      <c r="AW106" s="51"/>
      <c r="AX106" s="51"/>
      <c r="AY106" s="51"/>
      <c r="AZ106" s="51"/>
      <c r="BA106" s="51"/>
    </row>
    <row r="107" spans="1:54" s="31" customFormat="1" ht="30" x14ac:dyDescent="0.2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  <c r="AB107" s="264"/>
      <c r="AC107" s="264"/>
      <c r="AD107" s="264"/>
      <c r="AE107" s="264"/>
      <c r="AR107" s="56"/>
      <c r="AT107" s="51"/>
      <c r="AU107" s="51"/>
      <c r="AV107" s="51"/>
      <c r="AW107" s="51"/>
      <c r="AX107" s="51"/>
      <c r="AY107" s="51"/>
      <c r="AZ107" s="51"/>
      <c r="BA107" s="51"/>
    </row>
    <row r="108" spans="1:54" s="31" customFormat="1" ht="29.25" customHeight="1" x14ac:dyDescent="0.2">
      <c r="A108" s="32" t="s">
        <v>37</v>
      </c>
      <c r="B108" s="33"/>
      <c r="C108" s="33"/>
      <c r="D108" s="33"/>
      <c r="E108" s="33"/>
      <c r="F108" s="90"/>
      <c r="G108" s="33"/>
      <c r="H108" s="33"/>
      <c r="I108" s="33"/>
      <c r="J108" s="33"/>
      <c r="K108" s="33"/>
      <c r="L108" s="33"/>
      <c r="M108" s="33"/>
      <c r="N108" s="265"/>
      <c r="O108" s="265"/>
      <c r="P108" s="265"/>
      <c r="Q108" s="265"/>
      <c r="R108" s="265"/>
      <c r="S108" s="265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4"/>
      <c r="AF108" s="265" t="s">
        <v>53</v>
      </c>
      <c r="AG108" s="265"/>
      <c r="AH108" s="265"/>
      <c r="AI108" s="265"/>
      <c r="AJ108" s="265"/>
      <c r="AK108" s="265"/>
      <c r="AL108" s="265"/>
      <c r="AM108" s="265"/>
      <c r="AN108" s="265"/>
      <c r="AO108" s="265"/>
      <c r="AP108" s="265"/>
      <c r="AQ108" s="265"/>
      <c r="AR108" s="56"/>
      <c r="AT108" s="51"/>
      <c r="AU108" s="51"/>
      <c r="AV108" s="51"/>
      <c r="AW108" s="51"/>
      <c r="AX108" s="51"/>
      <c r="AY108" s="51"/>
      <c r="AZ108" s="51"/>
      <c r="BA108" s="51"/>
    </row>
    <row r="109" spans="1:54" s="38" customFormat="1" ht="26.25" customHeight="1" x14ac:dyDescent="0.25">
      <c r="A109" s="59" t="s">
        <v>101</v>
      </c>
      <c r="B109" s="60"/>
      <c r="C109" s="60"/>
      <c r="D109" s="60"/>
      <c r="E109" s="60"/>
      <c r="F109" s="91"/>
      <c r="G109" s="60"/>
      <c r="H109" s="60"/>
      <c r="I109" s="60"/>
      <c r="J109" s="61"/>
      <c r="K109" s="35"/>
      <c r="L109" s="35"/>
      <c r="M109" s="35"/>
      <c r="N109" s="266"/>
      <c r="O109" s="266"/>
      <c r="P109" s="266"/>
      <c r="Q109" s="266"/>
      <c r="R109" s="266"/>
      <c r="S109" s="36"/>
      <c r="T109" s="36"/>
      <c r="U109" s="36"/>
      <c r="V109" s="36"/>
      <c r="W109" s="35"/>
      <c r="X109" s="35"/>
      <c r="Y109" s="35"/>
      <c r="Z109" s="35"/>
      <c r="AA109" s="35"/>
      <c r="AB109" s="35"/>
      <c r="AC109" s="35"/>
      <c r="AD109" s="35"/>
      <c r="AE109" s="37"/>
      <c r="AF109" s="266" t="s">
        <v>84</v>
      </c>
      <c r="AG109" s="266"/>
      <c r="AH109" s="266"/>
      <c r="AI109" s="266"/>
      <c r="AJ109" s="266"/>
      <c r="AK109" s="266"/>
      <c r="AL109" s="266"/>
      <c r="AM109" s="266"/>
      <c r="AN109" s="266"/>
      <c r="AO109" s="266"/>
      <c r="AP109" s="266"/>
      <c r="AQ109" s="266"/>
      <c r="AR109" s="266"/>
      <c r="AS109" s="266"/>
      <c r="AT109" s="266"/>
      <c r="AU109" s="266"/>
      <c r="AV109" s="266"/>
      <c r="AW109" s="266"/>
      <c r="AX109" s="266"/>
      <c r="AY109" s="266"/>
      <c r="AZ109" s="52"/>
      <c r="BA109" s="52"/>
    </row>
    <row r="110" spans="1:54" s="38" customFormat="1" ht="54.75" customHeight="1" x14ac:dyDescent="0.2">
      <c r="A110" s="270"/>
      <c r="B110" s="271"/>
      <c r="C110" s="271"/>
      <c r="D110" s="271"/>
      <c r="E110" s="271"/>
      <c r="F110" s="271"/>
      <c r="G110" s="271"/>
      <c r="H110" s="271"/>
      <c r="I110" s="271"/>
      <c r="J110" s="271"/>
      <c r="K110" s="33"/>
      <c r="L110" s="33"/>
      <c r="M110" s="33"/>
      <c r="N110" s="265"/>
      <c r="O110" s="265"/>
      <c r="P110" s="265"/>
      <c r="Q110" s="265"/>
      <c r="R110" s="265"/>
      <c r="S110" s="265"/>
      <c r="T110" s="265"/>
      <c r="U110" s="265"/>
      <c r="V110" s="265"/>
      <c r="W110" s="265"/>
      <c r="X110" s="265"/>
      <c r="Y110" s="265"/>
      <c r="Z110" s="265"/>
      <c r="AA110" s="265"/>
      <c r="AB110" s="265"/>
      <c r="AC110" s="265"/>
      <c r="AD110" s="265"/>
      <c r="AE110" s="265"/>
      <c r="AF110" s="266"/>
      <c r="AG110" s="266"/>
      <c r="AH110" s="266"/>
      <c r="AI110" s="266"/>
      <c r="AJ110" s="266"/>
      <c r="AK110" s="266"/>
      <c r="AL110" s="266"/>
      <c r="AM110" s="266"/>
      <c r="AN110" s="266"/>
      <c r="AO110" s="266"/>
      <c r="AP110" s="266"/>
      <c r="AQ110" s="266"/>
      <c r="AR110" s="266"/>
      <c r="AS110" s="266"/>
      <c r="AT110" s="266"/>
      <c r="AU110" s="266"/>
      <c r="AV110" s="266"/>
      <c r="AW110" s="266"/>
      <c r="AX110" s="266"/>
      <c r="AY110" s="266"/>
      <c r="AZ110" s="52"/>
      <c r="BA110" s="52"/>
    </row>
    <row r="111" spans="1:54" x14ac:dyDescent="0.2">
      <c r="A111" s="12"/>
      <c r="B111" s="12"/>
      <c r="C111" s="12"/>
      <c r="D111" s="12"/>
      <c r="E111" s="12"/>
      <c r="F111" s="92"/>
      <c r="G111" s="12"/>
      <c r="H111" s="12"/>
      <c r="I111" s="12"/>
      <c r="J111" s="12"/>
      <c r="K111" s="23"/>
      <c r="L111" s="23"/>
      <c r="M111" s="12"/>
      <c r="N111" s="12"/>
      <c r="O111" s="12"/>
      <c r="P111" s="12"/>
      <c r="Q111" s="12"/>
      <c r="R111" s="9"/>
      <c r="S111" s="12"/>
      <c r="T111" s="12"/>
      <c r="U111" s="12"/>
      <c r="V111" s="12"/>
      <c r="W111" s="12"/>
      <c r="X111" s="12"/>
      <c r="Y111" s="12"/>
      <c r="Z111" s="12"/>
      <c r="AA111" s="12"/>
      <c r="AB111" s="24"/>
      <c r="AC111" s="24"/>
      <c r="AD111" s="25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57"/>
      <c r="AS111" s="6"/>
      <c r="AT111" s="48"/>
      <c r="AU111" s="48"/>
      <c r="AV111" s="48"/>
      <c r="AW111" s="48"/>
      <c r="AX111" s="48"/>
      <c r="AY111" s="48"/>
      <c r="AZ111" s="48"/>
      <c r="BA111" s="48"/>
      <c r="BB111" s="15"/>
    </row>
    <row r="112" spans="1:54" x14ac:dyDescent="0.2">
      <c r="A112" s="12"/>
      <c r="B112" s="16"/>
      <c r="C112" s="16"/>
      <c r="D112" s="16"/>
      <c r="E112" s="16"/>
      <c r="F112" s="93"/>
      <c r="G112" s="16"/>
      <c r="H112" s="16"/>
      <c r="I112" s="12"/>
      <c r="J112" s="12"/>
      <c r="K112" s="23"/>
      <c r="L112" s="23"/>
      <c r="M112" s="12"/>
      <c r="N112" s="12"/>
      <c r="O112" s="12"/>
      <c r="P112" s="12"/>
      <c r="Q112" s="12"/>
      <c r="R112" s="9"/>
      <c r="S112" s="12"/>
      <c r="T112" s="12"/>
      <c r="U112" s="12"/>
      <c r="V112" s="12"/>
      <c r="W112" s="12"/>
      <c r="X112" s="12"/>
      <c r="Y112" s="12"/>
      <c r="Z112" s="12"/>
      <c r="AA112" s="12"/>
      <c r="AB112" s="24"/>
      <c r="AC112" s="24"/>
      <c r="AD112" s="25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57"/>
      <c r="AS112" s="6"/>
      <c r="AT112" s="48"/>
      <c r="AU112" s="48"/>
      <c r="AV112" s="48"/>
      <c r="AW112" s="48"/>
      <c r="AX112" s="48"/>
      <c r="AY112" s="48"/>
      <c r="AZ112" s="24"/>
      <c r="BA112" s="24"/>
    </row>
    <row r="113" spans="1:53" ht="30.75" customHeight="1" x14ac:dyDescent="0.2">
      <c r="A113" s="12"/>
      <c r="B113" s="26"/>
      <c r="C113" s="26"/>
      <c r="D113" s="26"/>
      <c r="E113" s="26"/>
      <c r="F113" s="94"/>
      <c r="G113" s="26"/>
      <c r="H113" s="26"/>
      <c r="I113" s="26"/>
      <c r="J113" s="26"/>
      <c r="K113" s="27"/>
      <c r="L113" s="27"/>
      <c r="M113" s="26"/>
      <c r="N113" s="26"/>
      <c r="O113" s="26"/>
      <c r="P113" s="26"/>
      <c r="Q113" s="26"/>
      <c r="R113" s="86"/>
      <c r="S113" s="26"/>
      <c r="T113" s="26"/>
      <c r="U113" s="26"/>
      <c r="V113" s="26"/>
      <c r="W113" s="26"/>
      <c r="X113" s="26"/>
      <c r="Y113" s="26"/>
      <c r="Z113" s="26"/>
      <c r="AA113" s="26"/>
      <c r="AB113" s="28"/>
      <c r="AC113" s="28"/>
      <c r="AD113" s="29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57"/>
      <c r="AS113" s="6"/>
      <c r="AT113" s="48"/>
      <c r="AU113" s="48"/>
      <c r="AV113" s="48"/>
      <c r="AW113" s="48"/>
      <c r="AX113" s="48"/>
      <c r="AY113" s="48"/>
      <c r="AZ113" s="24"/>
      <c r="BA113" s="24"/>
    </row>
    <row r="114" spans="1:53" ht="133.5" customHeight="1" x14ac:dyDescent="0.2">
      <c r="A114" s="12"/>
      <c r="B114" s="279"/>
      <c r="C114" s="279"/>
      <c r="D114" s="279"/>
      <c r="E114" s="280"/>
      <c r="F114" s="280"/>
      <c r="G114" s="280"/>
      <c r="H114" s="280"/>
      <c r="I114" s="280"/>
      <c r="J114" s="280"/>
      <c r="K114" s="280"/>
      <c r="L114" s="280"/>
      <c r="M114" s="280"/>
      <c r="N114" s="280"/>
      <c r="O114" s="280"/>
      <c r="P114" s="280"/>
      <c r="Q114" s="280"/>
      <c r="R114" s="280"/>
      <c r="S114" s="280"/>
      <c r="T114" s="280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80"/>
      <c r="AJ114" s="280"/>
      <c r="AK114" s="280"/>
      <c r="AL114" s="280"/>
      <c r="AM114" s="280"/>
      <c r="AN114" s="280"/>
      <c r="AO114" s="280"/>
      <c r="AP114" s="280"/>
      <c r="AQ114" s="280"/>
      <c r="AR114" s="280"/>
      <c r="AS114" s="280"/>
      <c r="AT114" s="280"/>
      <c r="AU114" s="48"/>
      <c r="AV114" s="48"/>
      <c r="AW114" s="48"/>
      <c r="AX114" s="48"/>
      <c r="AY114" s="48"/>
      <c r="AZ114" s="24"/>
      <c r="BA114" s="24"/>
    </row>
    <row r="115" spans="1:53" ht="221.25" customHeight="1" x14ac:dyDescent="0.2">
      <c r="A115" s="12"/>
      <c r="B115" s="278"/>
      <c r="C115" s="278"/>
      <c r="D115" s="278"/>
      <c r="E115" s="281"/>
      <c r="F115" s="281"/>
      <c r="G115" s="281"/>
      <c r="H115" s="281"/>
      <c r="I115" s="281"/>
      <c r="J115" s="281"/>
      <c r="K115" s="281"/>
      <c r="L115" s="281"/>
      <c r="M115" s="281"/>
      <c r="N115" s="281"/>
      <c r="O115" s="281"/>
      <c r="P115" s="281"/>
      <c r="Q115" s="281"/>
      <c r="R115" s="281"/>
      <c r="S115" s="281"/>
      <c r="T115" s="281"/>
      <c r="U115" s="281"/>
      <c r="V115" s="281"/>
      <c r="W115" s="281"/>
      <c r="X115" s="281"/>
      <c r="Y115" s="281"/>
      <c r="Z115" s="281"/>
      <c r="AA115" s="281"/>
      <c r="AB115" s="281"/>
      <c r="AC115" s="281"/>
      <c r="AD115" s="281"/>
      <c r="AE115" s="281"/>
      <c r="AF115" s="281"/>
      <c r="AG115" s="281"/>
      <c r="AH115" s="281"/>
      <c r="AI115" s="281"/>
      <c r="AJ115" s="281"/>
      <c r="AK115" s="281"/>
      <c r="AL115" s="281"/>
      <c r="AM115" s="281"/>
      <c r="AN115" s="281"/>
      <c r="AO115" s="281"/>
      <c r="AP115" s="281"/>
      <c r="AQ115" s="281"/>
      <c r="AR115" s="281"/>
      <c r="AS115" s="281"/>
      <c r="AT115" s="281"/>
      <c r="AU115" s="48"/>
      <c r="AV115" s="48"/>
      <c r="AW115" s="48"/>
      <c r="AX115" s="48"/>
      <c r="AY115" s="48"/>
      <c r="AZ115" s="24"/>
      <c r="BA115" s="24"/>
    </row>
    <row r="116" spans="1:53" ht="180.75" customHeight="1" x14ac:dyDescent="0.2">
      <c r="A116" s="12"/>
      <c r="B116" s="277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277"/>
      <c r="AF116" s="277"/>
      <c r="AG116" s="277"/>
      <c r="AH116" s="277"/>
      <c r="AI116" s="277"/>
      <c r="AJ116" s="277"/>
      <c r="AK116" s="277"/>
      <c r="AL116" s="277"/>
      <c r="AM116" s="277"/>
      <c r="AN116" s="277"/>
      <c r="AO116" s="277"/>
      <c r="AP116" s="277"/>
      <c r="AQ116" s="277"/>
      <c r="AR116" s="277"/>
      <c r="AS116" s="277"/>
      <c r="AT116" s="26"/>
      <c r="AU116" s="48"/>
      <c r="AV116" s="48"/>
      <c r="AW116" s="48"/>
      <c r="AX116" s="48"/>
      <c r="AY116" s="48"/>
      <c r="AZ116" s="24"/>
      <c r="BA116" s="24"/>
    </row>
    <row r="117" spans="1:53" ht="288" customHeight="1" x14ac:dyDescent="0.2">
      <c r="A117" s="12"/>
      <c r="B117" s="277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277"/>
      <c r="AF117" s="277"/>
      <c r="AG117" s="277"/>
      <c r="AH117" s="277"/>
      <c r="AI117" s="277"/>
      <c r="AJ117" s="277"/>
      <c r="AK117" s="277"/>
      <c r="AL117" s="277"/>
      <c r="AM117" s="277"/>
      <c r="AN117" s="277"/>
      <c r="AO117" s="277"/>
      <c r="AP117" s="277"/>
      <c r="AQ117" s="277"/>
      <c r="AR117" s="277"/>
      <c r="AS117" s="277"/>
      <c r="AT117" s="26"/>
      <c r="AU117" s="48"/>
      <c r="AV117" s="48"/>
      <c r="AW117" s="48"/>
      <c r="AX117" s="48"/>
      <c r="AY117" s="48"/>
      <c r="AZ117" s="24"/>
      <c r="BA117" s="24"/>
    </row>
    <row r="118" spans="1:53" ht="96" customHeight="1" x14ac:dyDescent="0.2">
      <c r="B118" s="278"/>
      <c r="C118" s="278"/>
      <c r="D118" s="278"/>
      <c r="E118" s="278"/>
      <c r="F118" s="278"/>
      <c r="G118" s="278"/>
      <c r="H118" s="278"/>
      <c r="I118" s="278"/>
      <c r="J118" s="278"/>
      <c r="K118" s="278"/>
      <c r="L118" s="278"/>
      <c r="M118" s="278"/>
      <c r="N118" s="278"/>
      <c r="O118" s="80"/>
      <c r="P118" s="26"/>
      <c r="Q118" s="26"/>
      <c r="R118" s="86"/>
      <c r="S118" s="26"/>
      <c r="T118" s="26"/>
      <c r="U118" s="26"/>
      <c r="V118" s="26"/>
      <c r="W118" s="26"/>
      <c r="X118" s="26"/>
      <c r="Y118" s="26"/>
      <c r="Z118" s="26"/>
      <c r="AA118" s="26"/>
      <c r="AB118" s="28"/>
      <c r="AC118" s="28"/>
      <c r="AD118" s="29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57"/>
      <c r="AS118" s="6"/>
    </row>
    <row r="119" spans="1:53" ht="97.5" customHeight="1" x14ac:dyDescent="0.2">
      <c r="B119" s="278"/>
      <c r="C119" s="278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  <c r="N119" s="278"/>
      <c r="AB119" s="10"/>
      <c r="AC119" s="10"/>
      <c r="AD119" s="11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53" x14ac:dyDescent="0.2">
      <c r="AB120" s="10"/>
      <c r="AC120" s="10"/>
      <c r="AD120" s="11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53" x14ac:dyDescent="0.2">
      <c r="AB121" s="10"/>
      <c r="AC121" s="10"/>
      <c r="AD121" s="11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53" x14ac:dyDescent="0.2">
      <c r="AB122" s="10"/>
      <c r="AC122" s="10"/>
      <c r="AD122" s="11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53" x14ac:dyDescent="0.2">
      <c r="AB123" s="10"/>
      <c r="AC123" s="10"/>
      <c r="AD123" s="11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53" x14ac:dyDescent="0.2">
      <c r="AB124" s="10"/>
      <c r="AC124" s="10"/>
      <c r="AD124" s="11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53" x14ac:dyDescent="0.2">
      <c r="AB125" s="10"/>
      <c r="AC125" s="10"/>
      <c r="AD125" s="11"/>
      <c r="AE125" s="4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</row>
    <row r="126" spans="1:53" x14ac:dyDescent="0.2">
      <c r="AB126" s="10"/>
      <c r="AC126" s="10"/>
      <c r="AD126" s="11"/>
      <c r="AE126" s="4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</row>
    <row r="127" spans="1:53" x14ac:dyDescent="0.2">
      <c r="AB127" s="10"/>
      <c r="AC127" s="10"/>
      <c r="AD127" s="11"/>
      <c r="AE127" s="4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</row>
    <row r="128" spans="1:53" x14ac:dyDescent="0.2">
      <c r="AB128" s="10"/>
      <c r="AC128" s="10"/>
      <c r="AD128" s="11"/>
      <c r="AE128" s="4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</row>
    <row r="129" spans="28:43" x14ac:dyDescent="0.2">
      <c r="AB129" s="10"/>
      <c r="AC129" s="10"/>
      <c r="AD129" s="11"/>
      <c r="AE129" s="4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</row>
    <row r="130" spans="28:43" x14ac:dyDescent="0.2">
      <c r="AB130" s="10"/>
      <c r="AC130" s="10"/>
      <c r="AD130" s="11"/>
      <c r="AE130" s="4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</row>
    <row r="131" spans="28:43" x14ac:dyDescent="0.2">
      <c r="AB131" s="10"/>
      <c r="AC131" s="10"/>
      <c r="AD131" s="11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28:43" x14ac:dyDescent="0.2">
      <c r="AB132" s="10"/>
      <c r="AC132" s="10"/>
      <c r="AD132" s="11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28:43" x14ac:dyDescent="0.2">
      <c r="AB133" s="10"/>
      <c r="AC133" s="10"/>
      <c r="AD133" s="11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28:43" x14ac:dyDescent="0.2">
      <c r="AB134" s="10"/>
      <c r="AC134" s="10"/>
      <c r="AD134" s="11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40" spans="28:43" ht="117.75" customHeight="1" x14ac:dyDescent="0.2"/>
    <row r="156" spans="1:53" s="13" customFormat="1" ht="57.75" customHeight="1" x14ac:dyDescent="0.2">
      <c r="A156" s="50"/>
      <c r="B156" s="40"/>
      <c r="C156" s="40"/>
      <c r="D156" s="40"/>
      <c r="E156" s="41"/>
      <c r="F156" s="96"/>
      <c r="G156" s="40"/>
      <c r="H156" s="41"/>
      <c r="I156" s="40"/>
      <c r="J156" s="40"/>
      <c r="K156" s="42"/>
      <c r="L156" s="42"/>
      <c r="M156" s="41"/>
      <c r="N156" s="43"/>
      <c r="O156" s="40"/>
      <c r="P156" s="40"/>
      <c r="Q156" s="40"/>
      <c r="R156" s="40"/>
      <c r="S156" s="44"/>
      <c r="T156" s="40"/>
      <c r="U156" s="40"/>
      <c r="V156" s="40"/>
      <c r="W156" s="45"/>
      <c r="X156" s="40"/>
      <c r="Y156" s="40"/>
      <c r="Z156" s="40"/>
      <c r="AA156" s="40"/>
      <c r="AB156" s="45"/>
      <c r="AC156" s="45"/>
      <c r="AD156" s="40"/>
      <c r="AE156" s="46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58"/>
      <c r="AS156" s="40"/>
      <c r="AT156" s="53"/>
      <c r="AU156" s="53"/>
      <c r="AV156" s="53"/>
      <c r="AW156" s="53"/>
      <c r="AX156" s="53"/>
      <c r="AY156" s="53"/>
      <c r="AZ156" s="47"/>
      <c r="BA156" s="47"/>
    </row>
    <row r="157" spans="1:53" x14ac:dyDescent="0.2">
      <c r="A157" s="6"/>
      <c r="B157" s="6"/>
      <c r="C157" s="6"/>
      <c r="D157" s="6"/>
      <c r="E157" s="6"/>
      <c r="F157" s="92"/>
      <c r="G157" s="6"/>
      <c r="H157" s="6"/>
      <c r="I157" s="6"/>
      <c r="J157" s="6"/>
      <c r="K157" s="8"/>
      <c r="L157" s="8"/>
      <c r="M157" s="6"/>
      <c r="N157" s="6"/>
      <c r="O157" s="6"/>
      <c r="P157" s="6"/>
      <c r="Q157" s="6"/>
      <c r="R157" s="55"/>
      <c r="S157" s="6"/>
      <c r="T157" s="6"/>
      <c r="U157" s="6"/>
      <c r="V157" s="6"/>
      <c r="W157" s="6"/>
      <c r="X157" s="6"/>
      <c r="Y157" s="6"/>
      <c r="Z157" s="6"/>
      <c r="AA157" s="6"/>
      <c r="AB157" s="48"/>
      <c r="AC157" s="48"/>
      <c r="AD157" s="49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57"/>
      <c r="AS157" s="6"/>
      <c r="AT157" s="48"/>
      <c r="AU157" s="48"/>
      <c r="AV157" s="48"/>
      <c r="AW157" s="48"/>
      <c r="AX157" s="48"/>
      <c r="AY157" s="48"/>
      <c r="AZ157" s="24"/>
      <c r="BA157" s="24"/>
    </row>
    <row r="160" spans="1:53" ht="108" customHeight="1" x14ac:dyDescent="0.2">
      <c r="B160" s="258"/>
      <c r="C160" s="258"/>
      <c r="D160" s="258"/>
      <c r="E160" s="258"/>
      <c r="F160" s="258"/>
      <c r="G160" s="39"/>
    </row>
  </sheetData>
  <autoFilter ref="A11:AD105" xr:uid="{00000000-0009-0000-0000-000000000000}"/>
  <mergeCells count="1111">
    <mergeCell ref="AL70:AL73"/>
    <mergeCell ref="AM70:AM73"/>
    <mergeCell ref="AN70:AN73"/>
    <mergeCell ref="AO70:AO73"/>
    <mergeCell ref="AP70:AP73"/>
    <mergeCell ref="AQ70:AQ73"/>
    <mergeCell ref="AR70:AR73"/>
    <mergeCell ref="AW70:AW73"/>
    <mergeCell ref="AX70:AX73"/>
    <mergeCell ref="AF64:AF67"/>
    <mergeCell ref="Z70:Z73"/>
    <mergeCell ref="AA70:AA73"/>
    <mergeCell ref="AB70:AB73"/>
    <mergeCell ref="AC70:AC73"/>
    <mergeCell ref="AD70:AD73"/>
    <mergeCell ref="AE70:AE73"/>
    <mergeCell ref="AF70:AF73"/>
    <mergeCell ref="Y64:Y67"/>
    <mergeCell ref="Y70:Y73"/>
    <mergeCell ref="V68:V69"/>
    <mergeCell ref="AW64:AW67"/>
    <mergeCell ref="AX64:AX67"/>
    <mergeCell ref="BA64:BA67"/>
    <mergeCell ref="BA70:BA73"/>
    <mergeCell ref="AG64:AG67"/>
    <mergeCell ref="AH64:AH67"/>
    <mergeCell ref="AI64:AI67"/>
    <mergeCell ref="AJ64:AJ67"/>
    <mergeCell ref="AK64:AK67"/>
    <mergeCell ref="AL64:AL67"/>
    <mergeCell ref="AM64:AM67"/>
    <mergeCell ref="AN64:AN67"/>
    <mergeCell ref="AO64:AO67"/>
    <mergeCell ref="AP64:AP67"/>
    <mergeCell ref="AQ64:AQ67"/>
    <mergeCell ref="AR64:AR67"/>
    <mergeCell ref="AG70:AG73"/>
    <mergeCell ref="AH70:AH73"/>
    <mergeCell ref="AI70:AI73"/>
    <mergeCell ref="AJ70:AJ73"/>
    <mergeCell ref="AK70:AK73"/>
    <mergeCell ref="O70:O73"/>
    <mergeCell ref="P70:P73"/>
    <mergeCell ref="Q70:Q73"/>
    <mergeCell ref="R70:R73"/>
    <mergeCell ref="S70:S73"/>
    <mergeCell ref="M68:M69"/>
    <mergeCell ref="N68:N69"/>
    <mergeCell ref="T64:T67"/>
    <mergeCell ref="U64:U67"/>
    <mergeCell ref="V64:V67"/>
    <mergeCell ref="W64:W67"/>
    <mergeCell ref="X64:X67"/>
    <mergeCell ref="T70:T73"/>
    <mergeCell ref="U70:U73"/>
    <mergeCell ref="V70:V73"/>
    <mergeCell ref="W70:W73"/>
    <mergeCell ref="X70:X73"/>
    <mergeCell ref="A64:A67"/>
    <mergeCell ref="A70:A73"/>
    <mergeCell ref="B64:B67"/>
    <mergeCell ref="C64:C67"/>
    <mergeCell ref="B70:B73"/>
    <mergeCell ref="C70:C73"/>
    <mergeCell ref="D64:D67"/>
    <mergeCell ref="D70:D73"/>
    <mergeCell ref="E64:E67"/>
    <mergeCell ref="E70:E73"/>
    <mergeCell ref="F64:F67"/>
    <mergeCell ref="F70:F73"/>
    <mergeCell ref="H64:H67"/>
    <mergeCell ref="I64:I67"/>
    <mergeCell ref="J64:J67"/>
    <mergeCell ref="K64:K67"/>
    <mergeCell ref="L64:L67"/>
    <mergeCell ref="G64:G67"/>
    <mergeCell ref="G70:G73"/>
    <mergeCell ref="H70:H73"/>
    <mergeCell ref="I70:I73"/>
    <mergeCell ref="J70:J73"/>
    <mergeCell ref="K70:K73"/>
    <mergeCell ref="L70:L73"/>
    <mergeCell ref="AW74:AW77"/>
    <mergeCell ref="AX74:AX77"/>
    <mergeCell ref="BA74:BA77"/>
    <mergeCell ref="AW78:AW81"/>
    <mergeCell ref="AX78:AX81"/>
    <mergeCell ref="BA78:BA81"/>
    <mergeCell ref="AW82:AW85"/>
    <mergeCell ref="AX82:AX85"/>
    <mergeCell ref="BA82:BA85"/>
    <mergeCell ref="AW86:AW89"/>
    <mergeCell ref="AX86:AX89"/>
    <mergeCell ref="BA86:BA89"/>
    <mergeCell ref="AK86:AK89"/>
    <mergeCell ref="AL86:AL89"/>
    <mergeCell ref="G82:G85"/>
    <mergeCell ref="H82:H85"/>
    <mergeCell ref="I82:I85"/>
    <mergeCell ref="AP86:AP89"/>
    <mergeCell ref="AQ86:AQ89"/>
    <mergeCell ref="AR86:AR89"/>
    <mergeCell ref="AH86:AH89"/>
    <mergeCell ref="AI86:AI89"/>
    <mergeCell ref="AJ86:AJ89"/>
    <mergeCell ref="AJ82:AJ85"/>
    <mergeCell ref="N86:N89"/>
    <mergeCell ref="O86:O89"/>
    <mergeCell ref="P86:P89"/>
    <mergeCell ref="Q86:Q89"/>
    <mergeCell ref="AG82:AG85"/>
    <mergeCell ref="AM86:AM89"/>
    <mergeCell ref="AN86:AN89"/>
    <mergeCell ref="AO86:AO89"/>
    <mergeCell ref="A78:A81"/>
    <mergeCell ref="A82:A85"/>
    <mergeCell ref="A86:A89"/>
    <mergeCell ref="T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C89"/>
    <mergeCell ref="AD86:AD89"/>
    <mergeCell ref="AE86:AE89"/>
    <mergeCell ref="AF86:AF89"/>
    <mergeCell ref="AG86:AG89"/>
    <mergeCell ref="B86:B89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M86:M89"/>
    <mergeCell ref="Y82:Y85"/>
    <mergeCell ref="Z82:Z85"/>
    <mergeCell ref="AA82:AA85"/>
    <mergeCell ref="AB82:AB85"/>
    <mergeCell ref="AC82:AC85"/>
    <mergeCell ref="AD82:AD85"/>
    <mergeCell ref="AE82:AE85"/>
    <mergeCell ref="AF82:AF85"/>
    <mergeCell ref="AK82:AK85"/>
    <mergeCell ref="AL82:AL85"/>
    <mergeCell ref="AM82:AM85"/>
    <mergeCell ref="X78:X81"/>
    <mergeCell ref="Y78:Y81"/>
    <mergeCell ref="AG78:AG81"/>
    <mergeCell ref="Z78:Z81"/>
    <mergeCell ref="AA78:AA81"/>
    <mergeCell ref="AB78:AB81"/>
    <mergeCell ref="AC78:AC81"/>
    <mergeCell ref="AD78:AD81"/>
    <mergeCell ref="AH82:AH85"/>
    <mergeCell ref="AI82:AI85"/>
    <mergeCell ref="AE78:AE81"/>
    <mergeCell ref="AF78:AF81"/>
    <mergeCell ref="AR74:AR77"/>
    <mergeCell ref="AQ74:AQ77"/>
    <mergeCell ref="AK90:AK93"/>
    <mergeCell ref="AL90:AL93"/>
    <mergeCell ref="AM90:AM93"/>
    <mergeCell ref="AN90:AN93"/>
    <mergeCell ref="AO90:AO93"/>
    <mergeCell ref="AP90:AP93"/>
    <mergeCell ref="AK94:AK97"/>
    <mergeCell ref="AL94:AL97"/>
    <mergeCell ref="AM94:AM97"/>
    <mergeCell ref="AN94:AN97"/>
    <mergeCell ref="AO94:AO97"/>
    <mergeCell ref="AP94:AP97"/>
    <mergeCell ref="AH94:AH97"/>
    <mergeCell ref="AE90:AE93"/>
    <mergeCell ref="AJ78:AJ81"/>
    <mergeCell ref="AK78:AK81"/>
    <mergeCell ref="AL78:AL81"/>
    <mergeCell ref="AM78:AM81"/>
    <mergeCell ref="AK74:AK77"/>
    <mergeCell ref="AL74:AL77"/>
    <mergeCell ref="AM74:AM77"/>
    <mergeCell ref="Z74:Z77"/>
    <mergeCell ref="AA74:AA77"/>
    <mergeCell ref="AG90:AG93"/>
    <mergeCell ref="B78:B81"/>
    <mergeCell ref="C78:C81"/>
    <mergeCell ref="D78:D81"/>
    <mergeCell ref="E78:E81"/>
    <mergeCell ref="F78:F81"/>
    <mergeCell ref="B90:B93"/>
    <mergeCell ref="N90:N93"/>
    <mergeCell ref="O90:O93"/>
    <mergeCell ref="P90:P93"/>
    <mergeCell ref="Q90:Q93"/>
    <mergeCell ref="R90:R93"/>
    <mergeCell ref="S90:S93"/>
    <mergeCell ref="T90:T93"/>
    <mergeCell ref="E90:E93"/>
    <mergeCell ref="F90:F93"/>
    <mergeCell ref="G90:G93"/>
    <mergeCell ref="H90:H93"/>
    <mergeCell ref="U74:U77"/>
    <mergeCell ref="W90:W93"/>
    <mergeCell ref="Q82:Q85"/>
    <mergeCell ref="R82:R85"/>
    <mergeCell ref="S82:S85"/>
    <mergeCell ref="T82:T85"/>
    <mergeCell ref="AH78:AH81"/>
    <mergeCell ref="AI78:AI81"/>
    <mergeCell ref="U82:U85"/>
    <mergeCell ref="AM98:AM102"/>
    <mergeCell ref="AN98:AN102"/>
    <mergeCell ref="AO98:AO102"/>
    <mergeCell ref="AP98:AP102"/>
    <mergeCell ref="AQ78:AQ81"/>
    <mergeCell ref="AQ98:AQ102"/>
    <mergeCell ref="AR98:AR102"/>
    <mergeCell ref="AN78:AN81"/>
    <mergeCell ref="AO78:AO81"/>
    <mergeCell ref="AP78:AP81"/>
    <mergeCell ref="AN82:AN85"/>
    <mergeCell ref="AO82:AO85"/>
    <mergeCell ref="AP82:AP85"/>
    <mergeCell ref="AQ82:AQ85"/>
    <mergeCell ref="AR82:AR85"/>
    <mergeCell ref="AR78:AR81"/>
    <mergeCell ref="D82:D85"/>
    <mergeCell ref="E82:E85"/>
    <mergeCell ref="F82:F85"/>
    <mergeCell ref="G78:G81"/>
    <mergeCell ref="H78:H81"/>
    <mergeCell ref="I78:I81"/>
    <mergeCell ref="J78:J81"/>
    <mergeCell ref="K78:K81"/>
    <mergeCell ref="L78:L81"/>
    <mergeCell ref="M78:M81"/>
    <mergeCell ref="N78:N81"/>
    <mergeCell ref="O78:O81"/>
    <mergeCell ref="Q78:Q81"/>
    <mergeCell ref="R78:R81"/>
    <mergeCell ref="S78:S81"/>
    <mergeCell ref="T78:T81"/>
    <mergeCell ref="A74:A77"/>
    <mergeCell ref="A46:A49"/>
    <mergeCell ref="T50:T53"/>
    <mergeCell ref="A68:A69"/>
    <mergeCell ref="A54:A57"/>
    <mergeCell ref="B54:B57"/>
    <mergeCell ref="E54:E57"/>
    <mergeCell ref="F54:F57"/>
    <mergeCell ref="G54:G57"/>
    <mergeCell ref="H54:H57"/>
    <mergeCell ref="I54:I57"/>
    <mergeCell ref="J54:J57"/>
    <mergeCell ref="K54:K57"/>
    <mergeCell ref="L54:L57"/>
    <mergeCell ref="C58:C61"/>
    <mergeCell ref="C68:C69"/>
    <mergeCell ref="AB42:AB45"/>
    <mergeCell ref="Y68:Y69"/>
    <mergeCell ref="X68:X69"/>
    <mergeCell ref="V58:V61"/>
    <mergeCell ref="W58:W61"/>
    <mergeCell ref="W62:W63"/>
    <mergeCell ref="Y42:Y45"/>
    <mergeCell ref="Z42:Z45"/>
    <mergeCell ref="AA42:AA45"/>
    <mergeCell ref="U50:U53"/>
    <mergeCell ref="V50:V53"/>
    <mergeCell ref="AB54:AB57"/>
    <mergeCell ref="V74:V77"/>
    <mergeCell ref="W74:W77"/>
    <mergeCell ref="X74:X77"/>
    <mergeCell ref="Y74:Y77"/>
    <mergeCell ref="AF74:AF77"/>
    <mergeCell ref="V46:V49"/>
    <mergeCell ref="W46:W49"/>
    <mergeCell ref="X46:X49"/>
    <mergeCell ref="Y46:Y49"/>
    <mergeCell ref="Z46:Z49"/>
    <mergeCell ref="AA46:AA49"/>
    <mergeCell ref="AB46:AB49"/>
    <mergeCell ref="AC46:AC49"/>
    <mergeCell ref="AD46:AD49"/>
    <mergeCell ref="AE46:AE49"/>
    <mergeCell ref="AI46:AI49"/>
    <mergeCell ref="AJ46:AJ49"/>
    <mergeCell ref="W50:W53"/>
    <mergeCell ref="X50:X53"/>
    <mergeCell ref="Y50:Y53"/>
    <mergeCell ref="Z50:Z53"/>
    <mergeCell ref="AD74:AD77"/>
    <mergeCell ref="AE74:AE77"/>
    <mergeCell ref="AG74:AG77"/>
    <mergeCell ref="AH74:AH77"/>
    <mergeCell ref="AI74:AI77"/>
    <mergeCell ref="AJ74:AJ77"/>
    <mergeCell ref="AF46:AF49"/>
    <mergeCell ref="AG46:AG49"/>
    <mergeCell ref="AH46:AH49"/>
    <mergeCell ref="Z64:Z67"/>
    <mergeCell ref="AA64:AA67"/>
    <mergeCell ref="AB64:AB67"/>
    <mergeCell ref="AC64:AC67"/>
    <mergeCell ref="AD64:AD67"/>
    <mergeCell ref="AE64:AE67"/>
    <mergeCell ref="AJ54:AJ57"/>
    <mergeCell ref="AN54:AN57"/>
    <mergeCell ref="AO54:AO57"/>
    <mergeCell ref="AP54:AP57"/>
    <mergeCell ref="AK46:AK49"/>
    <mergeCell ref="B29:B32"/>
    <mergeCell ref="D13:D16"/>
    <mergeCell ref="A13:A16"/>
    <mergeCell ref="A25:A28"/>
    <mergeCell ref="G68:G69"/>
    <mergeCell ref="H68:H69"/>
    <mergeCell ref="I68:I69"/>
    <mergeCell ref="J68:J69"/>
    <mergeCell ref="K68:K69"/>
    <mergeCell ref="A58:A61"/>
    <mergeCell ref="B58:B61"/>
    <mergeCell ref="AK42:AK45"/>
    <mergeCell ref="AL42:AL45"/>
    <mergeCell ref="AM42:AM45"/>
    <mergeCell ref="AN42:AN45"/>
    <mergeCell ref="B46:B49"/>
    <mergeCell ref="C46:C49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B94:B97"/>
    <mergeCell ref="E94:E97"/>
    <mergeCell ref="F94:F97"/>
    <mergeCell ref="G94:G97"/>
    <mergeCell ref="R42:R45"/>
    <mergeCell ref="K29:K32"/>
    <mergeCell ref="L29:L32"/>
    <mergeCell ref="M29:M32"/>
    <mergeCell ref="N29:N32"/>
    <mergeCell ref="O29:O32"/>
    <mergeCell ref="P29:P32"/>
    <mergeCell ref="Q29:Q32"/>
    <mergeCell ref="R29:R32"/>
    <mergeCell ref="Q74:Q77"/>
    <mergeCell ref="R74:R77"/>
    <mergeCell ref="Q58:Q61"/>
    <mergeCell ref="T42:T45"/>
    <mergeCell ref="B74:B77"/>
    <mergeCell ref="N46:N49"/>
    <mergeCell ref="O46:O49"/>
    <mergeCell ref="P46:P49"/>
    <mergeCell ref="Q46:Q49"/>
    <mergeCell ref="R46:R49"/>
    <mergeCell ref="M64:M67"/>
    <mergeCell ref="N64:N67"/>
    <mergeCell ref="O64:O67"/>
    <mergeCell ref="P64:P67"/>
    <mergeCell ref="Q64:Q67"/>
    <mergeCell ref="R64:R67"/>
    <mergeCell ref="S64:S67"/>
    <mergeCell ref="M70:M73"/>
    <mergeCell ref="N70:N73"/>
    <mergeCell ref="C9:C11"/>
    <mergeCell ref="C42:C45"/>
    <mergeCell ref="C54:C57"/>
    <mergeCell ref="AX42:AX45"/>
    <mergeCell ref="G42:G45"/>
    <mergeCell ref="H42:H45"/>
    <mergeCell ref="I42:I45"/>
    <mergeCell ref="J42:J45"/>
    <mergeCell ref="A29:A32"/>
    <mergeCell ref="B13:B16"/>
    <mergeCell ref="C13:C16"/>
    <mergeCell ref="E13:E16"/>
    <mergeCell ref="D25:D28"/>
    <mergeCell ref="D29:D32"/>
    <mergeCell ref="J29:J32"/>
    <mergeCell ref="P58:P61"/>
    <mergeCell ref="D37:D40"/>
    <mergeCell ref="D42:D45"/>
    <mergeCell ref="H13:H16"/>
    <mergeCell ref="I13:I16"/>
    <mergeCell ref="J13:J16"/>
    <mergeCell ref="Q13:Q16"/>
    <mergeCell ref="R13:R16"/>
    <mergeCell ref="S13:S16"/>
    <mergeCell ref="M37:M40"/>
    <mergeCell ref="N37:N40"/>
    <mergeCell ref="O37:O40"/>
    <mergeCell ref="J25:J28"/>
    <mergeCell ref="F13:F16"/>
    <mergeCell ref="AA50:AA53"/>
    <mergeCell ref="X54:X57"/>
    <mergeCell ref="D9:D11"/>
    <mergeCell ref="A42:A45"/>
    <mergeCell ref="B42:B45"/>
    <mergeCell ref="AF109:AY110"/>
    <mergeCell ref="E42:E45"/>
    <mergeCell ref="F42:F45"/>
    <mergeCell ref="T54:T57"/>
    <mergeCell ref="U54:U57"/>
    <mergeCell ref="AB50:AB53"/>
    <mergeCell ref="A94:A97"/>
    <mergeCell ref="A37:A40"/>
    <mergeCell ref="J37:J40"/>
    <mergeCell ref="K37:K40"/>
    <mergeCell ref="L37:L40"/>
    <mergeCell ref="D74:D77"/>
    <mergeCell ref="E74:E77"/>
    <mergeCell ref="AU1:AX1"/>
    <mergeCell ref="A1:AQ1"/>
    <mergeCell ref="B2:O2"/>
    <mergeCell ref="B3:J3"/>
    <mergeCell ref="A105:V105"/>
    <mergeCell ref="F9:F11"/>
    <mergeCell ref="H9:H11"/>
    <mergeCell ref="I9:J9"/>
    <mergeCell ref="K9:AE9"/>
    <mergeCell ref="B4:I4"/>
    <mergeCell ref="B5:H5"/>
    <mergeCell ref="B6:H6"/>
    <mergeCell ref="B41:F41"/>
    <mergeCell ref="L4:AF4"/>
    <mergeCell ref="AT9:AT11"/>
    <mergeCell ref="AV9:AV11"/>
    <mergeCell ref="AU9:AU11"/>
    <mergeCell ref="B160:F160"/>
    <mergeCell ref="AD103:AQ103"/>
    <mergeCell ref="A106:O106"/>
    <mergeCell ref="A107:AE107"/>
    <mergeCell ref="N108:S108"/>
    <mergeCell ref="N109:R109"/>
    <mergeCell ref="F74:F77"/>
    <mergeCell ref="G74:G77"/>
    <mergeCell ref="H74:H77"/>
    <mergeCell ref="I74:I77"/>
    <mergeCell ref="J74:J77"/>
    <mergeCell ref="K74:K77"/>
    <mergeCell ref="L74:L77"/>
    <mergeCell ref="M74:M77"/>
    <mergeCell ref="N74:N77"/>
    <mergeCell ref="O74:O77"/>
    <mergeCell ref="A9:A11"/>
    <mergeCell ref="A110:J110"/>
    <mergeCell ref="N110:AE110"/>
    <mergeCell ref="G9:G11"/>
    <mergeCell ref="AF108:AQ108"/>
    <mergeCell ref="A104:V104"/>
    <mergeCell ref="B117:AS117"/>
    <mergeCell ref="B118:N118"/>
    <mergeCell ref="B116:AS116"/>
    <mergeCell ref="B114:AT114"/>
    <mergeCell ref="B115:AT115"/>
    <mergeCell ref="B119:N119"/>
    <mergeCell ref="B9:B11"/>
    <mergeCell ref="E9:E11"/>
    <mergeCell ref="AF9:AF11"/>
    <mergeCell ref="AR9:AR11"/>
    <mergeCell ref="S54:S57"/>
    <mergeCell ref="X58:X61"/>
    <mergeCell ref="V54:V57"/>
    <mergeCell ref="W54:W57"/>
    <mergeCell ref="AA54:AA57"/>
    <mergeCell ref="D90:D93"/>
    <mergeCell ref="C90:C93"/>
    <mergeCell ref="S74:S77"/>
    <mergeCell ref="T74:T77"/>
    <mergeCell ref="R86:R89"/>
    <mergeCell ref="S86:S89"/>
    <mergeCell ref="E68:E69"/>
    <mergeCell ref="F68:F69"/>
    <mergeCell ref="L68:L69"/>
    <mergeCell ref="Z68:Z69"/>
    <mergeCell ref="AA68:AA69"/>
    <mergeCell ref="W68:W69"/>
    <mergeCell ref="J58:J61"/>
    <mergeCell ref="K58:K61"/>
    <mergeCell ref="L58:L61"/>
    <mergeCell ref="M58:M61"/>
    <mergeCell ref="N58:N61"/>
    <mergeCell ref="O58:O61"/>
    <mergeCell ref="Y58:Y61"/>
    <mergeCell ref="Z58:Z61"/>
    <mergeCell ref="AA58:AA61"/>
    <mergeCell ref="Y54:Y57"/>
    <mergeCell ref="Z54:Z57"/>
    <mergeCell ref="Y62:Y63"/>
    <mergeCell ref="V82:V85"/>
    <mergeCell ref="W82:W85"/>
    <mergeCell ref="X82:X85"/>
    <mergeCell ref="C74:C77"/>
    <mergeCell ref="I90:I93"/>
    <mergeCell ref="J90:J93"/>
    <mergeCell ref="K90:K93"/>
    <mergeCell ref="L90:L93"/>
    <mergeCell ref="P74:P77"/>
    <mergeCell ref="B68:B69"/>
    <mergeCell ref="B82:B85"/>
    <mergeCell ref="C82:C85"/>
    <mergeCell ref="U78:U81"/>
    <mergeCell ref="V78:V81"/>
    <mergeCell ref="W78:W81"/>
    <mergeCell ref="Y33:Y36"/>
    <mergeCell ref="Z33:Z36"/>
    <mergeCell ref="K21:K24"/>
    <mergeCell ref="B12:F12"/>
    <mergeCell ref="C25:C28"/>
    <mergeCell ref="E25:E28"/>
    <mergeCell ref="W13:W16"/>
    <mergeCell ref="X13:X16"/>
    <mergeCell ref="T13:T16"/>
    <mergeCell ref="V42:V45"/>
    <mergeCell ref="W42:W45"/>
    <mergeCell ref="X42:X45"/>
    <mergeCell ref="J82:J85"/>
    <mergeCell ref="K82:K85"/>
    <mergeCell ref="L82:L85"/>
    <mergeCell ref="M82:M85"/>
    <mergeCell ref="N82:N85"/>
    <mergeCell ref="O82:O85"/>
    <mergeCell ref="P82:P85"/>
    <mergeCell ref="U25:U28"/>
    <mergeCell ref="U33:U36"/>
    <mergeCell ref="AB74:AB77"/>
    <mergeCell ref="AC74:AC77"/>
    <mergeCell ref="D68:D69"/>
    <mergeCell ref="U58:U61"/>
    <mergeCell ref="O68:O69"/>
    <mergeCell ref="P68:P69"/>
    <mergeCell ref="Q68:Q69"/>
    <mergeCell ref="S58:S61"/>
    <mergeCell ref="N54:N57"/>
    <mergeCell ref="D54:D57"/>
    <mergeCell ref="X62:X63"/>
    <mergeCell ref="AC58:AC61"/>
    <mergeCell ref="T58:T61"/>
    <mergeCell ref="AB58:AB61"/>
    <mergeCell ref="Z62:Z63"/>
    <mergeCell ref="AA62:AA63"/>
    <mergeCell ref="R68:R69"/>
    <mergeCell ref="S68:S69"/>
    <mergeCell ref="I58:I61"/>
    <mergeCell ref="S62:S63"/>
    <mergeCell ref="W33:W36"/>
    <mergeCell ref="T68:T69"/>
    <mergeCell ref="U68:U69"/>
    <mergeCell ref="U42:U45"/>
    <mergeCell ref="T62:T63"/>
    <mergeCell ref="U62:U63"/>
    <mergeCell ref="V62:V63"/>
    <mergeCell ref="O54:O57"/>
    <mergeCell ref="P54:P57"/>
    <mergeCell ref="Q54:Q57"/>
    <mergeCell ref="R54:R57"/>
    <mergeCell ref="O13:O16"/>
    <mergeCell ref="P13:P16"/>
    <mergeCell ref="P25:P28"/>
    <mergeCell ref="Q25:Q28"/>
    <mergeCell ref="R25:R28"/>
    <mergeCell ref="L21:L24"/>
    <mergeCell ref="X33:X36"/>
    <mergeCell ref="BA90:BA93"/>
    <mergeCell ref="BA94:BA97"/>
    <mergeCell ref="AW94:AW97"/>
    <mergeCell ref="AW54:AW57"/>
    <mergeCell ref="AI54:AI57"/>
    <mergeCell ref="AI58:AI61"/>
    <mergeCell ref="AX33:AX36"/>
    <mergeCell ref="BA33:BA36"/>
    <mergeCell ref="AR42:AR45"/>
    <mergeCell ref="AW37:AW40"/>
    <mergeCell ref="AX29:AX32"/>
    <mergeCell ref="BA25:BA28"/>
    <mergeCell ref="AX94:AX97"/>
    <mergeCell ref="AX37:AX40"/>
    <mergeCell ref="AQ62:AQ63"/>
    <mergeCell ref="AR62:AR63"/>
    <mergeCell ref="AW25:AW28"/>
    <mergeCell ref="AX25:AX28"/>
    <mergeCell ref="AI62:AI63"/>
    <mergeCell ref="AJ68:AJ69"/>
    <mergeCell ref="AE29:AE32"/>
    <mergeCell ref="X29:X32"/>
    <mergeCell ref="Y29:Y32"/>
    <mergeCell ref="Z29:Z32"/>
    <mergeCell ref="T33:T36"/>
    <mergeCell ref="AP68:AP69"/>
    <mergeCell ref="AI68:AI69"/>
    <mergeCell ref="AJ62:AJ63"/>
    <mergeCell ref="AQ46:AQ49"/>
    <mergeCell ref="AR46:AR49"/>
    <mergeCell ref="AW46:AW49"/>
    <mergeCell ref="AX46:AX49"/>
    <mergeCell ref="BA46:BA49"/>
    <mergeCell ref="AK54:AK57"/>
    <mergeCell ref="AL54:AL57"/>
    <mergeCell ref="AE54:AE57"/>
    <mergeCell ref="AF54:AF57"/>
    <mergeCell ref="AQ54:AQ57"/>
    <mergeCell ref="V25:V28"/>
    <mergeCell ref="W25:W28"/>
    <mergeCell ref="V21:V24"/>
    <mergeCell ref="W21:W24"/>
    <mergeCell ref="X21:X24"/>
    <mergeCell ref="V29:V32"/>
    <mergeCell ref="W29:W32"/>
    <mergeCell ref="AB68:AB69"/>
    <mergeCell ref="AG42:AG45"/>
    <mergeCell ref="AG54:AG57"/>
    <mergeCell ref="AQ50:AQ53"/>
    <mergeCell ref="AR50:AR53"/>
    <mergeCell ref="AW50:AW53"/>
    <mergeCell ref="AW68:AW69"/>
    <mergeCell ref="AC68:AC69"/>
    <mergeCell ref="AE68:AE69"/>
    <mergeCell ref="AD58:AD61"/>
    <mergeCell ref="AM54:AM57"/>
    <mergeCell ref="AJ42:AJ45"/>
    <mergeCell ref="AF68:AF69"/>
    <mergeCell ref="AK58:AK61"/>
    <mergeCell ref="AL58:AL61"/>
    <mergeCell ref="AM58:AM61"/>
    <mergeCell ref="AN58:AN61"/>
    <mergeCell ref="AJ37:AJ40"/>
    <mergeCell ref="AF33:AF36"/>
    <mergeCell ref="AA29:AA32"/>
    <mergeCell ref="AA33:AA36"/>
    <mergeCell ref="AC25:AC28"/>
    <mergeCell ref="AM62:AM63"/>
    <mergeCell ref="AN62:AN63"/>
    <mergeCell ref="AO62:AO63"/>
    <mergeCell ref="BA42:BA45"/>
    <mergeCell ref="BA68:BA69"/>
    <mergeCell ref="AN74:AN77"/>
    <mergeCell ref="AO74:AO77"/>
    <mergeCell ref="AP74:AP77"/>
    <mergeCell ref="AK62:AK63"/>
    <mergeCell ref="AL62:AL63"/>
    <mergeCell ref="AP62:AP63"/>
    <mergeCell ref="AK68:AK69"/>
    <mergeCell ref="AL68:AL69"/>
    <mergeCell ref="AM68:AM69"/>
    <mergeCell ref="AN68:AN69"/>
    <mergeCell ref="BA29:BA32"/>
    <mergeCell ref="BA37:BA40"/>
    <mergeCell ref="BA54:BA57"/>
    <mergeCell ref="BA58:BA61"/>
    <mergeCell ref="AD29:AD32"/>
    <mergeCell ref="AH62:AH63"/>
    <mergeCell ref="AO68:AO69"/>
    <mergeCell ref="AX54:AX57"/>
    <mergeCell ref="AD62:AD63"/>
    <mergeCell ref="AE62:AE63"/>
    <mergeCell ref="AF62:AF63"/>
    <mergeCell ref="AG62:AG63"/>
    <mergeCell ref="AG68:AG69"/>
    <mergeCell ref="AI50:AI53"/>
    <mergeCell ref="AJ50:AJ53"/>
    <mergeCell ref="AW62:AW63"/>
    <mergeCell ref="AX62:AX63"/>
    <mergeCell ref="AX58:AX61"/>
    <mergeCell ref="AE58:AE61"/>
    <mergeCell ref="AF58:AF61"/>
    <mergeCell ref="AG58:AG61"/>
    <mergeCell ref="AI42:AI45"/>
    <mergeCell ref="AC42:AC45"/>
    <mergeCell ref="AC54:AC57"/>
    <mergeCell ref="AO58:AO61"/>
    <mergeCell ref="AP58:AP61"/>
    <mergeCell ref="AL46:AL49"/>
    <mergeCell ref="AM46:AM49"/>
    <mergeCell ref="AN46:AN49"/>
    <mergeCell ref="AO46:AO49"/>
    <mergeCell ref="AP46:AP49"/>
    <mergeCell ref="AJ58:AJ61"/>
    <mergeCell ref="AQ58:AQ61"/>
    <mergeCell ref="AW42:AW45"/>
    <mergeCell ref="AR54:AR57"/>
    <mergeCell ref="AD54:AD57"/>
    <mergeCell ref="AQ68:AQ69"/>
    <mergeCell ref="AR58:AR61"/>
    <mergeCell ref="AW58:AW61"/>
    <mergeCell ref="A21:A24"/>
    <mergeCell ref="Y13:Y16"/>
    <mergeCell ref="Z13:Z16"/>
    <mergeCell ref="AA13:AA16"/>
    <mergeCell ref="AB25:AB28"/>
    <mergeCell ref="X25:X28"/>
    <mergeCell ref="H25:H28"/>
    <mergeCell ref="I25:I28"/>
    <mergeCell ref="N21:N24"/>
    <mergeCell ref="O21:O24"/>
    <mergeCell ref="P21:P24"/>
    <mergeCell ref="Q21:Q24"/>
    <mergeCell ref="R21:R24"/>
    <mergeCell ref="T25:T28"/>
    <mergeCell ref="S21:S24"/>
    <mergeCell ref="T21:T24"/>
    <mergeCell ref="N13:N16"/>
    <mergeCell ref="Z21:Z24"/>
    <mergeCell ref="AA21:AA24"/>
    <mergeCell ref="AB17:AB20"/>
    <mergeCell ref="Y25:Y28"/>
    <mergeCell ref="S25:S28"/>
    <mergeCell ref="G13:G16"/>
    <mergeCell ref="B25:B28"/>
    <mergeCell ref="I21:I24"/>
    <mergeCell ref="N25:N28"/>
    <mergeCell ref="O25:O28"/>
    <mergeCell ref="L25:L28"/>
    <mergeCell ref="M25:M28"/>
    <mergeCell ref="K13:K16"/>
    <mergeCell ref="L13:L16"/>
    <mergeCell ref="AB13:AB16"/>
    <mergeCell ref="B21:B24"/>
    <mergeCell ref="C21:C24"/>
    <mergeCell ref="D21:D24"/>
    <mergeCell ref="E21:E24"/>
    <mergeCell ref="F21:F24"/>
    <mergeCell ref="G21:G24"/>
    <mergeCell ref="H21:H24"/>
    <mergeCell ref="AO42:AO45"/>
    <mergeCell ref="AP42:AP45"/>
    <mergeCell ref="AK50:AK53"/>
    <mergeCell ref="AL50:AL53"/>
    <mergeCell ref="AM50:AM53"/>
    <mergeCell ref="AN50:AN53"/>
    <mergeCell ref="AO50:AO53"/>
    <mergeCell ref="AP50:AP53"/>
    <mergeCell ref="B37:B40"/>
    <mergeCell ref="C37:C40"/>
    <mergeCell ref="E37:E40"/>
    <mergeCell ref="F37:F40"/>
    <mergeCell ref="E50:E53"/>
    <mergeCell ref="C29:C32"/>
    <mergeCell ref="E29:E32"/>
    <mergeCell ref="F29:F32"/>
    <mergeCell ref="G29:G32"/>
    <mergeCell ref="H29:H32"/>
    <mergeCell ref="K42:K45"/>
    <mergeCell ref="O50:O53"/>
    <mergeCell ref="P50:P53"/>
    <mergeCell ref="Q50:Q53"/>
    <mergeCell ref="S33:S36"/>
    <mergeCell ref="Y21:Y24"/>
    <mergeCell ref="AE33:AE36"/>
    <mergeCell ref="AB33:AB36"/>
    <mergeCell ref="AJ94:AJ97"/>
    <mergeCell ref="AI13:AI16"/>
    <mergeCell ref="AH42:AH45"/>
    <mergeCell ref="AH54:AH57"/>
    <mergeCell ref="AH58:AH61"/>
    <mergeCell ref="AH68:AH69"/>
    <mergeCell ref="AH90:AH93"/>
    <mergeCell ref="AG21:AG24"/>
    <mergeCell ref="F25:F28"/>
    <mergeCell ref="G25:G28"/>
    <mergeCell ref="AD17:AD20"/>
    <mergeCell ref="AE17:AE20"/>
    <mergeCell ref="AF13:AF16"/>
    <mergeCell ref="AQ13:AQ16"/>
    <mergeCell ref="AR13:AR16"/>
    <mergeCell ref="AC37:AC40"/>
    <mergeCell ref="AD37:AD40"/>
    <mergeCell ref="AE37:AE40"/>
    <mergeCell ref="AQ37:AQ40"/>
    <mergeCell ref="AR37:AR40"/>
    <mergeCell ref="Z25:Z28"/>
    <mergeCell ref="AA25:AA28"/>
    <mergeCell ref="AI37:AI40"/>
    <mergeCell ref="AQ21:AQ24"/>
    <mergeCell ref="AG17:AG20"/>
    <mergeCell ref="AE13:AE16"/>
    <mergeCell ref="AC13:AC16"/>
    <mergeCell ref="AC17:AC20"/>
    <mergeCell ref="AJ21:AJ24"/>
    <mergeCell ref="AJ17:AJ20"/>
    <mergeCell ref="AQ17:AQ20"/>
    <mergeCell ref="AG33:AG36"/>
    <mergeCell ref="AH33:AH36"/>
    <mergeCell ref="AI33:AI36"/>
    <mergeCell ref="AQ25:AQ28"/>
    <mergeCell ref="AR25:AR28"/>
    <mergeCell ref="AG25:AG28"/>
    <mergeCell ref="AJ25:AJ28"/>
    <mergeCell ref="AH25:AH28"/>
    <mergeCell ref="AH29:AH32"/>
    <mergeCell ref="AH37:AH40"/>
    <mergeCell ref="AI25:AI28"/>
    <mergeCell ref="AW33:AW36"/>
    <mergeCell ref="AH50:AH53"/>
    <mergeCell ref="AG29:AG32"/>
    <mergeCell ref="AG37:AG40"/>
    <mergeCell ref="AZ9:AZ11"/>
    <mergeCell ref="AY9:AY11"/>
    <mergeCell ref="AW9:AW11"/>
    <mergeCell ref="AX9:AX11"/>
    <mergeCell ref="AQ42:AQ45"/>
    <mergeCell ref="AW13:AW16"/>
    <mergeCell ref="AS9:AS11"/>
    <mergeCell ref="AG9:AQ9"/>
    <mergeCell ref="U17:U20"/>
    <mergeCell ref="V17:V20"/>
    <mergeCell ref="W17:W20"/>
    <mergeCell ref="X17:X20"/>
    <mergeCell ref="Y17:Y20"/>
    <mergeCell ref="Z17:Z20"/>
    <mergeCell ref="AA17:AA20"/>
    <mergeCell ref="AX17:AX20"/>
    <mergeCell ref="BA17:BA20"/>
    <mergeCell ref="V13:V16"/>
    <mergeCell ref="AR29:AR32"/>
    <mergeCell ref="AW29:AW32"/>
    <mergeCell ref="AR21:AR24"/>
    <mergeCell ref="AW21:AW24"/>
    <mergeCell ref="AF17:AF20"/>
    <mergeCell ref="U13:U16"/>
    <mergeCell ref="AD21:AD24"/>
    <mergeCell ref="AE21:AE24"/>
    <mergeCell ref="AF21:AF24"/>
    <mergeCell ref="AJ29:AJ32"/>
    <mergeCell ref="AX13:AX16"/>
    <mergeCell ref="AR17:AR20"/>
    <mergeCell ref="AW17:AW20"/>
    <mergeCell ref="AD13:AD16"/>
    <mergeCell ref="D58:D61"/>
    <mergeCell ref="D62:D63"/>
    <mergeCell ref="M13:M16"/>
    <mergeCell ref="I50:I53"/>
    <mergeCell ref="J50:J53"/>
    <mergeCell ref="K50:K53"/>
    <mergeCell ref="L50:L53"/>
    <mergeCell ref="M50:M53"/>
    <mergeCell ref="N50:N53"/>
    <mergeCell ref="E33:E36"/>
    <mergeCell ref="D33:D36"/>
    <mergeCell ref="F33:F36"/>
    <mergeCell ref="G33:G36"/>
    <mergeCell ref="H33:H36"/>
    <mergeCell ref="I33:I36"/>
    <mergeCell ref="J33:J36"/>
    <mergeCell ref="K25:K28"/>
    <mergeCell ref="J21:J24"/>
    <mergeCell ref="I29:I32"/>
    <mergeCell ref="F58:F61"/>
    <mergeCell ref="G58:G61"/>
    <mergeCell ref="H58:H61"/>
    <mergeCell ref="M54:M57"/>
    <mergeCell ref="G98:G102"/>
    <mergeCell ref="H98:H102"/>
    <mergeCell ref="I98:I102"/>
    <mergeCell ref="J98:J102"/>
    <mergeCell ref="K98:K102"/>
    <mergeCell ref="L98:L102"/>
    <mergeCell ref="M98:M102"/>
    <mergeCell ref="N98:N102"/>
    <mergeCell ref="O98:O102"/>
    <mergeCell ref="P98:P102"/>
    <mergeCell ref="Q98:Q102"/>
    <mergeCell ref="BA13:BA16"/>
    <mergeCell ref="AD25:AD28"/>
    <mergeCell ref="AE25:AE28"/>
    <mergeCell ref="AF25:AF28"/>
    <mergeCell ref="AH13:AH16"/>
    <mergeCell ref="AH21:AH24"/>
    <mergeCell ref="AB21:AB24"/>
    <mergeCell ref="AC21:AC24"/>
    <mergeCell ref="AI29:AI32"/>
    <mergeCell ref="BA62:BA63"/>
    <mergeCell ref="AG13:AG16"/>
    <mergeCell ref="AJ13:AJ16"/>
    <mergeCell ref="AH17:AH20"/>
    <mergeCell ref="AI17:AI20"/>
    <mergeCell ref="AJ33:AJ36"/>
    <mergeCell ref="AQ33:AQ36"/>
    <mergeCell ref="AQ29:AQ32"/>
    <mergeCell ref="AI21:AI24"/>
    <mergeCell ref="AR33:AR36"/>
    <mergeCell ref="BA21:BA24"/>
    <mergeCell ref="AX21:AX24"/>
    <mergeCell ref="AX68:AX69"/>
    <mergeCell ref="AR68:AR69"/>
    <mergeCell ref="R94:R97"/>
    <mergeCell ref="S94:S97"/>
    <mergeCell ref="C94:C97"/>
    <mergeCell ref="Y94:Y97"/>
    <mergeCell ref="D94:D97"/>
    <mergeCell ref="BA98:BA102"/>
    <mergeCell ref="AB98:AB102"/>
    <mergeCell ref="AC98:AC102"/>
    <mergeCell ref="AD98:AD102"/>
    <mergeCell ref="AE98:AE102"/>
    <mergeCell ref="AJ90:AJ93"/>
    <mergeCell ref="S17:S20"/>
    <mergeCell ref="T17:T20"/>
    <mergeCell ref="A17:A20"/>
    <mergeCell ref="AF98:AF102"/>
    <mergeCell ref="AX50:AX53"/>
    <mergeCell ref="BA50:BA53"/>
    <mergeCell ref="A50:A53"/>
    <mergeCell ref="B62:B63"/>
    <mergeCell ref="M62:M63"/>
    <mergeCell ref="T94:T97"/>
    <mergeCell ref="U94:U97"/>
    <mergeCell ref="Z94:Z97"/>
    <mergeCell ref="I94:I97"/>
    <mergeCell ref="J94:J97"/>
    <mergeCell ref="K94:K97"/>
    <mergeCell ref="V94:V97"/>
    <mergeCell ref="W94:W97"/>
    <mergeCell ref="X94:X97"/>
    <mergeCell ref="A98:A102"/>
    <mergeCell ref="W98:W102"/>
    <mergeCell ref="X98:X102"/>
    <mergeCell ref="Y98:Y102"/>
    <mergeCell ref="Z98:Z102"/>
    <mergeCell ref="AA94:AA97"/>
    <mergeCell ref="AB94:AB97"/>
    <mergeCell ref="AC94:AC97"/>
    <mergeCell ref="V90:V93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Q17:Q20"/>
    <mergeCell ref="R17:R20"/>
    <mergeCell ref="AC90:AC93"/>
    <mergeCell ref="R98:R102"/>
    <mergeCell ref="B98:B102"/>
    <mergeCell ref="C98:C102"/>
    <mergeCell ref="D98:D102"/>
    <mergeCell ref="E98:E102"/>
    <mergeCell ref="F98:F102"/>
    <mergeCell ref="A33:A36"/>
    <mergeCell ref="B50:B53"/>
    <mergeCell ref="C50:C53"/>
    <mergeCell ref="D50:D53"/>
    <mergeCell ref="L94:L97"/>
    <mergeCell ref="M94:M97"/>
    <mergeCell ref="N94:N97"/>
    <mergeCell ref="O94:O97"/>
    <mergeCell ref="P94:P97"/>
    <mergeCell ref="Q94:Q97"/>
    <mergeCell ref="A90:A93"/>
    <mergeCell ref="H94:H97"/>
    <mergeCell ref="M90:M93"/>
    <mergeCell ref="C62:C63"/>
    <mergeCell ref="L42:L45"/>
    <mergeCell ref="M42:M45"/>
    <mergeCell ref="N42:N45"/>
    <mergeCell ref="O42:O45"/>
    <mergeCell ref="P42:P45"/>
    <mergeCell ref="Q42:Q45"/>
    <mergeCell ref="A62:A63"/>
    <mergeCell ref="B33:B36"/>
    <mergeCell ref="C33:C36"/>
    <mergeCell ref="E58:E61"/>
    <mergeCell ref="E62:E63"/>
    <mergeCell ref="F62:F63"/>
    <mergeCell ref="G62:G63"/>
    <mergeCell ref="H62:H63"/>
    <mergeCell ref="I62:I63"/>
    <mergeCell ref="J62:J63"/>
    <mergeCell ref="K62:K63"/>
    <mergeCell ref="P78:P81"/>
    <mergeCell ref="AW98:AW102"/>
    <mergeCell ref="AX98:AX102"/>
    <mergeCell ref="AI90:AI93"/>
    <mergeCell ref="AI94:AI97"/>
    <mergeCell ref="U90:U93"/>
    <mergeCell ref="AB62:AB63"/>
    <mergeCell ref="AC62:AC63"/>
    <mergeCell ref="X90:X93"/>
    <mergeCell ref="Y90:Y93"/>
    <mergeCell ref="AA90:AA93"/>
    <mergeCell ref="AD94:AD97"/>
    <mergeCell ref="AE94:AE97"/>
    <mergeCell ref="AF94:AF97"/>
    <mergeCell ref="AQ94:AQ97"/>
    <mergeCell ref="AR94:AR97"/>
    <mergeCell ref="AX90:AX93"/>
    <mergeCell ref="AW90:AW93"/>
    <mergeCell ref="AD90:AD93"/>
    <mergeCell ref="AF90:AF93"/>
    <mergeCell ref="AQ90:AQ93"/>
    <mergeCell ref="AR90:AR93"/>
    <mergeCell ref="AD68:AD69"/>
    <mergeCell ref="Z90:Z93"/>
    <mergeCell ref="AG94:AG97"/>
    <mergeCell ref="AK98:AK102"/>
    <mergeCell ref="AL98:AL102"/>
    <mergeCell ref="AG98:AG102"/>
    <mergeCell ref="AH98:AH102"/>
    <mergeCell ref="AI98:AI102"/>
    <mergeCell ref="AJ98:AJ102"/>
    <mergeCell ref="U98:U102"/>
    <mergeCell ref="V98:V102"/>
    <mergeCell ref="G37:G40"/>
    <mergeCell ref="H37:H40"/>
    <mergeCell ref="I37:I40"/>
    <mergeCell ref="F50:F53"/>
    <mergeCell ref="G50:G53"/>
    <mergeCell ref="H50:H53"/>
    <mergeCell ref="K33:K36"/>
    <mergeCell ref="L33:L36"/>
    <mergeCell ref="M33:M36"/>
    <mergeCell ref="N33:N36"/>
    <mergeCell ref="O33:O36"/>
    <mergeCell ref="P33:P36"/>
    <mergeCell ref="Q33:Q36"/>
    <mergeCell ref="S98:S102"/>
    <mergeCell ref="T98:T102"/>
    <mergeCell ref="AA98:AA102"/>
    <mergeCell ref="AB90:AB93"/>
    <mergeCell ref="R58:R61"/>
    <mergeCell ref="R50:R53"/>
    <mergeCell ref="R33:R36"/>
    <mergeCell ref="R37:R40"/>
    <mergeCell ref="S46:S49"/>
    <mergeCell ref="T46:T49"/>
    <mergeCell ref="U46:U49"/>
    <mergeCell ref="N62:N63"/>
    <mergeCell ref="O62:O63"/>
    <mergeCell ref="P62:P63"/>
    <mergeCell ref="Q62:Q63"/>
    <mergeCell ref="R62:R63"/>
    <mergeCell ref="L62:L63"/>
    <mergeCell ref="AB37:AB40"/>
    <mergeCell ref="S42:S45"/>
    <mergeCell ref="M21:M24"/>
    <mergeCell ref="AE50:AE53"/>
    <mergeCell ref="AF50:AF53"/>
    <mergeCell ref="AG50:AG53"/>
    <mergeCell ref="AC33:AC36"/>
    <mergeCell ref="AD33:AD36"/>
    <mergeCell ref="U21:U24"/>
    <mergeCell ref="AE42:AE45"/>
    <mergeCell ref="AF42:AF45"/>
    <mergeCell ref="S37:S40"/>
    <mergeCell ref="T37:T40"/>
    <mergeCell ref="U37:U40"/>
    <mergeCell ref="S29:S32"/>
    <mergeCell ref="T29:T32"/>
    <mergeCell ref="P37:P40"/>
    <mergeCell ref="Q37:Q40"/>
    <mergeCell ref="U29:U32"/>
    <mergeCell ref="V37:V40"/>
    <mergeCell ref="W37:W40"/>
    <mergeCell ref="V33:V36"/>
    <mergeCell ref="S50:S53"/>
    <mergeCell ref="AA37:AA40"/>
    <mergeCell ref="X37:X40"/>
    <mergeCell ref="Y37:Y40"/>
    <mergeCell ref="Z37:Z40"/>
    <mergeCell ref="AD42:AD45"/>
    <mergeCell ref="AC50:AC53"/>
    <mergeCell ref="AD50:AD53"/>
    <mergeCell ref="AB29:AB32"/>
    <mergeCell ref="AC29:AC32"/>
    <mergeCell ref="AF29:AF32"/>
    <mergeCell ref="AF37:AF40"/>
  </mergeCells>
  <phoneticPr fontId="33" type="noConversion"/>
  <conditionalFormatting sqref="H109:I109 A109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117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2024-06-24T08:13:43Z</dcterms:modified>
</cp:coreProperties>
</file>