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00884BBB-EBF3-43EC-8F8C-26DAF870CF25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Спецификация!$A$11:$AD$71</definedName>
    <definedName name="Z_BB83A1B5_EEF0_47EC_8057_ABB9DC7242C4_.wvu.FilterData" localSheetId="0" hidden="1">Спецификация!$A$11:$AD$71</definedName>
    <definedName name="Z_BB83A1B5_EEF0_47EC_8057_ABB9DC7242C4_.wvu.PrintArea" localSheetId="0" hidden="1">Спецификация!$A$1:$AD$83</definedName>
    <definedName name="_xlnm.Print_Area" localSheetId="0">Спецификация!$A$1:$BE$77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R48" i="7" l="1"/>
  <c r="AY51" i="7" s="1"/>
  <c r="AU50" i="7"/>
  <c r="AY49" i="7"/>
  <c r="AU49" i="7"/>
  <c r="AY48" i="7"/>
  <c r="AW48" i="7"/>
  <c r="AX48" i="7" s="1"/>
  <c r="AU48" i="7"/>
  <c r="AT44" i="7"/>
  <c r="AW44" i="7" s="1"/>
  <c r="AW36" i="7"/>
  <c r="AW32" i="7"/>
  <c r="AW30" i="7"/>
  <c r="AR30" i="7"/>
  <c r="AU30" i="7" s="1"/>
  <c r="AY50" i="7" l="1"/>
  <c r="AZ50" i="7" s="1"/>
  <c r="AZ49" i="7"/>
  <c r="AU51" i="7"/>
  <c r="AZ51" i="7" s="1"/>
  <c r="AZ48" i="7"/>
  <c r="AX30" i="7"/>
  <c r="AY30" i="7"/>
  <c r="AZ30" i="7" s="1"/>
  <c r="AT65" i="7"/>
  <c r="AT61" i="7"/>
  <c r="AT57" i="7"/>
  <c r="AT53" i="7"/>
  <c r="AW40" i="7"/>
  <c r="AW25" i="7"/>
  <c r="AT21" i="7"/>
  <c r="AW21" i="7" s="1"/>
  <c r="AW17" i="7"/>
  <c r="AR40" i="7" l="1"/>
  <c r="AY43" i="7" l="1"/>
  <c r="AY41" i="7"/>
  <c r="AU40" i="7"/>
  <c r="AU43" i="7"/>
  <c r="AU41" i="7"/>
  <c r="AY42" i="7"/>
  <c r="AY40" i="7"/>
  <c r="AZ40" i="7" s="1"/>
  <c r="AU42" i="7"/>
  <c r="AX40" i="7"/>
  <c r="AZ42" i="7" l="1"/>
  <c r="AZ43" i="7"/>
  <c r="AZ41" i="7"/>
  <c r="AR29" i="7" l="1"/>
  <c r="AU29" i="7" s="1"/>
  <c r="AR25" i="7"/>
  <c r="AR21" i="7"/>
  <c r="AR17" i="7"/>
  <c r="AR13" i="7"/>
  <c r="AW13" i="7"/>
  <c r="AU20" i="7" l="1"/>
  <c r="AU18" i="7"/>
  <c r="AY19" i="7"/>
  <c r="AY17" i="7"/>
  <c r="AU19" i="7"/>
  <c r="AY20" i="7"/>
  <c r="AU17" i="7"/>
  <c r="AY18" i="7"/>
  <c r="AX17" i="7"/>
  <c r="AU27" i="7"/>
  <c r="AY25" i="7"/>
  <c r="AY28" i="7"/>
  <c r="AY26" i="7"/>
  <c r="AU25" i="7"/>
  <c r="AU28" i="7"/>
  <c r="AU26" i="7"/>
  <c r="AY27" i="7"/>
  <c r="AX25" i="7"/>
  <c r="AU14" i="7"/>
  <c r="AU13" i="7"/>
  <c r="AU16" i="7"/>
  <c r="AU15" i="7"/>
  <c r="AY24" i="7"/>
  <c r="AY22" i="7"/>
  <c r="AU24" i="7"/>
  <c r="AU22" i="7"/>
  <c r="AY23" i="7"/>
  <c r="AY21" i="7"/>
  <c r="AU23" i="7"/>
  <c r="AU21" i="7"/>
  <c r="AX21" i="7"/>
  <c r="AY15" i="7"/>
  <c r="AY16" i="7"/>
  <c r="AX13" i="7"/>
  <c r="AY14" i="7"/>
  <c r="AY13" i="7"/>
  <c r="AR32" i="7"/>
  <c r="AU35" i="7" l="1"/>
  <c r="AY33" i="7"/>
  <c r="AU32" i="7"/>
  <c r="AU34" i="7"/>
  <c r="AY34" i="7"/>
  <c r="AU33" i="7"/>
  <c r="AY32" i="7"/>
  <c r="AZ32" i="7" s="1"/>
  <c r="AY35" i="7"/>
  <c r="AX32" i="7"/>
  <c r="AZ19" i="7"/>
  <c r="AZ21" i="7"/>
  <c r="AZ22" i="7"/>
  <c r="AZ23" i="7"/>
  <c r="AZ24" i="7"/>
  <c r="AZ20" i="7"/>
  <c r="AZ17" i="7"/>
  <c r="AZ26" i="7"/>
  <c r="AZ25" i="7"/>
  <c r="AZ16" i="7"/>
  <c r="AZ27" i="7"/>
  <c r="AZ28" i="7"/>
  <c r="AZ18" i="7"/>
  <c r="AZ15" i="7"/>
  <c r="AZ13" i="7"/>
  <c r="AZ14" i="7"/>
  <c r="AR36" i="7"/>
  <c r="AR44" i="7"/>
  <c r="AU46" i="7" l="1"/>
  <c r="AZ46" i="7" s="1"/>
  <c r="AY46" i="7"/>
  <c r="AY47" i="7"/>
  <c r="AY45" i="7"/>
  <c r="AZ45" i="7" s="1"/>
  <c r="AU47" i="7"/>
  <c r="AU45" i="7"/>
  <c r="AY44" i="7"/>
  <c r="AX44" i="7"/>
  <c r="AU44" i="7"/>
  <c r="AY39" i="7"/>
  <c r="AY37" i="7"/>
  <c r="AZ37" i="7" s="1"/>
  <c r="AU36" i="7"/>
  <c r="AU39" i="7"/>
  <c r="AU37" i="7"/>
  <c r="AY38" i="7"/>
  <c r="AY36" i="7"/>
  <c r="AU38" i="7"/>
  <c r="AX36" i="7"/>
  <c r="AZ34" i="7"/>
  <c r="AZ33" i="7"/>
  <c r="AZ35" i="7"/>
  <c r="AZ47" i="7" l="1"/>
  <c r="AZ44" i="7"/>
  <c r="AZ36" i="7"/>
  <c r="AZ38" i="7"/>
  <c r="AZ39" i="7"/>
  <c r="AR65" i="7" l="1"/>
  <c r="AR57" i="7"/>
  <c r="AR61" i="7"/>
  <c r="AR53" i="7"/>
  <c r="AU66" i="7" l="1"/>
  <c r="AU68" i="7"/>
  <c r="AU65" i="7"/>
  <c r="AR69" i="7"/>
  <c r="AU62" i="7"/>
  <c r="AU64" i="7"/>
  <c r="AU61" i="7"/>
  <c r="AU56" i="7"/>
  <c r="AU54" i="7"/>
  <c r="AU53" i="7"/>
  <c r="AU60" i="7"/>
  <c r="AU58" i="7"/>
  <c r="AU57" i="7"/>
  <c r="AW57" i="7" l="1"/>
  <c r="AY59" i="7"/>
  <c r="AW29" i="7"/>
  <c r="AY29" i="7"/>
  <c r="AX57" i="7" l="1"/>
  <c r="AY58" i="7"/>
  <c r="AY57" i="7"/>
  <c r="AZ59" i="7"/>
  <c r="AY60" i="7"/>
  <c r="AX29" i="7"/>
  <c r="AZ29" i="7"/>
  <c r="AZ60" i="7" l="1"/>
  <c r="AZ58" i="7"/>
  <c r="AZ57" i="7"/>
  <c r="AW65" i="7" l="1"/>
  <c r="AW61" i="7"/>
  <c r="AW53" i="7"/>
  <c r="AY56" i="7"/>
  <c r="AY63" i="7" l="1"/>
  <c r="AX65" i="7"/>
  <c r="AY68" i="7"/>
  <c r="AY67" i="7"/>
  <c r="AY66" i="7"/>
  <c r="AY65" i="7"/>
  <c r="AX61" i="7"/>
  <c r="AY62" i="7"/>
  <c r="AY61" i="7"/>
  <c r="AY64" i="7"/>
  <c r="AX53" i="7"/>
  <c r="AY54" i="7"/>
  <c r="AY53" i="7"/>
  <c r="AZ56" i="7"/>
  <c r="AY55" i="7"/>
  <c r="AZ67" i="7" l="1"/>
  <c r="AZ68" i="7"/>
  <c r="AZ63" i="7"/>
  <c r="AZ65" i="7"/>
  <c r="AZ66" i="7"/>
  <c r="AZ54" i="7"/>
  <c r="AZ61" i="7"/>
  <c r="AZ64" i="7"/>
  <c r="AZ62" i="7"/>
  <c r="AZ53" i="7"/>
  <c r="AZ55" i="7"/>
  <c r="AX70" i="7" l="1"/>
  <c r="AX71" i="7" s="1"/>
  <c r="AZ70" i="7" l="1"/>
  <c r="AZ71" i="7" s="1"/>
</calcChain>
</file>

<file path=xl/sharedStrings.xml><?xml version="1.0" encoding="utf-8"?>
<sst xmlns="http://schemas.openxmlformats.org/spreadsheetml/2006/main" count="497" uniqueCount="193">
  <si>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</si>
  <si>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</si>
  <si>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</si>
  <si>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</si>
  <si>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</si>
  <si>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</si>
  <si>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</si>
  <si>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</si>
  <si>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</si>
  <si>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</si>
  <si>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</si>
  <si>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</si>
  <si>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</si>
  <si>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</si>
  <si>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</si>
  <si>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</si>
  <si>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</si>
  <si>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</si>
  <si>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</si>
  <si>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</si>
  <si>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</si>
  <si>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</si>
  <si>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</si>
  <si>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</si>
  <si>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</si>
  <si>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</si>
  <si>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</si>
  <si>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</si>
  <si>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</si>
  <si>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</si>
  <si>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</si>
  <si>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</si>
  <si>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</si>
  <si>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</si>
  <si>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</si>
  <si>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</si>
  <si>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</si>
  <si>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</si>
  <si>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</si>
  <si>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</si>
  <si>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</si>
  <si>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</si>
  <si>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</si>
  <si>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</si>
  <si>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</si>
  <si>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</si>
  <si>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</si>
  <si>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</si>
  <si>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</si>
  <si>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</si>
  <si>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</si>
  <si>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</si>
  <si>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</si>
  <si>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</si>
  <si>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</si>
  <si>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</si>
  <si>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</si>
  <si>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</si>
  <si>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</si>
  <si>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</si>
  <si>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</si>
  <si>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</si>
  <si>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</si>
  <si>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</si>
  <si>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</si>
  <si>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</si>
  <si>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</si>
  <si>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</si>
  <si>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</si>
  <si>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</si>
  <si>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</si>
  <si>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</si>
  <si>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</si>
  <si>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</si>
  <si>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</si>
  <si>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</si>
  <si>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</si>
  <si>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</si>
  <si>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</si>
  <si>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</si>
  <si>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</si>
  <si>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</si>
  <si>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</si>
  <si>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</si>
  <si>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</si>
  <si>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</si>
  <si>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</si>
  <si>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</si>
  <si>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</si>
  <si>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</si>
  <si>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</si>
  <si>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Д-39л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</si>
  <si>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</si>
  <si>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</si>
  <si>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</si>
  <si>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</si>
  <si>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</si>
  <si>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</si>
  <si>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</si>
  <si>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</si>
  <si>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</si>
  <si>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</si>
  <si>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</si>
  <si>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</si>
  <si>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сталь</t>
  </si>
  <si>
    <t>1 сек.
(24 эт.)</t>
  </si>
  <si>
    <t>Д-8.1л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</si>
  <si>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</si>
  <si>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</si>
  <si>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Д-10л</t>
  </si>
  <si>
    <t>Форкамеры</t>
  </si>
  <si>
    <t>14</t>
  </si>
  <si>
    <t>Д-38</t>
  </si>
  <si>
    <t>Машинное помещение лифтов</t>
  </si>
  <si>
    <t>ФДМГП_ТП_Д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</si>
  <si>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</si>
  <si>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</si>
  <si>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t>15</t>
  </si>
  <si>
    <t>ключ/ бараш.с шир.стор. 40*50т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</si>
  <si>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</si>
  <si>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</si>
  <si>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</si>
  <si>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</si>
  <si>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</si>
  <si>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</si>
  <si>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</si>
  <si>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</si>
  <si>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</si>
  <si>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</si>
  <si>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</si>
  <si>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</si>
  <si>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</si>
  <si>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</si>
  <si>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</si>
  <si>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</si>
  <si>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Д-7</t>
  </si>
  <si>
    <t>Помещение ствола мусоропровода</t>
  </si>
  <si>
    <t>Блочная на выносных пластинах</t>
  </si>
  <si>
    <t>Помещение консьержа</t>
  </si>
  <si>
    <t>сталь оцинкованная</t>
  </si>
  <si>
    <t>Мусоросборная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</si>
  <si>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</si>
  <si>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</si>
  <si>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</si>
  <si>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Д-2.2</t>
  </si>
  <si>
    <t>1 сек.
(18 эт.)</t>
  </si>
  <si>
    <t>Д-8.3</t>
  </si>
  <si>
    <t>стац.</t>
  </si>
  <si>
    <t>Д-37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</si>
  <si>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</si>
  <si>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</si>
  <si>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</si>
  <si>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</si>
  <si>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</si>
  <si>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</si>
  <si>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</si>
  <si>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</si>
  <si>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</si>
  <si>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</si>
  <si>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>Дверь  противопожарная дымогазонепроницаемая 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</si>
  <si>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ЛК</t>
  </si>
  <si>
    <t>Вычтена стоимость остекления 1991 руб.</t>
  </si>
  <si>
    <t>Вычтена стоимость доводчика 2023 руб. и стоимость его монтажа 358 руб.</t>
  </si>
  <si>
    <t>ДС №10к ГС</t>
  </si>
  <si>
    <t>сталь  1,2 мм</t>
  </si>
  <si>
    <t xml:space="preserve"> Лифтовый холл/ПБЗ/тамур-шлюз</t>
  </si>
  <si>
    <t>Д-12л</t>
  </si>
  <si>
    <t>1</t>
  </si>
  <si>
    <t>2</t>
  </si>
  <si>
    <t>3</t>
  </si>
  <si>
    <t>4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</si>
  <si>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</si>
  <si>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Добор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</si>
  <si>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</si>
  <si>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>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</si>
  <si>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</si>
  <si>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 xml:space="preserve"> с вентиляционными отверстиями 600х24 мм (2 шт.),  МАСТЕР-КЛЮЧ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</si>
  <si>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</si>
  <si>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</si>
  <si>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</si>
  <si>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</si>
  <si>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</si>
  <si>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</si>
  <si>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</si>
  <si>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Д-41</t>
  </si>
  <si>
    <t>7</t>
  </si>
  <si>
    <t>8</t>
  </si>
  <si>
    <t>10</t>
  </si>
  <si>
    <t>11</t>
  </si>
  <si>
    <t>12</t>
  </si>
  <si>
    <t>13</t>
  </si>
  <si>
    <t>Д-22л</t>
  </si>
  <si>
    <t>Д-18.2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</si>
</sst>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3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27" fillId="0" borderId="14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3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7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4" fontId="14" fillId="14" borderId="17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2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26"/>
  <sheetViews>
    <sheetView tabSelected="1" view="pageBreakPreview" topLeftCell="A25" zoomScale="50" zoomScaleNormal="60" zoomScaleSheetLayoutView="50" workbookViewId="0">
      <selection activeCell="B44" sqref="B44:B47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7" width="9.140625" style="1" hidden="1" customWidth="1"/>
    <col min="38" max="38" width="9.140625" style="1" customWidth="1"/>
    <col min="39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63" t="s">
        <v>62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U1" s="262"/>
      <c r="AV1" s="262"/>
      <c r="AW1" s="262"/>
      <c r="AX1" s="262"/>
    </row>
    <row r="2" spans="1:53" ht="21" customHeight="1" x14ac:dyDescent="0.2">
      <c r="A2" s="17" t="s">
        <v>29</v>
      </c>
      <c r="B2" s="264" t="s">
        <v>53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333" t="s">
        <v>155</v>
      </c>
      <c r="AP2" s="333"/>
      <c r="AQ2" s="21"/>
      <c r="AX2" s="2" t="s">
        <v>163</v>
      </c>
    </row>
    <row r="3" spans="1:53" ht="48" customHeight="1" x14ac:dyDescent="0.2">
      <c r="A3" s="17" t="s">
        <v>29</v>
      </c>
      <c r="B3" s="265" t="s">
        <v>120</v>
      </c>
      <c r="C3" s="265"/>
      <c r="D3" s="265"/>
      <c r="E3" s="264"/>
      <c r="F3" s="264"/>
      <c r="G3" s="264"/>
      <c r="H3" s="264"/>
      <c r="I3" s="264"/>
      <c r="J3" s="264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64" t="s">
        <v>78</v>
      </c>
      <c r="C4" s="264"/>
      <c r="D4" s="264"/>
      <c r="E4" s="264"/>
      <c r="F4" s="264"/>
      <c r="G4" s="264"/>
      <c r="H4" s="264"/>
      <c r="I4" s="264"/>
      <c r="J4" s="72"/>
      <c r="K4" s="18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133"/>
      <c r="AH4" s="133"/>
      <c r="AI4" s="133"/>
      <c r="AJ4" s="133"/>
      <c r="AK4" s="143"/>
      <c r="AL4" s="143"/>
      <c r="AM4" s="143"/>
      <c r="AN4" s="143"/>
      <c r="AO4" s="143"/>
      <c r="AP4" s="143"/>
      <c r="AQ4" s="80"/>
    </row>
    <row r="5" spans="1:53" ht="14.25" customHeight="1" x14ac:dyDescent="0.2">
      <c r="A5" s="17"/>
      <c r="B5" s="264" t="s">
        <v>55</v>
      </c>
      <c r="C5" s="264"/>
      <c r="D5" s="264"/>
      <c r="E5" s="264"/>
      <c r="F5" s="264"/>
      <c r="G5" s="264"/>
      <c r="H5" s="264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64" t="s">
        <v>119</v>
      </c>
      <c r="C6" s="264"/>
      <c r="D6" s="264"/>
      <c r="E6" s="264"/>
      <c r="F6" s="264"/>
      <c r="G6" s="264"/>
      <c r="H6" s="264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0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3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85" t="s">
        <v>0</v>
      </c>
      <c r="B9" s="268" t="s">
        <v>9</v>
      </c>
      <c r="C9" s="268" t="s">
        <v>66</v>
      </c>
      <c r="D9" s="256" t="s">
        <v>98</v>
      </c>
      <c r="E9" s="268" t="s">
        <v>11</v>
      </c>
      <c r="F9" s="268" t="s">
        <v>17</v>
      </c>
      <c r="G9" s="268" t="s">
        <v>12</v>
      </c>
      <c r="H9" s="270" t="s">
        <v>15</v>
      </c>
      <c r="I9" s="270" t="s">
        <v>27</v>
      </c>
      <c r="J9" s="270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 t="s">
        <v>16</v>
      </c>
      <c r="AG9" s="324" t="s">
        <v>28</v>
      </c>
      <c r="AH9" s="325"/>
      <c r="AI9" s="325"/>
      <c r="AJ9" s="325"/>
      <c r="AK9" s="325"/>
      <c r="AL9" s="325"/>
      <c r="AM9" s="325"/>
      <c r="AN9" s="325"/>
      <c r="AO9" s="325"/>
      <c r="AP9" s="325"/>
      <c r="AQ9" s="326"/>
      <c r="AR9" s="268" t="s">
        <v>19</v>
      </c>
      <c r="AS9" s="268" t="s">
        <v>40</v>
      </c>
      <c r="AT9" s="273" t="s">
        <v>44</v>
      </c>
      <c r="AU9" s="273" t="s">
        <v>47</v>
      </c>
      <c r="AV9" s="273" t="s">
        <v>43</v>
      </c>
      <c r="AW9" s="273" t="s">
        <v>52</v>
      </c>
      <c r="AX9" s="321" t="s">
        <v>46</v>
      </c>
      <c r="AY9" s="320" t="s">
        <v>48</v>
      </c>
      <c r="AZ9" s="224" t="s">
        <v>46</v>
      </c>
      <c r="BA9" s="62"/>
    </row>
    <row r="10" spans="1:53" s="5" customFormat="1" ht="111.75" customHeight="1" x14ac:dyDescent="0.2">
      <c r="A10" s="286"/>
      <c r="B10" s="255"/>
      <c r="C10" s="255"/>
      <c r="D10" s="257"/>
      <c r="E10" s="255"/>
      <c r="F10" s="255"/>
      <c r="G10" s="255"/>
      <c r="H10" s="271"/>
      <c r="I10" s="254" t="s">
        <v>10</v>
      </c>
      <c r="J10" s="254" t="s">
        <v>21</v>
      </c>
      <c r="K10" s="137"/>
      <c r="L10" s="137"/>
      <c r="M10" s="254" t="s">
        <v>13</v>
      </c>
      <c r="N10" s="254" t="s">
        <v>4</v>
      </c>
      <c r="O10" s="254" t="s">
        <v>25</v>
      </c>
      <c r="P10" s="254" t="s">
        <v>7</v>
      </c>
      <c r="Q10" s="254" t="s">
        <v>26</v>
      </c>
      <c r="R10" s="254" t="s">
        <v>1</v>
      </c>
      <c r="S10" s="254" t="s">
        <v>22</v>
      </c>
      <c r="T10" s="254" t="s">
        <v>23</v>
      </c>
      <c r="U10" s="254" t="s">
        <v>24</v>
      </c>
      <c r="V10" s="254" t="s">
        <v>20</v>
      </c>
      <c r="W10" s="254" t="s">
        <v>45</v>
      </c>
      <c r="X10" s="254" t="s">
        <v>38</v>
      </c>
      <c r="Y10" s="254" t="s">
        <v>18</v>
      </c>
      <c r="Z10" s="254" t="s">
        <v>2</v>
      </c>
      <c r="AA10" s="254" t="s">
        <v>3</v>
      </c>
      <c r="AB10" s="254" t="s">
        <v>5</v>
      </c>
      <c r="AC10" s="254" t="s">
        <v>39</v>
      </c>
      <c r="AD10" s="254" t="s">
        <v>6</v>
      </c>
      <c r="AE10" s="254" t="s">
        <v>8</v>
      </c>
      <c r="AF10" s="255"/>
      <c r="AG10" s="142" t="s">
        <v>121</v>
      </c>
      <c r="AH10" s="327" t="s">
        <v>123</v>
      </c>
      <c r="AI10" s="329"/>
      <c r="AJ10" s="142" t="s">
        <v>127</v>
      </c>
      <c r="AK10" s="142" t="s">
        <v>129</v>
      </c>
      <c r="AL10" s="142" t="s">
        <v>131</v>
      </c>
      <c r="AM10" s="327" t="s">
        <v>132</v>
      </c>
      <c r="AN10" s="328"/>
      <c r="AO10" s="329"/>
      <c r="AP10" s="142" t="s">
        <v>133</v>
      </c>
      <c r="AQ10" s="142" t="s">
        <v>134</v>
      </c>
      <c r="AR10" s="255"/>
      <c r="AS10" s="255"/>
      <c r="AT10" s="274"/>
      <c r="AU10" s="274"/>
      <c r="AV10" s="274"/>
      <c r="AW10" s="274"/>
      <c r="AX10" s="322"/>
      <c r="AY10" s="320"/>
      <c r="AZ10" s="224"/>
      <c r="BA10" s="62"/>
    </row>
    <row r="11" spans="1:53" s="5" customFormat="1" ht="80.25" customHeight="1" x14ac:dyDescent="0.2">
      <c r="A11" s="287"/>
      <c r="B11" s="269"/>
      <c r="C11" s="269"/>
      <c r="D11" s="255"/>
      <c r="E11" s="269"/>
      <c r="F11" s="269"/>
      <c r="G11" s="269"/>
      <c r="H11" s="226"/>
      <c r="I11" s="255"/>
      <c r="J11" s="255"/>
      <c r="K11" s="63" t="s">
        <v>56</v>
      </c>
      <c r="L11" s="63" t="s">
        <v>57</v>
      </c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69"/>
      <c r="AG11" s="130" t="s">
        <v>122</v>
      </c>
      <c r="AH11" s="130" t="s">
        <v>145</v>
      </c>
      <c r="AI11" s="130" t="s">
        <v>126</v>
      </c>
      <c r="AJ11" s="130" t="s">
        <v>128</v>
      </c>
      <c r="AK11" s="142" t="s">
        <v>130</v>
      </c>
      <c r="AL11" s="142" t="s">
        <v>105</v>
      </c>
      <c r="AM11" s="142" t="s">
        <v>125</v>
      </c>
      <c r="AN11" s="142" t="s">
        <v>126</v>
      </c>
      <c r="AO11" s="142" t="s">
        <v>124</v>
      </c>
      <c r="AP11" s="142" t="s">
        <v>105</v>
      </c>
      <c r="AQ11" s="142" t="s">
        <v>125</v>
      </c>
      <c r="AR11" s="269"/>
      <c r="AS11" s="297"/>
      <c r="AT11" s="224"/>
      <c r="AU11" s="224"/>
      <c r="AV11" s="275"/>
      <c r="AW11" s="224"/>
      <c r="AX11" s="323"/>
      <c r="AY11" s="275"/>
      <c r="AZ11" s="224"/>
      <c r="BA11" s="118" t="s">
        <v>84</v>
      </c>
    </row>
    <row r="12" spans="1:53" s="5" customFormat="1" ht="21" customHeight="1" x14ac:dyDescent="0.2">
      <c r="A12" s="99"/>
      <c r="B12" s="258" t="s">
        <v>75</v>
      </c>
      <c r="C12" s="259"/>
      <c r="D12" s="259"/>
      <c r="E12" s="259"/>
      <c r="F12" s="260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42" customHeight="1" x14ac:dyDescent="0.2">
      <c r="A13" s="192" t="s">
        <v>167</v>
      </c>
      <c r="B13" s="215" t="s">
        <v>144</v>
      </c>
      <c r="C13" s="215"/>
      <c r="D13" s="246" t="s">
        <v>96</v>
      </c>
      <c r="E13" s="216" t="s">
        <v>141</v>
      </c>
      <c r="F13" s="249" t="s">
        <v>143</v>
      </c>
      <c r="G13" s="204" t="s">
        <v>76</v>
      </c>
      <c r="H13" s="204" t="s">
        <v>142</v>
      </c>
      <c r="I13" s="215">
        <v>1400</v>
      </c>
      <c r="J13" s="215">
        <v>2100</v>
      </c>
      <c r="K13" s="215"/>
      <c r="L13" s="215"/>
      <c r="M13" s="187" t="s">
        <v>67</v>
      </c>
      <c r="N13" s="215" t="s">
        <v>164</v>
      </c>
      <c r="O13" s="215" t="s">
        <v>59</v>
      </c>
      <c r="P13" s="211" t="s">
        <v>30</v>
      </c>
      <c r="Q13" s="215" t="s">
        <v>30</v>
      </c>
      <c r="R13" s="253" t="s">
        <v>68</v>
      </c>
      <c r="S13" s="228" t="s">
        <v>63</v>
      </c>
      <c r="T13" s="215" t="s">
        <v>69</v>
      </c>
      <c r="U13" s="204">
        <v>14</v>
      </c>
      <c r="V13" s="253">
        <v>7016</v>
      </c>
      <c r="W13" s="215">
        <v>72</v>
      </c>
      <c r="X13" s="204" t="s">
        <v>99</v>
      </c>
      <c r="Y13" s="253" t="s">
        <v>32</v>
      </c>
      <c r="Z13" s="187" t="s">
        <v>42</v>
      </c>
      <c r="AA13" s="187" t="s">
        <v>71</v>
      </c>
      <c r="AB13" s="204" t="s">
        <v>61</v>
      </c>
      <c r="AC13" s="204" t="s">
        <v>50</v>
      </c>
      <c r="AD13" s="204" t="s">
        <v>30</v>
      </c>
      <c r="AE13" s="204" t="s">
        <v>30</v>
      </c>
      <c r="AF13" s="215"/>
      <c r="AG13" s="187"/>
      <c r="AH13" s="200"/>
      <c r="AI13" s="200"/>
      <c r="AJ13" s="187"/>
      <c r="AK13" s="187"/>
      <c r="AL13" s="219">
        <v>2</v>
      </c>
      <c r="AM13" s="183"/>
      <c r="AN13" s="183"/>
      <c r="AO13" s="225"/>
      <c r="AP13" s="200"/>
      <c r="AQ13" s="196"/>
      <c r="AR13" s="211">
        <f>SUM(AG13:AQ16)</f>
        <v>2</v>
      </c>
      <c r="AS13" s="138" t="s">
        <v>4</v>
      </c>
      <c r="AT13" s="106">
        <v>23035</v>
      </c>
      <c r="AU13" s="106">
        <f>AR13*AT13</f>
        <v>46070</v>
      </c>
      <c r="AV13" s="106">
        <v>1604</v>
      </c>
      <c r="AW13" s="223">
        <f>AT13+AT14+AT15+AT16+AV13+AV14+AV15+AV16</f>
        <v>42207</v>
      </c>
      <c r="AX13" s="223">
        <f>AW13*AR13</f>
        <v>84414</v>
      </c>
      <c r="AY13" s="98">
        <f>AV13*AR13</f>
        <v>3208</v>
      </c>
      <c r="AZ13" s="98">
        <f>AY13+AU13</f>
        <v>49278</v>
      </c>
      <c r="BA13" s="224"/>
    </row>
    <row r="14" spans="1:53" s="5" customFormat="1" ht="42" customHeight="1" x14ac:dyDescent="0.2">
      <c r="A14" s="193"/>
      <c r="B14" s="215"/>
      <c r="C14" s="215"/>
      <c r="D14" s="247"/>
      <c r="E14" s="216"/>
      <c r="F14" s="249"/>
      <c r="G14" s="204"/>
      <c r="H14" s="204"/>
      <c r="I14" s="215"/>
      <c r="J14" s="215"/>
      <c r="K14" s="215"/>
      <c r="L14" s="215"/>
      <c r="M14" s="187"/>
      <c r="N14" s="215"/>
      <c r="O14" s="215"/>
      <c r="P14" s="211"/>
      <c r="Q14" s="215"/>
      <c r="R14" s="253"/>
      <c r="S14" s="228"/>
      <c r="T14" s="215"/>
      <c r="U14" s="204"/>
      <c r="V14" s="253"/>
      <c r="W14" s="215"/>
      <c r="X14" s="204"/>
      <c r="Y14" s="253"/>
      <c r="Z14" s="187"/>
      <c r="AA14" s="187"/>
      <c r="AB14" s="204"/>
      <c r="AC14" s="204"/>
      <c r="AD14" s="204"/>
      <c r="AE14" s="204"/>
      <c r="AF14" s="215"/>
      <c r="AG14" s="187"/>
      <c r="AH14" s="200"/>
      <c r="AI14" s="200"/>
      <c r="AJ14" s="187"/>
      <c r="AK14" s="187"/>
      <c r="AL14" s="220"/>
      <c r="AM14" s="183"/>
      <c r="AN14" s="183"/>
      <c r="AO14" s="225"/>
      <c r="AP14" s="200"/>
      <c r="AQ14" s="197"/>
      <c r="AR14" s="211"/>
      <c r="AS14" s="138" t="s">
        <v>1</v>
      </c>
      <c r="AT14" s="106">
        <v>9486</v>
      </c>
      <c r="AU14" s="106">
        <f>AT14*AR13</f>
        <v>18972</v>
      </c>
      <c r="AV14" s="106">
        <v>1604</v>
      </c>
      <c r="AW14" s="223"/>
      <c r="AX14" s="223"/>
      <c r="AY14" s="98">
        <f>AV14*AR13</f>
        <v>3208</v>
      </c>
      <c r="AZ14" s="98">
        <f t="shared" ref="AZ14:AZ16" si="0">AY14+AU14</f>
        <v>22180</v>
      </c>
      <c r="BA14" s="224"/>
    </row>
    <row r="15" spans="1:53" s="5" customFormat="1" ht="42" customHeight="1" x14ac:dyDescent="0.2">
      <c r="A15" s="193"/>
      <c r="B15" s="215"/>
      <c r="C15" s="215"/>
      <c r="D15" s="247"/>
      <c r="E15" s="216"/>
      <c r="F15" s="249"/>
      <c r="G15" s="204"/>
      <c r="H15" s="204"/>
      <c r="I15" s="215"/>
      <c r="J15" s="215"/>
      <c r="K15" s="215"/>
      <c r="L15" s="215"/>
      <c r="M15" s="187"/>
      <c r="N15" s="215"/>
      <c r="O15" s="215"/>
      <c r="P15" s="211"/>
      <c r="Q15" s="215"/>
      <c r="R15" s="253"/>
      <c r="S15" s="228"/>
      <c r="T15" s="215"/>
      <c r="U15" s="204"/>
      <c r="V15" s="253"/>
      <c r="W15" s="215"/>
      <c r="X15" s="204"/>
      <c r="Y15" s="253"/>
      <c r="Z15" s="187"/>
      <c r="AA15" s="187"/>
      <c r="AB15" s="204"/>
      <c r="AC15" s="204"/>
      <c r="AD15" s="204"/>
      <c r="AE15" s="204"/>
      <c r="AF15" s="215"/>
      <c r="AG15" s="187"/>
      <c r="AH15" s="200"/>
      <c r="AI15" s="200"/>
      <c r="AJ15" s="187"/>
      <c r="AK15" s="187"/>
      <c r="AL15" s="220"/>
      <c r="AM15" s="183"/>
      <c r="AN15" s="183"/>
      <c r="AO15" s="225"/>
      <c r="AP15" s="200"/>
      <c r="AQ15" s="197"/>
      <c r="AR15" s="211"/>
      <c r="AS15" s="138" t="s">
        <v>72</v>
      </c>
      <c r="AT15" s="106">
        <v>3641</v>
      </c>
      <c r="AU15" s="106">
        <f>AT15*AR13</f>
        <v>7282</v>
      </c>
      <c r="AV15" s="106">
        <v>456</v>
      </c>
      <c r="AW15" s="223"/>
      <c r="AX15" s="223"/>
      <c r="AY15" s="98">
        <f>AV15*AR13</f>
        <v>912</v>
      </c>
      <c r="AZ15" s="98">
        <f t="shared" si="0"/>
        <v>8194</v>
      </c>
      <c r="BA15" s="224"/>
    </row>
    <row r="16" spans="1:53" s="5" customFormat="1" ht="42" customHeight="1" x14ac:dyDescent="0.2">
      <c r="A16" s="194"/>
      <c r="B16" s="215"/>
      <c r="C16" s="215"/>
      <c r="D16" s="248"/>
      <c r="E16" s="216"/>
      <c r="F16" s="249"/>
      <c r="G16" s="204"/>
      <c r="H16" s="204"/>
      <c r="I16" s="215"/>
      <c r="J16" s="215"/>
      <c r="K16" s="215"/>
      <c r="L16" s="215"/>
      <c r="M16" s="187"/>
      <c r="N16" s="215"/>
      <c r="O16" s="215"/>
      <c r="P16" s="211"/>
      <c r="Q16" s="215"/>
      <c r="R16" s="253"/>
      <c r="S16" s="228"/>
      <c r="T16" s="215"/>
      <c r="U16" s="204"/>
      <c r="V16" s="253"/>
      <c r="W16" s="215"/>
      <c r="X16" s="204"/>
      <c r="Y16" s="253"/>
      <c r="Z16" s="187"/>
      <c r="AA16" s="187"/>
      <c r="AB16" s="204"/>
      <c r="AC16" s="204"/>
      <c r="AD16" s="204"/>
      <c r="AE16" s="204"/>
      <c r="AF16" s="215"/>
      <c r="AG16" s="187"/>
      <c r="AH16" s="200"/>
      <c r="AI16" s="200"/>
      <c r="AJ16" s="187"/>
      <c r="AK16" s="187"/>
      <c r="AL16" s="221"/>
      <c r="AM16" s="183"/>
      <c r="AN16" s="183"/>
      <c r="AO16" s="225"/>
      <c r="AP16" s="200"/>
      <c r="AQ16" s="198"/>
      <c r="AR16" s="211"/>
      <c r="AS16" s="138" t="s">
        <v>73</v>
      </c>
      <c r="AT16" s="106">
        <v>2023</v>
      </c>
      <c r="AU16" s="106">
        <f>AT16*AR13</f>
        <v>4046</v>
      </c>
      <c r="AV16" s="106">
        <v>358</v>
      </c>
      <c r="AW16" s="223"/>
      <c r="AX16" s="223"/>
      <c r="AY16" s="98">
        <f>AV16*AR13</f>
        <v>716</v>
      </c>
      <c r="AZ16" s="98">
        <f t="shared" si="0"/>
        <v>4762</v>
      </c>
      <c r="BA16" s="224"/>
    </row>
    <row r="17" spans="1:53" s="5" customFormat="1" ht="28.5" customHeight="1" x14ac:dyDescent="0.2">
      <c r="A17" s="192" t="s">
        <v>168</v>
      </c>
      <c r="B17" s="246" t="s">
        <v>106</v>
      </c>
      <c r="C17" s="246"/>
      <c r="D17" s="196" t="s">
        <v>97</v>
      </c>
      <c r="E17" s="228" t="s">
        <v>165</v>
      </c>
      <c r="F17" s="188" t="s">
        <v>115</v>
      </c>
      <c r="G17" s="228" t="s">
        <v>67</v>
      </c>
      <c r="H17" s="228" t="s">
        <v>85</v>
      </c>
      <c r="I17" s="228">
        <v>1400</v>
      </c>
      <c r="J17" s="228">
        <v>2100</v>
      </c>
      <c r="K17" s="228"/>
      <c r="L17" s="228"/>
      <c r="M17" s="228" t="s">
        <v>41</v>
      </c>
      <c r="N17" s="215" t="s">
        <v>164</v>
      </c>
      <c r="O17" s="228" t="s">
        <v>34</v>
      </c>
      <c r="P17" s="226" t="s">
        <v>60</v>
      </c>
      <c r="Q17" s="228" t="s">
        <v>54</v>
      </c>
      <c r="R17" s="228" t="s">
        <v>68</v>
      </c>
      <c r="S17" s="228" t="s">
        <v>63</v>
      </c>
      <c r="T17" s="215" t="s">
        <v>116</v>
      </c>
      <c r="U17" s="204">
        <v>0</v>
      </c>
      <c r="V17" s="226">
        <v>7016</v>
      </c>
      <c r="W17" s="227">
        <v>72</v>
      </c>
      <c r="X17" s="204" t="s">
        <v>99</v>
      </c>
      <c r="Y17" s="228" t="s">
        <v>32</v>
      </c>
      <c r="Z17" s="228" t="s">
        <v>42</v>
      </c>
      <c r="AA17" s="228" t="s">
        <v>35</v>
      </c>
      <c r="AB17" s="228" t="s">
        <v>61</v>
      </c>
      <c r="AC17" s="227" t="s">
        <v>50</v>
      </c>
      <c r="AD17" s="228" t="s">
        <v>58</v>
      </c>
      <c r="AE17" s="228" t="s">
        <v>35</v>
      </c>
      <c r="AF17" s="228"/>
      <c r="AG17" s="195"/>
      <c r="AH17" s="200"/>
      <c r="AI17" s="200"/>
      <c r="AJ17" s="217"/>
      <c r="AK17" s="218"/>
      <c r="AL17" s="222">
        <v>1</v>
      </c>
      <c r="AM17" s="187"/>
      <c r="AN17" s="187"/>
      <c r="AO17" s="187"/>
      <c r="AP17" s="187"/>
      <c r="AQ17" s="187"/>
      <c r="AR17" s="211">
        <f>SUM(AG17:AQ20)</f>
        <v>1</v>
      </c>
      <c r="AS17" s="129" t="s">
        <v>4</v>
      </c>
      <c r="AT17" s="106">
        <v>31566</v>
      </c>
      <c r="AU17" s="106">
        <f>AR17*AT17</f>
        <v>31566</v>
      </c>
      <c r="AV17" s="106">
        <v>1604</v>
      </c>
      <c r="AW17" s="223">
        <f>AT17+AT18+AT19+AT20+AV17+AV18+AV19+AV20</f>
        <v>53729</v>
      </c>
      <c r="AX17" s="223">
        <f>AW17*AR17</f>
        <v>53729</v>
      </c>
      <c r="AY17" s="98">
        <f>AV17*AR17</f>
        <v>1604</v>
      </c>
      <c r="AZ17" s="98">
        <f>AY17+AU17</f>
        <v>33170</v>
      </c>
      <c r="BA17" s="224"/>
    </row>
    <row r="18" spans="1:53" s="5" customFormat="1" ht="41.25" customHeight="1" x14ac:dyDescent="0.2">
      <c r="A18" s="193"/>
      <c r="B18" s="247"/>
      <c r="C18" s="247"/>
      <c r="D18" s="197"/>
      <c r="E18" s="228"/>
      <c r="F18" s="188"/>
      <c r="G18" s="228"/>
      <c r="H18" s="228"/>
      <c r="I18" s="228"/>
      <c r="J18" s="228"/>
      <c r="K18" s="228"/>
      <c r="L18" s="228"/>
      <c r="M18" s="228"/>
      <c r="N18" s="215"/>
      <c r="O18" s="228"/>
      <c r="P18" s="226"/>
      <c r="Q18" s="228"/>
      <c r="R18" s="228"/>
      <c r="S18" s="228"/>
      <c r="T18" s="215"/>
      <c r="U18" s="204"/>
      <c r="V18" s="226"/>
      <c r="W18" s="227"/>
      <c r="X18" s="204"/>
      <c r="Y18" s="228"/>
      <c r="Z18" s="228"/>
      <c r="AA18" s="228"/>
      <c r="AB18" s="228"/>
      <c r="AC18" s="227"/>
      <c r="AD18" s="228"/>
      <c r="AE18" s="228"/>
      <c r="AF18" s="228"/>
      <c r="AG18" s="195"/>
      <c r="AH18" s="200"/>
      <c r="AI18" s="200"/>
      <c r="AJ18" s="217"/>
      <c r="AK18" s="218"/>
      <c r="AL18" s="222"/>
      <c r="AM18" s="187"/>
      <c r="AN18" s="187"/>
      <c r="AO18" s="187"/>
      <c r="AP18" s="187"/>
      <c r="AQ18" s="187"/>
      <c r="AR18" s="211"/>
      <c r="AS18" s="129" t="s">
        <v>1</v>
      </c>
      <c r="AT18" s="106">
        <v>11903</v>
      </c>
      <c r="AU18" s="106">
        <f>AT18*AR17</f>
        <v>11903</v>
      </c>
      <c r="AV18" s="106">
        <v>1604</v>
      </c>
      <c r="AW18" s="223"/>
      <c r="AX18" s="223"/>
      <c r="AY18" s="98">
        <f>AV18*AR17</f>
        <v>1604</v>
      </c>
      <c r="AZ18" s="98">
        <f t="shared" ref="AZ18:AZ20" si="1">AY18+AU18</f>
        <v>13507</v>
      </c>
      <c r="BA18" s="224"/>
    </row>
    <row r="19" spans="1:53" s="5" customFormat="1" ht="36.75" customHeight="1" x14ac:dyDescent="0.2">
      <c r="A19" s="193"/>
      <c r="B19" s="247"/>
      <c r="C19" s="247"/>
      <c r="D19" s="197"/>
      <c r="E19" s="228"/>
      <c r="F19" s="188"/>
      <c r="G19" s="228"/>
      <c r="H19" s="228"/>
      <c r="I19" s="228"/>
      <c r="J19" s="228"/>
      <c r="K19" s="228"/>
      <c r="L19" s="228"/>
      <c r="M19" s="228"/>
      <c r="N19" s="215"/>
      <c r="O19" s="228"/>
      <c r="P19" s="226"/>
      <c r="Q19" s="228"/>
      <c r="R19" s="228"/>
      <c r="S19" s="228"/>
      <c r="T19" s="215"/>
      <c r="U19" s="204"/>
      <c r="V19" s="226"/>
      <c r="W19" s="227"/>
      <c r="X19" s="204"/>
      <c r="Y19" s="228"/>
      <c r="Z19" s="228"/>
      <c r="AA19" s="228"/>
      <c r="AB19" s="228"/>
      <c r="AC19" s="227"/>
      <c r="AD19" s="228"/>
      <c r="AE19" s="228"/>
      <c r="AF19" s="228"/>
      <c r="AG19" s="195"/>
      <c r="AH19" s="200"/>
      <c r="AI19" s="200"/>
      <c r="AJ19" s="217"/>
      <c r="AK19" s="218"/>
      <c r="AL19" s="222"/>
      <c r="AM19" s="187"/>
      <c r="AN19" s="187"/>
      <c r="AO19" s="187"/>
      <c r="AP19" s="187"/>
      <c r="AQ19" s="187"/>
      <c r="AR19" s="211"/>
      <c r="AS19" s="129" t="s">
        <v>72</v>
      </c>
      <c r="AT19" s="106">
        <v>4215</v>
      </c>
      <c r="AU19" s="106">
        <f>AT19*AR17</f>
        <v>4215</v>
      </c>
      <c r="AV19" s="106">
        <v>456</v>
      </c>
      <c r="AW19" s="223"/>
      <c r="AX19" s="223"/>
      <c r="AY19" s="98">
        <f>AV19*AR17</f>
        <v>456</v>
      </c>
      <c r="AZ19" s="98">
        <f t="shared" si="1"/>
        <v>4671</v>
      </c>
      <c r="BA19" s="224"/>
    </row>
    <row r="20" spans="1:53" s="5" customFormat="1" ht="47.25" customHeight="1" x14ac:dyDescent="0.2">
      <c r="A20" s="194"/>
      <c r="B20" s="248"/>
      <c r="C20" s="248"/>
      <c r="D20" s="198"/>
      <c r="E20" s="228"/>
      <c r="F20" s="188"/>
      <c r="G20" s="228"/>
      <c r="H20" s="228"/>
      <c r="I20" s="228"/>
      <c r="J20" s="228"/>
      <c r="K20" s="228"/>
      <c r="L20" s="228"/>
      <c r="M20" s="228"/>
      <c r="N20" s="215"/>
      <c r="O20" s="228"/>
      <c r="P20" s="226"/>
      <c r="Q20" s="228"/>
      <c r="R20" s="228"/>
      <c r="S20" s="228"/>
      <c r="T20" s="215"/>
      <c r="U20" s="204"/>
      <c r="V20" s="226"/>
      <c r="W20" s="227"/>
      <c r="X20" s="204"/>
      <c r="Y20" s="228"/>
      <c r="Z20" s="228"/>
      <c r="AA20" s="228"/>
      <c r="AB20" s="228"/>
      <c r="AC20" s="227"/>
      <c r="AD20" s="228"/>
      <c r="AE20" s="228"/>
      <c r="AF20" s="228"/>
      <c r="AG20" s="195"/>
      <c r="AH20" s="200"/>
      <c r="AI20" s="200"/>
      <c r="AJ20" s="217"/>
      <c r="AK20" s="218"/>
      <c r="AL20" s="222"/>
      <c r="AM20" s="187"/>
      <c r="AN20" s="187"/>
      <c r="AO20" s="187"/>
      <c r="AP20" s="187"/>
      <c r="AQ20" s="187"/>
      <c r="AR20" s="211"/>
      <c r="AS20" s="129" t="s">
        <v>73</v>
      </c>
      <c r="AT20" s="106">
        <v>2023</v>
      </c>
      <c r="AU20" s="106">
        <f>AT20*AR17</f>
        <v>2023</v>
      </c>
      <c r="AV20" s="106">
        <v>358</v>
      </c>
      <c r="AW20" s="223"/>
      <c r="AX20" s="223"/>
      <c r="AY20" s="98">
        <f>AV20*AR17</f>
        <v>358</v>
      </c>
      <c r="AZ20" s="98">
        <f t="shared" si="1"/>
        <v>2381</v>
      </c>
      <c r="BA20" s="224"/>
    </row>
    <row r="21" spans="1:53" s="5" customFormat="1" ht="49.5" customHeight="1" x14ac:dyDescent="0.2">
      <c r="A21" s="199" t="s">
        <v>169</v>
      </c>
      <c r="B21" s="246" t="s">
        <v>146</v>
      </c>
      <c r="C21" s="246"/>
      <c r="D21" s="196" t="s">
        <v>97</v>
      </c>
      <c r="E21" s="228" t="s">
        <v>160</v>
      </c>
      <c r="F21" s="188" t="s">
        <v>159</v>
      </c>
      <c r="G21" s="228" t="s">
        <v>67</v>
      </c>
      <c r="H21" s="228" t="s">
        <v>85</v>
      </c>
      <c r="I21" s="228">
        <v>1400</v>
      </c>
      <c r="J21" s="228">
        <v>2100</v>
      </c>
      <c r="K21" s="228"/>
      <c r="L21" s="228"/>
      <c r="M21" s="228" t="s">
        <v>41</v>
      </c>
      <c r="N21" s="215" t="s">
        <v>164</v>
      </c>
      <c r="O21" s="228" t="s">
        <v>59</v>
      </c>
      <c r="P21" s="226" t="s">
        <v>30</v>
      </c>
      <c r="Q21" s="228" t="s">
        <v>30</v>
      </c>
      <c r="R21" s="228" t="s">
        <v>68</v>
      </c>
      <c r="S21" s="228" t="s">
        <v>63</v>
      </c>
      <c r="T21" s="215" t="s">
        <v>147</v>
      </c>
      <c r="U21" s="204">
        <v>14</v>
      </c>
      <c r="V21" s="226">
        <v>7016</v>
      </c>
      <c r="W21" s="227">
        <v>72</v>
      </c>
      <c r="X21" s="204" t="s">
        <v>99</v>
      </c>
      <c r="Y21" s="228" t="s">
        <v>32</v>
      </c>
      <c r="Z21" s="228" t="s">
        <v>42</v>
      </c>
      <c r="AA21" s="228" t="s">
        <v>35</v>
      </c>
      <c r="AB21" s="228" t="s">
        <v>61</v>
      </c>
      <c r="AC21" s="227" t="s">
        <v>50</v>
      </c>
      <c r="AD21" s="228" t="s">
        <v>58</v>
      </c>
      <c r="AE21" s="228" t="s">
        <v>35</v>
      </c>
      <c r="AF21" s="228"/>
      <c r="AG21" s="195"/>
      <c r="AH21" s="187"/>
      <c r="AI21" s="187"/>
      <c r="AJ21" s="187"/>
      <c r="AK21" s="187"/>
      <c r="AL21" s="222">
        <v>3</v>
      </c>
      <c r="AM21" s="187"/>
      <c r="AN21" s="187"/>
      <c r="AO21" s="187"/>
      <c r="AP21" s="187"/>
      <c r="AQ21" s="187"/>
      <c r="AR21" s="211">
        <f>SUM(AG21:AQ24)</f>
        <v>3</v>
      </c>
      <c r="AS21" s="138" t="s">
        <v>4</v>
      </c>
      <c r="AT21" s="106">
        <f>31566-1991</f>
        <v>29575</v>
      </c>
      <c r="AU21" s="106">
        <f>AR21*AT21</f>
        <v>88725</v>
      </c>
      <c r="AV21" s="106">
        <v>1604</v>
      </c>
      <c r="AW21" s="223">
        <f>AT21+AT22+AT23+AT24+AV21+AV22+AV23+AV24</f>
        <v>51738</v>
      </c>
      <c r="AX21" s="223">
        <f>AW21*AR21</f>
        <v>155214</v>
      </c>
      <c r="AY21" s="98">
        <f>AV21*AR21</f>
        <v>4812</v>
      </c>
      <c r="AZ21" s="98">
        <f>AY21+AU21</f>
        <v>93537</v>
      </c>
      <c r="BA21" s="250" t="s">
        <v>161</v>
      </c>
    </row>
    <row r="22" spans="1:53" s="5" customFormat="1" ht="37.5" customHeight="1" x14ac:dyDescent="0.2">
      <c r="A22" s="199"/>
      <c r="B22" s="247"/>
      <c r="C22" s="247"/>
      <c r="D22" s="197"/>
      <c r="E22" s="228"/>
      <c r="F22" s="188"/>
      <c r="G22" s="228"/>
      <c r="H22" s="228"/>
      <c r="I22" s="228"/>
      <c r="J22" s="228"/>
      <c r="K22" s="228"/>
      <c r="L22" s="228"/>
      <c r="M22" s="228"/>
      <c r="N22" s="215"/>
      <c r="O22" s="228"/>
      <c r="P22" s="226"/>
      <c r="Q22" s="228"/>
      <c r="R22" s="228"/>
      <c r="S22" s="228"/>
      <c r="T22" s="215"/>
      <c r="U22" s="204"/>
      <c r="V22" s="226"/>
      <c r="W22" s="227"/>
      <c r="X22" s="204"/>
      <c r="Y22" s="228"/>
      <c r="Z22" s="228"/>
      <c r="AA22" s="228"/>
      <c r="AB22" s="228"/>
      <c r="AC22" s="227"/>
      <c r="AD22" s="228"/>
      <c r="AE22" s="228"/>
      <c r="AF22" s="228"/>
      <c r="AG22" s="195"/>
      <c r="AH22" s="187"/>
      <c r="AI22" s="187"/>
      <c r="AJ22" s="187"/>
      <c r="AK22" s="187"/>
      <c r="AL22" s="222"/>
      <c r="AM22" s="187"/>
      <c r="AN22" s="187"/>
      <c r="AO22" s="187"/>
      <c r="AP22" s="187"/>
      <c r="AQ22" s="187"/>
      <c r="AR22" s="211"/>
      <c r="AS22" s="138" t="s">
        <v>1</v>
      </c>
      <c r="AT22" s="106">
        <v>11903</v>
      </c>
      <c r="AU22" s="106">
        <f>AT22*AR21</f>
        <v>35709</v>
      </c>
      <c r="AV22" s="106">
        <v>1604</v>
      </c>
      <c r="AW22" s="223"/>
      <c r="AX22" s="223"/>
      <c r="AY22" s="98">
        <f>AV22*AR21</f>
        <v>4812</v>
      </c>
      <c r="AZ22" s="98">
        <f t="shared" ref="AZ22:AZ24" si="2">AY22+AU22</f>
        <v>40521</v>
      </c>
      <c r="BA22" s="251"/>
    </row>
    <row r="23" spans="1:53" s="5" customFormat="1" ht="39" customHeight="1" x14ac:dyDescent="0.2">
      <c r="A23" s="199"/>
      <c r="B23" s="247"/>
      <c r="C23" s="247"/>
      <c r="D23" s="197"/>
      <c r="E23" s="228"/>
      <c r="F23" s="188"/>
      <c r="G23" s="228"/>
      <c r="H23" s="228"/>
      <c r="I23" s="228"/>
      <c r="J23" s="228"/>
      <c r="K23" s="228"/>
      <c r="L23" s="228"/>
      <c r="M23" s="228"/>
      <c r="N23" s="215"/>
      <c r="O23" s="228"/>
      <c r="P23" s="226"/>
      <c r="Q23" s="228"/>
      <c r="R23" s="228"/>
      <c r="S23" s="228"/>
      <c r="T23" s="215"/>
      <c r="U23" s="204"/>
      <c r="V23" s="226"/>
      <c r="W23" s="227"/>
      <c r="X23" s="204"/>
      <c r="Y23" s="228"/>
      <c r="Z23" s="228"/>
      <c r="AA23" s="228"/>
      <c r="AB23" s="228"/>
      <c r="AC23" s="227"/>
      <c r="AD23" s="228"/>
      <c r="AE23" s="228"/>
      <c r="AF23" s="228"/>
      <c r="AG23" s="195"/>
      <c r="AH23" s="187"/>
      <c r="AI23" s="187"/>
      <c r="AJ23" s="187"/>
      <c r="AK23" s="187"/>
      <c r="AL23" s="222"/>
      <c r="AM23" s="187"/>
      <c r="AN23" s="187"/>
      <c r="AO23" s="187"/>
      <c r="AP23" s="187"/>
      <c r="AQ23" s="187"/>
      <c r="AR23" s="211"/>
      <c r="AS23" s="138" t="s">
        <v>72</v>
      </c>
      <c r="AT23" s="106">
        <v>4215</v>
      </c>
      <c r="AU23" s="106">
        <f>AT23*AR21</f>
        <v>12645</v>
      </c>
      <c r="AV23" s="106">
        <v>456</v>
      </c>
      <c r="AW23" s="223"/>
      <c r="AX23" s="223"/>
      <c r="AY23" s="98">
        <f>AV23*AR21</f>
        <v>1368</v>
      </c>
      <c r="AZ23" s="98">
        <f t="shared" si="2"/>
        <v>14013</v>
      </c>
      <c r="BA23" s="251"/>
    </row>
    <row r="24" spans="1:53" s="5" customFormat="1" ht="41.25" customHeight="1" x14ac:dyDescent="0.2">
      <c r="A24" s="199"/>
      <c r="B24" s="248"/>
      <c r="C24" s="248"/>
      <c r="D24" s="198"/>
      <c r="E24" s="228"/>
      <c r="F24" s="188"/>
      <c r="G24" s="228"/>
      <c r="H24" s="228"/>
      <c r="I24" s="228"/>
      <c r="J24" s="228"/>
      <c r="K24" s="228"/>
      <c r="L24" s="228"/>
      <c r="M24" s="228"/>
      <c r="N24" s="215"/>
      <c r="O24" s="228"/>
      <c r="P24" s="226"/>
      <c r="Q24" s="228"/>
      <c r="R24" s="228"/>
      <c r="S24" s="228"/>
      <c r="T24" s="215"/>
      <c r="U24" s="204"/>
      <c r="V24" s="226"/>
      <c r="W24" s="227"/>
      <c r="X24" s="204"/>
      <c r="Y24" s="228"/>
      <c r="Z24" s="228"/>
      <c r="AA24" s="228"/>
      <c r="AB24" s="228"/>
      <c r="AC24" s="227"/>
      <c r="AD24" s="228"/>
      <c r="AE24" s="228"/>
      <c r="AF24" s="228"/>
      <c r="AG24" s="195"/>
      <c r="AH24" s="187"/>
      <c r="AI24" s="187"/>
      <c r="AJ24" s="187"/>
      <c r="AK24" s="187"/>
      <c r="AL24" s="222"/>
      <c r="AM24" s="187"/>
      <c r="AN24" s="187"/>
      <c r="AO24" s="187"/>
      <c r="AP24" s="187"/>
      <c r="AQ24" s="187"/>
      <c r="AR24" s="211"/>
      <c r="AS24" s="138" t="s">
        <v>73</v>
      </c>
      <c r="AT24" s="106">
        <v>2023</v>
      </c>
      <c r="AU24" s="106">
        <f>AT24*AR21</f>
        <v>6069</v>
      </c>
      <c r="AV24" s="106">
        <v>358</v>
      </c>
      <c r="AW24" s="223"/>
      <c r="AX24" s="223"/>
      <c r="AY24" s="98">
        <f>AV24*AR21</f>
        <v>1074</v>
      </c>
      <c r="AZ24" s="98">
        <f t="shared" si="2"/>
        <v>7143</v>
      </c>
      <c r="BA24" s="252"/>
    </row>
    <row r="25" spans="1:53" s="5" customFormat="1" ht="39" customHeight="1" x14ac:dyDescent="0.2">
      <c r="A25" s="192" t="s">
        <v>170</v>
      </c>
      <c r="B25" s="246" t="s">
        <v>109</v>
      </c>
      <c r="C25" s="246"/>
      <c r="D25" s="196" t="s">
        <v>97</v>
      </c>
      <c r="E25" s="228" t="s">
        <v>107</v>
      </c>
      <c r="F25" s="188" t="s">
        <v>108</v>
      </c>
      <c r="G25" s="228" t="s">
        <v>76</v>
      </c>
      <c r="H25" s="228" t="s">
        <v>85</v>
      </c>
      <c r="I25" s="228">
        <v>1400</v>
      </c>
      <c r="J25" s="228">
        <v>2100</v>
      </c>
      <c r="K25" s="228"/>
      <c r="L25" s="228"/>
      <c r="M25" s="228" t="s">
        <v>41</v>
      </c>
      <c r="N25" s="228" t="s">
        <v>104</v>
      </c>
      <c r="O25" s="228" t="s">
        <v>34</v>
      </c>
      <c r="P25" s="226" t="s">
        <v>60</v>
      </c>
      <c r="Q25" s="228" t="s">
        <v>54</v>
      </c>
      <c r="R25" s="228" t="s">
        <v>68</v>
      </c>
      <c r="S25" s="228" t="s">
        <v>63</v>
      </c>
      <c r="T25" s="215" t="s">
        <v>69</v>
      </c>
      <c r="U25" s="204">
        <v>14</v>
      </c>
      <c r="V25" s="226">
        <v>7016</v>
      </c>
      <c r="W25" s="227">
        <v>72</v>
      </c>
      <c r="X25" s="204" t="s">
        <v>99</v>
      </c>
      <c r="Y25" s="228" t="s">
        <v>32</v>
      </c>
      <c r="Z25" s="228" t="s">
        <v>42</v>
      </c>
      <c r="AA25" s="228" t="s">
        <v>35</v>
      </c>
      <c r="AB25" s="228" t="s">
        <v>61</v>
      </c>
      <c r="AC25" s="227" t="s">
        <v>50</v>
      </c>
      <c r="AD25" s="228" t="s">
        <v>58</v>
      </c>
      <c r="AE25" s="228" t="s">
        <v>35</v>
      </c>
      <c r="AF25" s="228"/>
      <c r="AG25" s="196"/>
      <c r="AH25" s="200"/>
      <c r="AI25" s="200"/>
      <c r="AJ25" s="187"/>
      <c r="AK25" s="187"/>
      <c r="AL25" s="222">
        <v>1</v>
      </c>
      <c r="AM25" s="183"/>
      <c r="AN25" s="183"/>
      <c r="AO25" s="183"/>
      <c r="AP25" s="200"/>
      <c r="AQ25" s="187"/>
      <c r="AR25" s="211">
        <f>SUM(AG25:AQ28)</f>
        <v>1</v>
      </c>
      <c r="AS25" s="129" t="s">
        <v>4</v>
      </c>
      <c r="AT25" s="106">
        <v>31566</v>
      </c>
      <c r="AU25" s="106">
        <f>AR25*AT25</f>
        <v>31566</v>
      </c>
      <c r="AV25" s="106">
        <v>1604</v>
      </c>
      <c r="AW25" s="223">
        <f>AT25+AT26+AT27+AT28+AV25+AV26+AV27+AV28</f>
        <v>53729</v>
      </c>
      <c r="AX25" s="223">
        <f>AW25*AR25</f>
        <v>53729</v>
      </c>
      <c r="AY25" s="98">
        <f>AV25*AR25</f>
        <v>1604</v>
      </c>
      <c r="AZ25" s="98">
        <f>AY25+AU25</f>
        <v>33170</v>
      </c>
      <c r="BA25" s="224"/>
    </row>
    <row r="26" spans="1:53" s="5" customFormat="1" ht="34.5" customHeight="1" x14ac:dyDescent="0.2">
      <c r="A26" s="193"/>
      <c r="B26" s="247"/>
      <c r="C26" s="247"/>
      <c r="D26" s="197"/>
      <c r="E26" s="228"/>
      <c r="F26" s="188"/>
      <c r="G26" s="228"/>
      <c r="H26" s="228"/>
      <c r="I26" s="228"/>
      <c r="J26" s="228"/>
      <c r="K26" s="228"/>
      <c r="L26" s="228"/>
      <c r="M26" s="228"/>
      <c r="N26" s="228"/>
      <c r="O26" s="228"/>
      <c r="P26" s="226"/>
      <c r="Q26" s="228"/>
      <c r="R26" s="228"/>
      <c r="S26" s="228"/>
      <c r="T26" s="215"/>
      <c r="U26" s="204"/>
      <c r="V26" s="226"/>
      <c r="W26" s="227"/>
      <c r="X26" s="204"/>
      <c r="Y26" s="228"/>
      <c r="Z26" s="228"/>
      <c r="AA26" s="228"/>
      <c r="AB26" s="228"/>
      <c r="AC26" s="227"/>
      <c r="AD26" s="228"/>
      <c r="AE26" s="228"/>
      <c r="AF26" s="228"/>
      <c r="AG26" s="197"/>
      <c r="AH26" s="200"/>
      <c r="AI26" s="200"/>
      <c r="AJ26" s="187"/>
      <c r="AK26" s="187"/>
      <c r="AL26" s="222"/>
      <c r="AM26" s="183"/>
      <c r="AN26" s="183"/>
      <c r="AO26" s="183"/>
      <c r="AP26" s="200"/>
      <c r="AQ26" s="187"/>
      <c r="AR26" s="211"/>
      <c r="AS26" s="129" t="s">
        <v>1</v>
      </c>
      <c r="AT26" s="106">
        <v>11903</v>
      </c>
      <c r="AU26" s="106">
        <f>AT26*AR25</f>
        <v>11903</v>
      </c>
      <c r="AV26" s="106">
        <v>1604</v>
      </c>
      <c r="AW26" s="223"/>
      <c r="AX26" s="223"/>
      <c r="AY26" s="98">
        <f>AV26*AR25</f>
        <v>1604</v>
      </c>
      <c r="AZ26" s="98">
        <f t="shared" ref="AZ26:AZ28" si="3">AY26+AU26</f>
        <v>13507</v>
      </c>
      <c r="BA26" s="224"/>
    </row>
    <row r="27" spans="1:53" s="5" customFormat="1" ht="40.5" customHeight="1" x14ac:dyDescent="0.2">
      <c r="A27" s="193"/>
      <c r="B27" s="247"/>
      <c r="C27" s="247"/>
      <c r="D27" s="197"/>
      <c r="E27" s="228"/>
      <c r="F27" s="188"/>
      <c r="G27" s="228"/>
      <c r="H27" s="228"/>
      <c r="I27" s="228"/>
      <c r="J27" s="228"/>
      <c r="K27" s="228"/>
      <c r="L27" s="228"/>
      <c r="M27" s="228"/>
      <c r="N27" s="228"/>
      <c r="O27" s="228"/>
      <c r="P27" s="226"/>
      <c r="Q27" s="228"/>
      <c r="R27" s="228"/>
      <c r="S27" s="228"/>
      <c r="T27" s="215"/>
      <c r="U27" s="204"/>
      <c r="V27" s="226"/>
      <c r="W27" s="227"/>
      <c r="X27" s="204"/>
      <c r="Y27" s="228"/>
      <c r="Z27" s="228"/>
      <c r="AA27" s="228"/>
      <c r="AB27" s="228"/>
      <c r="AC27" s="227"/>
      <c r="AD27" s="228"/>
      <c r="AE27" s="228"/>
      <c r="AF27" s="228"/>
      <c r="AG27" s="197"/>
      <c r="AH27" s="200"/>
      <c r="AI27" s="200"/>
      <c r="AJ27" s="187"/>
      <c r="AK27" s="187"/>
      <c r="AL27" s="222"/>
      <c r="AM27" s="183"/>
      <c r="AN27" s="183"/>
      <c r="AO27" s="183"/>
      <c r="AP27" s="200"/>
      <c r="AQ27" s="187"/>
      <c r="AR27" s="211"/>
      <c r="AS27" s="129" t="s">
        <v>72</v>
      </c>
      <c r="AT27" s="106">
        <v>4215</v>
      </c>
      <c r="AU27" s="106">
        <f>AT27*AR25</f>
        <v>4215</v>
      </c>
      <c r="AV27" s="106">
        <v>456</v>
      </c>
      <c r="AW27" s="223"/>
      <c r="AX27" s="223"/>
      <c r="AY27" s="98">
        <f>AV27*AR25</f>
        <v>456</v>
      </c>
      <c r="AZ27" s="98">
        <f t="shared" si="3"/>
        <v>4671</v>
      </c>
      <c r="BA27" s="224"/>
    </row>
    <row r="28" spans="1:53" s="5" customFormat="1" ht="42.75" customHeight="1" x14ac:dyDescent="0.2">
      <c r="A28" s="194"/>
      <c r="B28" s="248"/>
      <c r="C28" s="248"/>
      <c r="D28" s="198"/>
      <c r="E28" s="228"/>
      <c r="F28" s="188"/>
      <c r="G28" s="228"/>
      <c r="H28" s="228"/>
      <c r="I28" s="228"/>
      <c r="J28" s="228"/>
      <c r="K28" s="228"/>
      <c r="L28" s="228"/>
      <c r="M28" s="228"/>
      <c r="N28" s="228"/>
      <c r="O28" s="228"/>
      <c r="P28" s="226"/>
      <c r="Q28" s="228"/>
      <c r="R28" s="228"/>
      <c r="S28" s="228"/>
      <c r="T28" s="215"/>
      <c r="U28" s="204"/>
      <c r="V28" s="226"/>
      <c r="W28" s="227"/>
      <c r="X28" s="204"/>
      <c r="Y28" s="228"/>
      <c r="Z28" s="228"/>
      <c r="AA28" s="228"/>
      <c r="AB28" s="228"/>
      <c r="AC28" s="227"/>
      <c r="AD28" s="228"/>
      <c r="AE28" s="228"/>
      <c r="AF28" s="228"/>
      <c r="AG28" s="198"/>
      <c r="AH28" s="200"/>
      <c r="AI28" s="200"/>
      <c r="AJ28" s="187"/>
      <c r="AK28" s="187"/>
      <c r="AL28" s="222"/>
      <c r="AM28" s="183"/>
      <c r="AN28" s="183"/>
      <c r="AO28" s="183"/>
      <c r="AP28" s="200"/>
      <c r="AQ28" s="187"/>
      <c r="AR28" s="211"/>
      <c r="AS28" s="129" t="s">
        <v>73</v>
      </c>
      <c r="AT28" s="106">
        <v>2023</v>
      </c>
      <c r="AU28" s="106">
        <f>AT28*AR25</f>
        <v>2023</v>
      </c>
      <c r="AV28" s="106">
        <v>358</v>
      </c>
      <c r="AW28" s="223"/>
      <c r="AX28" s="223"/>
      <c r="AY28" s="98">
        <f>AV28*AR25</f>
        <v>358</v>
      </c>
      <c r="AZ28" s="98">
        <f t="shared" si="3"/>
        <v>2381</v>
      </c>
      <c r="BA28" s="224"/>
    </row>
    <row r="29" spans="1:53" s="5" customFormat="1" ht="54.75" customHeight="1" x14ac:dyDescent="0.2">
      <c r="A29" s="150">
        <v>5</v>
      </c>
      <c r="B29" s="121" t="s">
        <v>86</v>
      </c>
      <c r="C29" s="121"/>
      <c r="D29" s="121" t="s">
        <v>97</v>
      </c>
      <c r="E29" s="123" t="s">
        <v>110</v>
      </c>
      <c r="F29" s="128" t="s">
        <v>95</v>
      </c>
      <c r="G29" s="121" t="s">
        <v>30</v>
      </c>
      <c r="H29" s="121" t="s">
        <v>82</v>
      </c>
      <c r="I29" s="138">
        <v>700</v>
      </c>
      <c r="J29" s="138">
        <v>1450</v>
      </c>
      <c r="K29" s="121"/>
      <c r="L29" s="121"/>
      <c r="M29" s="121" t="s">
        <v>30</v>
      </c>
      <c r="N29" s="121" t="s">
        <v>103</v>
      </c>
      <c r="O29" s="121" t="s">
        <v>59</v>
      </c>
      <c r="P29" s="125" t="s">
        <v>30</v>
      </c>
      <c r="Q29" s="121" t="s">
        <v>30</v>
      </c>
      <c r="R29" s="126" t="s">
        <v>80</v>
      </c>
      <c r="S29" s="135" t="s">
        <v>30</v>
      </c>
      <c r="T29" s="121" t="s">
        <v>92</v>
      </c>
      <c r="U29" s="124"/>
      <c r="V29" s="136">
        <v>7016</v>
      </c>
      <c r="W29" s="121">
        <v>72</v>
      </c>
      <c r="X29" s="124" t="s">
        <v>100</v>
      </c>
      <c r="Y29" s="126" t="s">
        <v>93</v>
      </c>
      <c r="Z29" s="121" t="s">
        <v>94</v>
      </c>
      <c r="AA29" s="121" t="s">
        <v>30</v>
      </c>
      <c r="AB29" s="124" t="s">
        <v>30</v>
      </c>
      <c r="AC29" s="124" t="s">
        <v>30</v>
      </c>
      <c r="AD29" s="134" t="s">
        <v>30</v>
      </c>
      <c r="AE29" s="124" t="s">
        <v>30</v>
      </c>
      <c r="AF29" s="124" t="s">
        <v>30</v>
      </c>
      <c r="AG29" s="151"/>
      <c r="AH29" s="200"/>
      <c r="AI29" s="200"/>
      <c r="AJ29" s="145"/>
      <c r="AK29" s="146"/>
      <c r="AL29" s="147">
        <v>1</v>
      </c>
      <c r="AM29" s="183"/>
      <c r="AN29" s="183"/>
      <c r="AO29" s="183"/>
      <c r="AP29" s="148"/>
      <c r="AQ29" s="149"/>
      <c r="AR29" s="125">
        <f>SUM(AG29:AQ29)</f>
        <v>1</v>
      </c>
      <c r="AS29" s="121" t="s">
        <v>81</v>
      </c>
      <c r="AT29" s="98">
        <v>17938</v>
      </c>
      <c r="AU29" s="98">
        <f>AT29*AR29</f>
        <v>17938</v>
      </c>
      <c r="AV29" s="98">
        <v>4022</v>
      </c>
      <c r="AW29" s="127">
        <f>AT29+AV29</f>
        <v>21960</v>
      </c>
      <c r="AX29" s="127">
        <f>AW29*AR29</f>
        <v>21960</v>
      </c>
      <c r="AY29" s="98">
        <f>AV29*AR29</f>
        <v>4022</v>
      </c>
      <c r="AZ29" s="98">
        <f>AU29+AY29</f>
        <v>21960</v>
      </c>
      <c r="BA29" s="160"/>
    </row>
    <row r="30" spans="1:53" s="5" customFormat="1" ht="54.75" customHeight="1" x14ac:dyDescent="0.2">
      <c r="A30" s="181">
        <v>6</v>
      </c>
      <c r="B30" s="166" t="s">
        <v>166</v>
      </c>
      <c r="C30" s="166"/>
      <c r="D30" s="166" t="s">
        <v>97</v>
      </c>
      <c r="E30" s="169" t="s">
        <v>110</v>
      </c>
      <c r="F30" s="168" t="s">
        <v>95</v>
      </c>
      <c r="G30" s="166" t="s">
        <v>30</v>
      </c>
      <c r="H30" s="166" t="s">
        <v>82</v>
      </c>
      <c r="I30" s="165">
        <v>700</v>
      </c>
      <c r="J30" s="165">
        <v>1450</v>
      </c>
      <c r="K30" s="166"/>
      <c r="L30" s="166"/>
      <c r="M30" s="166" t="s">
        <v>30</v>
      </c>
      <c r="N30" s="166" t="s">
        <v>103</v>
      </c>
      <c r="O30" s="166" t="s">
        <v>34</v>
      </c>
      <c r="P30" s="167" t="s">
        <v>30</v>
      </c>
      <c r="Q30" s="166" t="s">
        <v>30</v>
      </c>
      <c r="R30" s="170" t="s">
        <v>80</v>
      </c>
      <c r="S30" s="164" t="s">
        <v>30</v>
      </c>
      <c r="T30" s="166" t="s">
        <v>92</v>
      </c>
      <c r="U30" s="163"/>
      <c r="V30" s="164">
        <v>7016</v>
      </c>
      <c r="W30" s="166">
        <v>72</v>
      </c>
      <c r="X30" s="163" t="s">
        <v>100</v>
      </c>
      <c r="Y30" s="170" t="s">
        <v>93</v>
      </c>
      <c r="Z30" s="166" t="s">
        <v>94</v>
      </c>
      <c r="AA30" s="166" t="s">
        <v>30</v>
      </c>
      <c r="AB30" s="163" t="s">
        <v>30</v>
      </c>
      <c r="AC30" s="163" t="s">
        <v>30</v>
      </c>
      <c r="AD30" s="165" t="s">
        <v>30</v>
      </c>
      <c r="AE30" s="163" t="s">
        <v>30</v>
      </c>
      <c r="AF30" s="163" t="s">
        <v>30</v>
      </c>
      <c r="AG30" s="177"/>
      <c r="AH30" s="200"/>
      <c r="AI30" s="200"/>
      <c r="AJ30" s="180"/>
      <c r="AK30" s="178"/>
      <c r="AL30" s="174">
        <v>1</v>
      </c>
      <c r="AM30" s="183"/>
      <c r="AN30" s="183"/>
      <c r="AO30" s="183"/>
      <c r="AP30" s="173"/>
      <c r="AQ30" s="179"/>
      <c r="AR30" s="167">
        <f>SUM(AG30:AQ30)</f>
        <v>1</v>
      </c>
      <c r="AS30" s="166" t="s">
        <v>81</v>
      </c>
      <c r="AT30" s="98">
        <v>17938</v>
      </c>
      <c r="AU30" s="98">
        <f>AT30*AR30</f>
        <v>17938</v>
      </c>
      <c r="AV30" s="98">
        <v>4022</v>
      </c>
      <c r="AW30" s="161">
        <f>AT30+AV30</f>
        <v>21960</v>
      </c>
      <c r="AX30" s="161">
        <f>AW30*AR30</f>
        <v>21960</v>
      </c>
      <c r="AY30" s="98">
        <f>AV30*AR30</f>
        <v>4022</v>
      </c>
      <c r="AZ30" s="98">
        <f>AU30+AY30</f>
        <v>21960</v>
      </c>
      <c r="BA30" s="175"/>
    </row>
    <row r="31" spans="1:53" s="5" customFormat="1" ht="19.5" customHeight="1" x14ac:dyDescent="0.2">
      <c r="A31" s="99"/>
      <c r="B31" s="258" t="s">
        <v>74</v>
      </c>
      <c r="C31" s="259"/>
      <c r="D31" s="259"/>
      <c r="E31" s="259"/>
      <c r="F31" s="260"/>
      <c r="G31" s="100"/>
      <c r="H31" s="65"/>
      <c r="I31" s="100"/>
      <c r="J31" s="100"/>
      <c r="K31" s="101"/>
      <c r="L31" s="101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2"/>
      <c r="AT31" s="103"/>
      <c r="AU31" s="103"/>
      <c r="AV31" s="104"/>
      <c r="AW31" s="103"/>
      <c r="AX31" s="105"/>
      <c r="AY31" s="104"/>
      <c r="AZ31" s="103"/>
      <c r="BA31" s="103"/>
    </row>
    <row r="32" spans="1:53" s="5" customFormat="1" ht="26.25" customHeight="1" x14ac:dyDescent="0.2">
      <c r="A32" s="189" t="s">
        <v>185</v>
      </c>
      <c r="B32" s="215" t="s">
        <v>135</v>
      </c>
      <c r="C32" s="187"/>
      <c r="D32" s="246" t="s">
        <v>96</v>
      </c>
      <c r="E32" s="216" t="s">
        <v>136</v>
      </c>
      <c r="F32" s="249" t="s">
        <v>171</v>
      </c>
      <c r="G32" s="204" t="s">
        <v>77</v>
      </c>
      <c r="H32" s="204" t="s">
        <v>101</v>
      </c>
      <c r="I32" s="215">
        <v>1100</v>
      </c>
      <c r="J32" s="215">
        <v>2100</v>
      </c>
      <c r="K32" s="215"/>
      <c r="L32" s="215"/>
      <c r="M32" s="188" t="s">
        <v>41</v>
      </c>
      <c r="N32" s="215" t="s">
        <v>164</v>
      </c>
      <c r="O32" s="215" t="s">
        <v>59</v>
      </c>
      <c r="P32" s="211" t="s">
        <v>30</v>
      </c>
      <c r="Q32" s="215" t="s">
        <v>30</v>
      </c>
      <c r="R32" s="253" t="s">
        <v>137</v>
      </c>
      <c r="S32" s="228" t="s">
        <v>30</v>
      </c>
      <c r="T32" s="215" t="s">
        <v>69</v>
      </c>
      <c r="U32" s="204">
        <v>14</v>
      </c>
      <c r="V32" s="244">
        <v>7016</v>
      </c>
      <c r="W32" s="215">
        <v>72</v>
      </c>
      <c r="X32" s="204" t="s">
        <v>70</v>
      </c>
      <c r="Y32" s="253" t="s">
        <v>32</v>
      </c>
      <c r="Z32" s="187" t="s">
        <v>42</v>
      </c>
      <c r="AA32" s="187" t="s">
        <v>35</v>
      </c>
      <c r="AB32" s="204" t="s">
        <v>61</v>
      </c>
      <c r="AC32" s="204" t="s">
        <v>50</v>
      </c>
      <c r="AD32" s="228" t="s">
        <v>30</v>
      </c>
      <c r="AE32" s="204" t="s">
        <v>30</v>
      </c>
      <c r="AF32" s="204" t="s">
        <v>30</v>
      </c>
      <c r="AG32" s="205"/>
      <c r="AH32" s="208"/>
      <c r="AI32" s="208"/>
      <c r="AJ32" s="201"/>
      <c r="AK32" s="232"/>
      <c r="AL32" s="235">
        <v>1</v>
      </c>
      <c r="AM32" s="238"/>
      <c r="AN32" s="238"/>
      <c r="AO32" s="238"/>
      <c r="AP32" s="208"/>
      <c r="AQ32" s="241"/>
      <c r="AR32" s="244">
        <f>SUM(AG32:AQ35)</f>
        <v>1</v>
      </c>
      <c r="AS32" s="138" t="s">
        <v>4</v>
      </c>
      <c r="AT32" s="98">
        <v>14192</v>
      </c>
      <c r="AU32" s="98">
        <f>AR32*AT32</f>
        <v>14192</v>
      </c>
      <c r="AV32" s="98">
        <v>1604</v>
      </c>
      <c r="AW32" s="223">
        <f>AT32+AT33+AT34+AT35+AV32+AV33+AV34+AV35</f>
        <v>25933</v>
      </c>
      <c r="AX32" s="223">
        <f>AW32*AR32</f>
        <v>25933</v>
      </c>
      <c r="AY32" s="98">
        <f>AV32*AR32</f>
        <v>1604</v>
      </c>
      <c r="AZ32" s="98">
        <f>AY32+AU32</f>
        <v>15796</v>
      </c>
      <c r="BA32" s="250"/>
    </row>
    <row r="33" spans="1:53" s="5" customFormat="1" ht="26.25" customHeight="1" x14ac:dyDescent="0.2">
      <c r="A33" s="190"/>
      <c r="B33" s="215"/>
      <c r="C33" s="187"/>
      <c r="D33" s="247"/>
      <c r="E33" s="216"/>
      <c r="F33" s="249"/>
      <c r="G33" s="204"/>
      <c r="H33" s="204"/>
      <c r="I33" s="215"/>
      <c r="J33" s="215"/>
      <c r="K33" s="215"/>
      <c r="L33" s="215"/>
      <c r="M33" s="188"/>
      <c r="N33" s="215"/>
      <c r="O33" s="215"/>
      <c r="P33" s="211"/>
      <c r="Q33" s="215"/>
      <c r="R33" s="253"/>
      <c r="S33" s="228"/>
      <c r="T33" s="215"/>
      <c r="U33" s="204"/>
      <c r="V33" s="244"/>
      <c r="W33" s="215"/>
      <c r="X33" s="204"/>
      <c r="Y33" s="253"/>
      <c r="Z33" s="187"/>
      <c r="AA33" s="187"/>
      <c r="AB33" s="204"/>
      <c r="AC33" s="204"/>
      <c r="AD33" s="228"/>
      <c r="AE33" s="204"/>
      <c r="AF33" s="204"/>
      <c r="AG33" s="206"/>
      <c r="AH33" s="209"/>
      <c r="AI33" s="209"/>
      <c r="AJ33" s="202"/>
      <c r="AK33" s="233"/>
      <c r="AL33" s="236"/>
      <c r="AM33" s="239"/>
      <c r="AN33" s="239"/>
      <c r="AO33" s="239"/>
      <c r="AP33" s="209"/>
      <c r="AQ33" s="242"/>
      <c r="AR33" s="244"/>
      <c r="AS33" s="138" t="s">
        <v>1</v>
      </c>
      <c r="AT33" s="98">
        <v>6152</v>
      </c>
      <c r="AU33" s="98">
        <f>AT33*AR32</f>
        <v>6152</v>
      </c>
      <c r="AV33" s="98">
        <v>1604</v>
      </c>
      <c r="AW33" s="223"/>
      <c r="AX33" s="223"/>
      <c r="AY33" s="98">
        <f>AV33*AR32</f>
        <v>1604</v>
      </c>
      <c r="AZ33" s="98">
        <f t="shared" ref="AZ33:AZ35" si="4">AY33+AU33</f>
        <v>7756</v>
      </c>
      <c r="BA33" s="251"/>
    </row>
    <row r="34" spans="1:53" s="5" customFormat="1" ht="26.25" customHeight="1" x14ac:dyDescent="0.2">
      <c r="A34" s="190"/>
      <c r="B34" s="215"/>
      <c r="C34" s="187"/>
      <c r="D34" s="247"/>
      <c r="E34" s="216"/>
      <c r="F34" s="249"/>
      <c r="G34" s="204"/>
      <c r="H34" s="204"/>
      <c r="I34" s="215"/>
      <c r="J34" s="215"/>
      <c r="K34" s="215"/>
      <c r="L34" s="215"/>
      <c r="M34" s="188"/>
      <c r="N34" s="215"/>
      <c r="O34" s="215"/>
      <c r="P34" s="211"/>
      <c r="Q34" s="215"/>
      <c r="R34" s="253"/>
      <c r="S34" s="228"/>
      <c r="T34" s="215"/>
      <c r="U34" s="204"/>
      <c r="V34" s="244"/>
      <c r="W34" s="215"/>
      <c r="X34" s="204"/>
      <c r="Y34" s="253"/>
      <c r="Z34" s="187"/>
      <c r="AA34" s="187"/>
      <c r="AB34" s="204"/>
      <c r="AC34" s="204"/>
      <c r="AD34" s="228"/>
      <c r="AE34" s="204"/>
      <c r="AF34" s="204"/>
      <c r="AG34" s="206"/>
      <c r="AH34" s="209"/>
      <c r="AI34" s="209"/>
      <c r="AJ34" s="202"/>
      <c r="AK34" s="233"/>
      <c r="AL34" s="236"/>
      <c r="AM34" s="239"/>
      <c r="AN34" s="239"/>
      <c r="AO34" s="239"/>
      <c r="AP34" s="209"/>
      <c r="AQ34" s="242"/>
      <c r="AR34" s="244"/>
      <c r="AS34" s="159" t="s">
        <v>172</v>
      </c>
      <c r="AT34" s="98"/>
      <c r="AU34" s="98">
        <f>AT34*AR32</f>
        <v>0</v>
      </c>
      <c r="AV34" s="98"/>
      <c r="AW34" s="223"/>
      <c r="AX34" s="223"/>
      <c r="AY34" s="98">
        <f>AV34*AR32</f>
        <v>0</v>
      </c>
      <c r="AZ34" s="98">
        <f t="shared" si="4"/>
        <v>0</v>
      </c>
      <c r="BA34" s="251"/>
    </row>
    <row r="35" spans="1:53" s="5" customFormat="1" ht="33.75" customHeight="1" x14ac:dyDescent="0.2">
      <c r="A35" s="191"/>
      <c r="B35" s="215"/>
      <c r="C35" s="187"/>
      <c r="D35" s="248"/>
      <c r="E35" s="216"/>
      <c r="F35" s="249"/>
      <c r="G35" s="204"/>
      <c r="H35" s="204"/>
      <c r="I35" s="215"/>
      <c r="J35" s="215"/>
      <c r="K35" s="215"/>
      <c r="L35" s="215"/>
      <c r="M35" s="188"/>
      <c r="N35" s="215"/>
      <c r="O35" s="215"/>
      <c r="P35" s="211"/>
      <c r="Q35" s="215"/>
      <c r="R35" s="253"/>
      <c r="S35" s="228"/>
      <c r="T35" s="215"/>
      <c r="U35" s="204"/>
      <c r="V35" s="244"/>
      <c r="W35" s="215"/>
      <c r="X35" s="204"/>
      <c r="Y35" s="253"/>
      <c r="Z35" s="187"/>
      <c r="AA35" s="187"/>
      <c r="AB35" s="204"/>
      <c r="AC35" s="204"/>
      <c r="AD35" s="228"/>
      <c r="AE35" s="204"/>
      <c r="AF35" s="204"/>
      <c r="AG35" s="207"/>
      <c r="AH35" s="210"/>
      <c r="AI35" s="210"/>
      <c r="AJ35" s="203"/>
      <c r="AK35" s="234"/>
      <c r="AL35" s="237"/>
      <c r="AM35" s="240"/>
      <c r="AN35" s="240"/>
      <c r="AO35" s="240"/>
      <c r="AP35" s="210"/>
      <c r="AQ35" s="243"/>
      <c r="AR35" s="244"/>
      <c r="AS35" s="138" t="s">
        <v>73</v>
      </c>
      <c r="AT35" s="98">
        <v>2023</v>
      </c>
      <c r="AU35" s="98">
        <f>AT35*AR32</f>
        <v>2023</v>
      </c>
      <c r="AV35" s="98">
        <v>358</v>
      </c>
      <c r="AW35" s="223"/>
      <c r="AX35" s="223"/>
      <c r="AY35" s="98">
        <f>AV35*AR32</f>
        <v>358</v>
      </c>
      <c r="AZ35" s="98">
        <f t="shared" si="4"/>
        <v>2381</v>
      </c>
      <c r="BA35" s="252"/>
    </row>
    <row r="36" spans="1:53" s="5" customFormat="1" ht="17.25" customHeight="1" x14ac:dyDescent="0.2">
      <c r="A36" s="192" t="s">
        <v>186</v>
      </c>
      <c r="B36" s="215" t="s">
        <v>87</v>
      </c>
      <c r="C36" s="215"/>
      <c r="D36" s="246" t="s">
        <v>96</v>
      </c>
      <c r="E36" s="216" t="s">
        <v>138</v>
      </c>
      <c r="F36" s="249" t="s">
        <v>173</v>
      </c>
      <c r="G36" s="204" t="s">
        <v>30</v>
      </c>
      <c r="H36" s="204" t="s">
        <v>114</v>
      </c>
      <c r="I36" s="215">
        <v>1000</v>
      </c>
      <c r="J36" s="215">
        <v>2100</v>
      </c>
      <c r="K36" s="215"/>
      <c r="L36" s="215"/>
      <c r="M36" s="187" t="s">
        <v>30</v>
      </c>
      <c r="N36" s="215" t="s">
        <v>164</v>
      </c>
      <c r="O36" s="215" t="s">
        <v>59</v>
      </c>
      <c r="P36" s="211" t="s">
        <v>30</v>
      </c>
      <c r="Q36" s="215" t="s">
        <v>30</v>
      </c>
      <c r="R36" s="253" t="s">
        <v>68</v>
      </c>
      <c r="S36" s="228" t="s">
        <v>63</v>
      </c>
      <c r="T36" s="215" t="s">
        <v>69</v>
      </c>
      <c r="U36" s="204">
        <v>14</v>
      </c>
      <c r="V36" s="245">
        <v>9003</v>
      </c>
      <c r="W36" s="215">
        <v>72</v>
      </c>
      <c r="X36" s="204" t="s">
        <v>70</v>
      </c>
      <c r="Y36" s="253" t="s">
        <v>32</v>
      </c>
      <c r="Z36" s="187" t="s">
        <v>42</v>
      </c>
      <c r="AA36" s="187" t="s">
        <v>118</v>
      </c>
      <c r="AB36" s="204" t="s">
        <v>61</v>
      </c>
      <c r="AC36" s="204" t="s">
        <v>50</v>
      </c>
      <c r="AD36" s="204" t="s">
        <v>30</v>
      </c>
      <c r="AE36" s="204" t="s">
        <v>30</v>
      </c>
      <c r="AF36" s="204" t="s">
        <v>30</v>
      </c>
      <c r="AG36" s="205"/>
      <c r="AH36" s="208"/>
      <c r="AI36" s="208"/>
      <c r="AJ36" s="201"/>
      <c r="AK36" s="232"/>
      <c r="AL36" s="235">
        <v>1</v>
      </c>
      <c r="AM36" s="238"/>
      <c r="AN36" s="238"/>
      <c r="AO36" s="238"/>
      <c r="AP36" s="208"/>
      <c r="AQ36" s="241"/>
      <c r="AR36" s="244">
        <f>SUM(AG36:AQ39)</f>
        <v>1</v>
      </c>
      <c r="AS36" s="138" t="s">
        <v>4</v>
      </c>
      <c r="AT36" s="98">
        <v>14192</v>
      </c>
      <c r="AU36" s="98">
        <f>AT36*AR36</f>
        <v>14192</v>
      </c>
      <c r="AV36" s="98">
        <v>1604</v>
      </c>
      <c r="AW36" s="223">
        <f>AT36+AT37+AT38+AT39+AV36+AV37+AV38+AV39</f>
        <v>29454</v>
      </c>
      <c r="AX36" s="223">
        <f>AW36*AR36</f>
        <v>29454</v>
      </c>
      <c r="AY36" s="98">
        <f>AV36*AR36</f>
        <v>1604</v>
      </c>
      <c r="AZ36" s="98">
        <f>AY36+AU36</f>
        <v>15796</v>
      </c>
      <c r="BA36" s="330"/>
    </row>
    <row r="37" spans="1:53" s="5" customFormat="1" ht="17.25" customHeight="1" x14ac:dyDescent="0.2">
      <c r="A37" s="193"/>
      <c r="B37" s="215"/>
      <c r="C37" s="215"/>
      <c r="D37" s="247"/>
      <c r="E37" s="216"/>
      <c r="F37" s="249"/>
      <c r="G37" s="204"/>
      <c r="H37" s="204"/>
      <c r="I37" s="215"/>
      <c r="J37" s="215"/>
      <c r="K37" s="215"/>
      <c r="L37" s="215"/>
      <c r="M37" s="187"/>
      <c r="N37" s="215"/>
      <c r="O37" s="215"/>
      <c r="P37" s="211"/>
      <c r="Q37" s="215"/>
      <c r="R37" s="253"/>
      <c r="S37" s="228"/>
      <c r="T37" s="215"/>
      <c r="U37" s="204"/>
      <c r="V37" s="245"/>
      <c r="W37" s="215"/>
      <c r="X37" s="204"/>
      <c r="Y37" s="253"/>
      <c r="Z37" s="187"/>
      <c r="AA37" s="187"/>
      <c r="AB37" s="204"/>
      <c r="AC37" s="204"/>
      <c r="AD37" s="204"/>
      <c r="AE37" s="204"/>
      <c r="AF37" s="204"/>
      <c r="AG37" s="206"/>
      <c r="AH37" s="209"/>
      <c r="AI37" s="209"/>
      <c r="AJ37" s="202"/>
      <c r="AK37" s="233"/>
      <c r="AL37" s="236"/>
      <c r="AM37" s="239"/>
      <c r="AN37" s="239"/>
      <c r="AO37" s="239"/>
      <c r="AP37" s="209"/>
      <c r="AQ37" s="242"/>
      <c r="AR37" s="244"/>
      <c r="AS37" s="138" t="s">
        <v>1</v>
      </c>
      <c r="AT37" s="98">
        <v>6152</v>
      </c>
      <c r="AU37" s="98">
        <f>AT37*AR36</f>
        <v>6152</v>
      </c>
      <c r="AV37" s="98">
        <v>1604</v>
      </c>
      <c r="AW37" s="223"/>
      <c r="AX37" s="223"/>
      <c r="AY37" s="98">
        <f>AV37*AR36</f>
        <v>1604</v>
      </c>
      <c r="AZ37" s="98">
        <f t="shared" ref="AZ37:AZ39" si="5">AY37+AU37</f>
        <v>7756</v>
      </c>
      <c r="BA37" s="330"/>
    </row>
    <row r="38" spans="1:53" s="5" customFormat="1" ht="17.25" customHeight="1" x14ac:dyDescent="0.2">
      <c r="A38" s="193"/>
      <c r="B38" s="215"/>
      <c r="C38" s="215"/>
      <c r="D38" s="247"/>
      <c r="E38" s="216"/>
      <c r="F38" s="249"/>
      <c r="G38" s="204"/>
      <c r="H38" s="204"/>
      <c r="I38" s="215"/>
      <c r="J38" s="215"/>
      <c r="K38" s="215"/>
      <c r="L38" s="215"/>
      <c r="M38" s="187"/>
      <c r="N38" s="215"/>
      <c r="O38" s="215"/>
      <c r="P38" s="211"/>
      <c r="Q38" s="215"/>
      <c r="R38" s="253"/>
      <c r="S38" s="228"/>
      <c r="T38" s="215"/>
      <c r="U38" s="204"/>
      <c r="V38" s="245"/>
      <c r="W38" s="215"/>
      <c r="X38" s="204"/>
      <c r="Y38" s="253"/>
      <c r="Z38" s="187"/>
      <c r="AA38" s="187"/>
      <c r="AB38" s="204"/>
      <c r="AC38" s="204"/>
      <c r="AD38" s="204"/>
      <c r="AE38" s="204"/>
      <c r="AF38" s="204"/>
      <c r="AG38" s="206"/>
      <c r="AH38" s="209"/>
      <c r="AI38" s="209"/>
      <c r="AJ38" s="202"/>
      <c r="AK38" s="233"/>
      <c r="AL38" s="236"/>
      <c r="AM38" s="239"/>
      <c r="AN38" s="239"/>
      <c r="AO38" s="239"/>
      <c r="AP38" s="209"/>
      <c r="AQ38" s="242"/>
      <c r="AR38" s="244"/>
      <c r="AS38" s="138" t="s">
        <v>72</v>
      </c>
      <c r="AT38" s="98">
        <v>3065</v>
      </c>
      <c r="AU38" s="98">
        <f>AT38*AR36</f>
        <v>3065</v>
      </c>
      <c r="AV38" s="98">
        <v>456</v>
      </c>
      <c r="AW38" s="223"/>
      <c r="AX38" s="223"/>
      <c r="AY38" s="98">
        <f>AV38*AR36</f>
        <v>456</v>
      </c>
      <c r="AZ38" s="98">
        <f t="shared" si="5"/>
        <v>3521</v>
      </c>
      <c r="BA38" s="330"/>
    </row>
    <row r="39" spans="1:53" s="5" customFormat="1" ht="36.75" customHeight="1" x14ac:dyDescent="0.2">
      <c r="A39" s="194"/>
      <c r="B39" s="215"/>
      <c r="C39" s="215"/>
      <c r="D39" s="248"/>
      <c r="E39" s="216"/>
      <c r="F39" s="249"/>
      <c r="G39" s="204"/>
      <c r="H39" s="204"/>
      <c r="I39" s="215"/>
      <c r="J39" s="215"/>
      <c r="K39" s="215"/>
      <c r="L39" s="215"/>
      <c r="M39" s="187"/>
      <c r="N39" s="215"/>
      <c r="O39" s="215"/>
      <c r="P39" s="211"/>
      <c r="Q39" s="215"/>
      <c r="R39" s="253"/>
      <c r="S39" s="228"/>
      <c r="T39" s="215"/>
      <c r="U39" s="204"/>
      <c r="V39" s="245"/>
      <c r="W39" s="215"/>
      <c r="X39" s="204"/>
      <c r="Y39" s="253"/>
      <c r="Z39" s="187"/>
      <c r="AA39" s="187"/>
      <c r="AB39" s="204"/>
      <c r="AC39" s="204"/>
      <c r="AD39" s="204"/>
      <c r="AE39" s="204"/>
      <c r="AF39" s="204"/>
      <c r="AG39" s="207"/>
      <c r="AH39" s="210"/>
      <c r="AI39" s="210"/>
      <c r="AJ39" s="203"/>
      <c r="AK39" s="234"/>
      <c r="AL39" s="237"/>
      <c r="AM39" s="240"/>
      <c r="AN39" s="240"/>
      <c r="AO39" s="240"/>
      <c r="AP39" s="210"/>
      <c r="AQ39" s="243"/>
      <c r="AR39" s="244"/>
      <c r="AS39" s="138" t="s">
        <v>73</v>
      </c>
      <c r="AT39" s="98">
        <v>2023</v>
      </c>
      <c r="AU39" s="98">
        <f>AT39*AR36</f>
        <v>2023</v>
      </c>
      <c r="AV39" s="98">
        <v>358</v>
      </c>
      <c r="AW39" s="223"/>
      <c r="AX39" s="223"/>
      <c r="AY39" s="98">
        <f>AV39*AR36</f>
        <v>358</v>
      </c>
      <c r="AZ39" s="98">
        <f t="shared" si="5"/>
        <v>2381</v>
      </c>
      <c r="BA39" s="330"/>
    </row>
    <row r="40" spans="1:53" s="5" customFormat="1" ht="57" customHeight="1" x14ac:dyDescent="0.2">
      <c r="A40" s="212">
        <v>9</v>
      </c>
      <c r="B40" s="308" t="s">
        <v>191</v>
      </c>
      <c r="C40" s="184"/>
      <c r="D40" s="184" t="s">
        <v>97</v>
      </c>
      <c r="E40" s="184" t="s">
        <v>79</v>
      </c>
      <c r="F40" s="184" t="s">
        <v>174</v>
      </c>
      <c r="G40" s="228" t="s">
        <v>30</v>
      </c>
      <c r="H40" s="187" t="s">
        <v>156</v>
      </c>
      <c r="I40" s="188">
        <v>1000</v>
      </c>
      <c r="J40" s="188">
        <v>2100</v>
      </c>
      <c r="K40" s="188"/>
      <c r="L40" s="188"/>
      <c r="M40" s="228" t="s">
        <v>30</v>
      </c>
      <c r="N40" s="215" t="s">
        <v>164</v>
      </c>
      <c r="O40" s="188" t="s">
        <v>34</v>
      </c>
      <c r="P40" s="230" t="s">
        <v>35</v>
      </c>
      <c r="Q40" s="188" t="s">
        <v>35</v>
      </c>
      <c r="R40" s="231" t="s">
        <v>157</v>
      </c>
      <c r="S40" s="216" t="s">
        <v>158</v>
      </c>
      <c r="T40" s="188" t="s">
        <v>31</v>
      </c>
      <c r="U40" s="188" t="s">
        <v>51</v>
      </c>
      <c r="V40" s="229">
        <v>1014</v>
      </c>
      <c r="W40" s="188">
        <v>72</v>
      </c>
      <c r="X40" s="188" t="s">
        <v>65</v>
      </c>
      <c r="Y40" s="184" t="s">
        <v>175</v>
      </c>
      <c r="Z40" s="215" t="s">
        <v>30</v>
      </c>
      <c r="AA40" s="216" t="s">
        <v>35</v>
      </c>
      <c r="AB40" s="216" t="s">
        <v>30</v>
      </c>
      <c r="AC40" s="216" t="s">
        <v>30</v>
      </c>
      <c r="AD40" s="216" t="s">
        <v>30</v>
      </c>
      <c r="AE40" s="216" t="s">
        <v>30</v>
      </c>
      <c r="AF40" s="211" t="s">
        <v>176</v>
      </c>
      <c r="AG40" s="205"/>
      <c r="AH40" s="208"/>
      <c r="AI40" s="208"/>
      <c r="AJ40" s="201"/>
      <c r="AK40" s="153"/>
      <c r="AL40" s="235">
        <v>1</v>
      </c>
      <c r="AM40" s="238"/>
      <c r="AN40" s="238"/>
      <c r="AO40" s="238"/>
      <c r="AP40" s="156"/>
      <c r="AQ40" s="241"/>
      <c r="AR40" s="244">
        <f>SUM(AG40:AQ43)</f>
        <v>1</v>
      </c>
      <c r="AS40" s="152" t="s">
        <v>4</v>
      </c>
      <c r="AT40" s="106">
        <v>14192</v>
      </c>
      <c r="AU40" s="106">
        <f>AT40*AR40</f>
        <v>14192</v>
      </c>
      <c r="AV40" s="106">
        <v>1604</v>
      </c>
      <c r="AW40" s="223">
        <f>AT40+AT41+AT42+AT43+AV40+AV41+AV42+AV43</f>
        <v>27073</v>
      </c>
      <c r="AX40" s="223">
        <f>AW40*AR40</f>
        <v>27073</v>
      </c>
      <c r="AY40" s="98">
        <f>AV40*AR40</f>
        <v>1604</v>
      </c>
      <c r="AZ40" s="98">
        <f>AY40+AU40</f>
        <v>15796</v>
      </c>
      <c r="BA40" s="330" t="s">
        <v>162</v>
      </c>
    </row>
    <row r="41" spans="1:53" s="5" customFormat="1" ht="57" customHeight="1" x14ac:dyDescent="0.2">
      <c r="A41" s="213"/>
      <c r="B41" s="309"/>
      <c r="C41" s="185"/>
      <c r="D41" s="185"/>
      <c r="E41" s="185"/>
      <c r="F41" s="185"/>
      <c r="G41" s="228"/>
      <c r="H41" s="187"/>
      <c r="I41" s="188"/>
      <c r="J41" s="188"/>
      <c r="K41" s="188"/>
      <c r="L41" s="188"/>
      <c r="M41" s="228"/>
      <c r="N41" s="215"/>
      <c r="O41" s="188"/>
      <c r="P41" s="230"/>
      <c r="Q41" s="188"/>
      <c r="R41" s="231"/>
      <c r="S41" s="216"/>
      <c r="T41" s="188"/>
      <c r="U41" s="188"/>
      <c r="V41" s="229"/>
      <c r="W41" s="188"/>
      <c r="X41" s="188"/>
      <c r="Y41" s="185"/>
      <c r="Z41" s="215"/>
      <c r="AA41" s="216"/>
      <c r="AB41" s="216"/>
      <c r="AC41" s="216"/>
      <c r="AD41" s="216"/>
      <c r="AE41" s="216"/>
      <c r="AF41" s="211"/>
      <c r="AG41" s="206"/>
      <c r="AH41" s="209"/>
      <c r="AI41" s="209"/>
      <c r="AJ41" s="202"/>
      <c r="AK41" s="154"/>
      <c r="AL41" s="236"/>
      <c r="AM41" s="239"/>
      <c r="AN41" s="239"/>
      <c r="AO41" s="239"/>
      <c r="AP41" s="157"/>
      <c r="AQ41" s="242"/>
      <c r="AR41" s="244"/>
      <c r="AS41" s="152" t="s">
        <v>1</v>
      </c>
      <c r="AT41" s="106">
        <v>6152</v>
      </c>
      <c r="AU41" s="106">
        <f>AT41*AR40</f>
        <v>6152</v>
      </c>
      <c r="AV41" s="106">
        <v>1604</v>
      </c>
      <c r="AW41" s="223"/>
      <c r="AX41" s="223"/>
      <c r="AY41" s="98">
        <f>AV41*AR40</f>
        <v>1604</v>
      </c>
      <c r="AZ41" s="98">
        <f t="shared" ref="AZ41:AZ43" si="6">AY41+AU41</f>
        <v>7756</v>
      </c>
      <c r="BA41" s="330"/>
    </row>
    <row r="42" spans="1:53" s="5" customFormat="1" ht="57" customHeight="1" x14ac:dyDescent="0.2">
      <c r="A42" s="213"/>
      <c r="B42" s="309"/>
      <c r="C42" s="185"/>
      <c r="D42" s="185"/>
      <c r="E42" s="185"/>
      <c r="F42" s="185"/>
      <c r="G42" s="228"/>
      <c r="H42" s="187"/>
      <c r="I42" s="188"/>
      <c r="J42" s="188"/>
      <c r="K42" s="188"/>
      <c r="L42" s="188"/>
      <c r="M42" s="228"/>
      <c r="N42" s="215"/>
      <c r="O42" s="188"/>
      <c r="P42" s="230"/>
      <c r="Q42" s="188"/>
      <c r="R42" s="231"/>
      <c r="S42" s="216"/>
      <c r="T42" s="188"/>
      <c r="U42" s="188"/>
      <c r="V42" s="229"/>
      <c r="W42" s="188"/>
      <c r="X42" s="188"/>
      <c r="Y42" s="185"/>
      <c r="Z42" s="215"/>
      <c r="AA42" s="216"/>
      <c r="AB42" s="216"/>
      <c r="AC42" s="216"/>
      <c r="AD42" s="216"/>
      <c r="AE42" s="216"/>
      <c r="AF42" s="211"/>
      <c r="AG42" s="206"/>
      <c r="AH42" s="209"/>
      <c r="AI42" s="209"/>
      <c r="AJ42" s="202"/>
      <c r="AK42" s="154"/>
      <c r="AL42" s="236"/>
      <c r="AM42" s="239"/>
      <c r="AN42" s="239"/>
      <c r="AO42" s="239"/>
      <c r="AP42" s="157"/>
      <c r="AQ42" s="242"/>
      <c r="AR42" s="244"/>
      <c r="AS42" s="152" t="s">
        <v>72</v>
      </c>
      <c r="AT42" s="106">
        <v>3065</v>
      </c>
      <c r="AU42" s="106">
        <f>AT42*AR40</f>
        <v>3065</v>
      </c>
      <c r="AV42" s="106">
        <v>456</v>
      </c>
      <c r="AW42" s="223"/>
      <c r="AX42" s="223"/>
      <c r="AY42" s="98">
        <f>AV42*AR40</f>
        <v>456</v>
      </c>
      <c r="AZ42" s="98">
        <f t="shared" si="6"/>
        <v>3521</v>
      </c>
      <c r="BA42" s="330"/>
    </row>
    <row r="43" spans="1:53" s="5" customFormat="1" ht="57" customHeight="1" x14ac:dyDescent="0.2">
      <c r="A43" s="214"/>
      <c r="B43" s="310"/>
      <c r="C43" s="186"/>
      <c r="D43" s="186"/>
      <c r="E43" s="186"/>
      <c r="F43" s="186"/>
      <c r="G43" s="228"/>
      <c r="H43" s="187"/>
      <c r="I43" s="188"/>
      <c r="J43" s="188"/>
      <c r="K43" s="188"/>
      <c r="L43" s="188"/>
      <c r="M43" s="228"/>
      <c r="N43" s="215"/>
      <c r="O43" s="188"/>
      <c r="P43" s="230"/>
      <c r="Q43" s="188"/>
      <c r="R43" s="231"/>
      <c r="S43" s="216"/>
      <c r="T43" s="188"/>
      <c r="U43" s="188"/>
      <c r="V43" s="229"/>
      <c r="W43" s="188"/>
      <c r="X43" s="188"/>
      <c r="Y43" s="186"/>
      <c r="Z43" s="215"/>
      <c r="AA43" s="216"/>
      <c r="AB43" s="216"/>
      <c r="AC43" s="216"/>
      <c r="AD43" s="216"/>
      <c r="AE43" s="216"/>
      <c r="AF43" s="211"/>
      <c r="AG43" s="207"/>
      <c r="AH43" s="210"/>
      <c r="AI43" s="210"/>
      <c r="AJ43" s="203"/>
      <c r="AK43" s="155"/>
      <c r="AL43" s="237"/>
      <c r="AM43" s="240"/>
      <c r="AN43" s="240"/>
      <c r="AO43" s="240"/>
      <c r="AP43" s="158"/>
      <c r="AQ43" s="243"/>
      <c r="AR43" s="244"/>
      <c r="AS43" s="152" t="s">
        <v>73</v>
      </c>
      <c r="AT43" s="106"/>
      <c r="AU43" s="106">
        <f>AT43*AR40</f>
        <v>0</v>
      </c>
      <c r="AV43" s="106"/>
      <c r="AW43" s="223"/>
      <c r="AX43" s="223"/>
      <c r="AY43" s="98">
        <f>AV43*AR40</f>
        <v>0</v>
      </c>
      <c r="AZ43" s="98">
        <f t="shared" si="6"/>
        <v>0</v>
      </c>
      <c r="BA43" s="330"/>
    </row>
    <row r="44" spans="1:53" s="5" customFormat="1" ht="27" customHeight="1" x14ac:dyDescent="0.2">
      <c r="A44" s="192" t="s">
        <v>187</v>
      </c>
      <c r="B44" s="232" t="s">
        <v>192</v>
      </c>
      <c r="C44" s="246"/>
      <c r="D44" s="246" t="s">
        <v>96</v>
      </c>
      <c r="E44" s="334" t="s">
        <v>140</v>
      </c>
      <c r="F44" s="249" t="s">
        <v>177</v>
      </c>
      <c r="G44" s="204" t="s">
        <v>30</v>
      </c>
      <c r="H44" s="215" t="s">
        <v>156</v>
      </c>
      <c r="I44" s="215">
        <v>1100</v>
      </c>
      <c r="J44" s="215">
        <v>2100</v>
      </c>
      <c r="K44" s="215"/>
      <c r="L44" s="215"/>
      <c r="M44" s="188" t="s">
        <v>30</v>
      </c>
      <c r="N44" s="215" t="s">
        <v>178</v>
      </c>
      <c r="O44" s="218" t="s">
        <v>59</v>
      </c>
      <c r="P44" s="211" t="s">
        <v>30</v>
      </c>
      <c r="Q44" s="215" t="s">
        <v>30</v>
      </c>
      <c r="R44" s="253" t="s">
        <v>179</v>
      </c>
      <c r="S44" s="188" t="s">
        <v>158</v>
      </c>
      <c r="T44" s="215" t="s">
        <v>69</v>
      </c>
      <c r="U44" s="204">
        <v>14</v>
      </c>
      <c r="V44" s="211">
        <v>7016</v>
      </c>
      <c r="W44" s="215">
        <v>72</v>
      </c>
      <c r="X44" s="204" t="s">
        <v>99</v>
      </c>
      <c r="Y44" s="253" t="s">
        <v>32</v>
      </c>
      <c r="Z44" s="215" t="s">
        <v>42</v>
      </c>
      <c r="AA44" s="215" t="s">
        <v>33</v>
      </c>
      <c r="AB44" s="204" t="s">
        <v>61</v>
      </c>
      <c r="AC44" s="204" t="s">
        <v>50</v>
      </c>
      <c r="AD44" s="188" t="s">
        <v>30</v>
      </c>
      <c r="AE44" s="204" t="s">
        <v>30</v>
      </c>
      <c r="AF44" s="204" t="s">
        <v>30</v>
      </c>
      <c r="AG44" s="205"/>
      <c r="AH44" s="208"/>
      <c r="AI44" s="208"/>
      <c r="AJ44" s="201"/>
      <c r="AK44" s="232"/>
      <c r="AL44" s="235">
        <v>1</v>
      </c>
      <c r="AM44" s="238"/>
      <c r="AN44" s="238"/>
      <c r="AO44" s="238"/>
      <c r="AP44" s="208"/>
      <c r="AQ44" s="241"/>
      <c r="AR44" s="244">
        <f>SUM(AG44:AQ47)</f>
        <v>1</v>
      </c>
      <c r="AS44" s="138" t="s">
        <v>4</v>
      </c>
      <c r="AT44" s="98">
        <f>14192+896</f>
        <v>15088</v>
      </c>
      <c r="AU44" s="98">
        <f>AT44*AR44</f>
        <v>15088</v>
      </c>
      <c r="AV44" s="98">
        <v>1604</v>
      </c>
      <c r="AW44" s="223">
        <f>AT44+AT45+AT46+AT47+AV44+AV45+AV46+AV47</f>
        <v>30350</v>
      </c>
      <c r="AX44" s="223">
        <f>AW44*AR44</f>
        <v>30350</v>
      </c>
      <c r="AY44" s="98">
        <f>AV44*AR44</f>
        <v>1604</v>
      </c>
      <c r="AZ44" s="98">
        <f>AY44+AU44</f>
        <v>16692</v>
      </c>
      <c r="BA44" s="250" t="s">
        <v>180</v>
      </c>
    </row>
    <row r="45" spans="1:53" s="5" customFormat="1" ht="27" customHeight="1" x14ac:dyDescent="0.2">
      <c r="A45" s="193"/>
      <c r="B45" s="233"/>
      <c r="C45" s="247"/>
      <c r="D45" s="247"/>
      <c r="E45" s="335"/>
      <c r="F45" s="249"/>
      <c r="G45" s="204"/>
      <c r="H45" s="215"/>
      <c r="I45" s="215"/>
      <c r="J45" s="215"/>
      <c r="K45" s="215"/>
      <c r="L45" s="215"/>
      <c r="M45" s="188"/>
      <c r="N45" s="215"/>
      <c r="O45" s="218"/>
      <c r="P45" s="211"/>
      <c r="Q45" s="215"/>
      <c r="R45" s="253"/>
      <c r="S45" s="188"/>
      <c r="T45" s="215"/>
      <c r="U45" s="204"/>
      <c r="V45" s="211"/>
      <c r="W45" s="215"/>
      <c r="X45" s="204"/>
      <c r="Y45" s="253"/>
      <c r="Z45" s="215"/>
      <c r="AA45" s="215"/>
      <c r="AB45" s="204"/>
      <c r="AC45" s="204"/>
      <c r="AD45" s="188"/>
      <c r="AE45" s="204"/>
      <c r="AF45" s="204"/>
      <c r="AG45" s="206"/>
      <c r="AH45" s="209"/>
      <c r="AI45" s="209"/>
      <c r="AJ45" s="202"/>
      <c r="AK45" s="233"/>
      <c r="AL45" s="236"/>
      <c r="AM45" s="239"/>
      <c r="AN45" s="239"/>
      <c r="AO45" s="239"/>
      <c r="AP45" s="209"/>
      <c r="AQ45" s="242"/>
      <c r="AR45" s="244"/>
      <c r="AS45" s="138" t="s">
        <v>1</v>
      </c>
      <c r="AT45" s="98">
        <v>6152</v>
      </c>
      <c r="AU45" s="98">
        <f>AT45*AR44</f>
        <v>6152</v>
      </c>
      <c r="AV45" s="98">
        <v>1604</v>
      </c>
      <c r="AW45" s="223"/>
      <c r="AX45" s="223"/>
      <c r="AY45" s="98">
        <f>AV45*AR44</f>
        <v>1604</v>
      </c>
      <c r="AZ45" s="98">
        <f t="shared" ref="AZ45:AZ47" si="7">AY45+AU45</f>
        <v>7756</v>
      </c>
      <c r="BA45" s="251"/>
    </row>
    <row r="46" spans="1:53" s="5" customFormat="1" ht="27" customHeight="1" x14ac:dyDescent="0.2">
      <c r="A46" s="193"/>
      <c r="B46" s="233"/>
      <c r="C46" s="247"/>
      <c r="D46" s="247"/>
      <c r="E46" s="335"/>
      <c r="F46" s="249"/>
      <c r="G46" s="204"/>
      <c r="H46" s="215"/>
      <c r="I46" s="215"/>
      <c r="J46" s="215"/>
      <c r="K46" s="215"/>
      <c r="L46" s="215"/>
      <c r="M46" s="188"/>
      <c r="N46" s="215"/>
      <c r="O46" s="218"/>
      <c r="P46" s="211"/>
      <c r="Q46" s="215"/>
      <c r="R46" s="253"/>
      <c r="S46" s="188"/>
      <c r="T46" s="215"/>
      <c r="U46" s="204"/>
      <c r="V46" s="211"/>
      <c r="W46" s="215"/>
      <c r="X46" s="204"/>
      <c r="Y46" s="253"/>
      <c r="Z46" s="215"/>
      <c r="AA46" s="215"/>
      <c r="AB46" s="204"/>
      <c r="AC46" s="204"/>
      <c r="AD46" s="188"/>
      <c r="AE46" s="204"/>
      <c r="AF46" s="204"/>
      <c r="AG46" s="206"/>
      <c r="AH46" s="209"/>
      <c r="AI46" s="209"/>
      <c r="AJ46" s="202"/>
      <c r="AK46" s="233"/>
      <c r="AL46" s="236"/>
      <c r="AM46" s="239"/>
      <c r="AN46" s="239"/>
      <c r="AO46" s="239"/>
      <c r="AP46" s="209"/>
      <c r="AQ46" s="242"/>
      <c r="AR46" s="244"/>
      <c r="AS46" s="138" t="s">
        <v>72</v>
      </c>
      <c r="AT46" s="98">
        <v>3065</v>
      </c>
      <c r="AU46" s="98">
        <f>AT46*AR44</f>
        <v>3065</v>
      </c>
      <c r="AV46" s="98">
        <v>456</v>
      </c>
      <c r="AW46" s="223"/>
      <c r="AX46" s="223"/>
      <c r="AY46" s="98">
        <f>AV46*AR44</f>
        <v>456</v>
      </c>
      <c r="AZ46" s="98">
        <f t="shared" si="7"/>
        <v>3521</v>
      </c>
      <c r="BA46" s="251"/>
    </row>
    <row r="47" spans="1:53" s="5" customFormat="1" ht="27" customHeight="1" x14ac:dyDescent="0.2">
      <c r="A47" s="194"/>
      <c r="B47" s="234"/>
      <c r="C47" s="248"/>
      <c r="D47" s="248"/>
      <c r="E47" s="336"/>
      <c r="F47" s="249"/>
      <c r="G47" s="204"/>
      <c r="H47" s="215"/>
      <c r="I47" s="215"/>
      <c r="J47" s="215"/>
      <c r="K47" s="215"/>
      <c r="L47" s="215"/>
      <c r="M47" s="188"/>
      <c r="N47" s="215"/>
      <c r="O47" s="218"/>
      <c r="P47" s="211"/>
      <c r="Q47" s="215"/>
      <c r="R47" s="253"/>
      <c r="S47" s="188"/>
      <c r="T47" s="215"/>
      <c r="U47" s="204"/>
      <c r="V47" s="211"/>
      <c r="W47" s="215"/>
      <c r="X47" s="204"/>
      <c r="Y47" s="253"/>
      <c r="Z47" s="215"/>
      <c r="AA47" s="215"/>
      <c r="AB47" s="204"/>
      <c r="AC47" s="204"/>
      <c r="AD47" s="188"/>
      <c r="AE47" s="204"/>
      <c r="AF47" s="204"/>
      <c r="AG47" s="207"/>
      <c r="AH47" s="210"/>
      <c r="AI47" s="210"/>
      <c r="AJ47" s="203"/>
      <c r="AK47" s="234"/>
      <c r="AL47" s="237"/>
      <c r="AM47" s="240"/>
      <c r="AN47" s="240"/>
      <c r="AO47" s="240"/>
      <c r="AP47" s="210"/>
      <c r="AQ47" s="243"/>
      <c r="AR47" s="244"/>
      <c r="AS47" s="138" t="s">
        <v>73</v>
      </c>
      <c r="AT47" s="98">
        <v>2023</v>
      </c>
      <c r="AU47" s="98">
        <f>AT47*AR44</f>
        <v>2023</v>
      </c>
      <c r="AV47" s="98">
        <v>358</v>
      </c>
      <c r="AW47" s="223"/>
      <c r="AX47" s="223"/>
      <c r="AY47" s="98">
        <f>AV47*AR44</f>
        <v>358</v>
      </c>
      <c r="AZ47" s="98">
        <f t="shared" si="7"/>
        <v>2381</v>
      </c>
      <c r="BA47" s="252"/>
    </row>
    <row r="48" spans="1:53" s="5" customFormat="1" ht="27" customHeight="1" x14ac:dyDescent="0.2">
      <c r="A48" s="192" t="s">
        <v>188</v>
      </c>
      <c r="B48" s="184" t="s">
        <v>184</v>
      </c>
      <c r="C48" s="184"/>
      <c r="D48" s="184" t="s">
        <v>97</v>
      </c>
      <c r="E48" s="184" t="s">
        <v>181</v>
      </c>
      <c r="F48" s="184" t="s">
        <v>182</v>
      </c>
      <c r="G48" s="184" t="s">
        <v>30</v>
      </c>
      <c r="H48" s="215" t="s">
        <v>183</v>
      </c>
      <c r="I48" s="188">
        <v>800</v>
      </c>
      <c r="J48" s="188">
        <v>2100</v>
      </c>
      <c r="K48" s="188"/>
      <c r="L48" s="188"/>
      <c r="M48" s="188" t="s">
        <v>30</v>
      </c>
      <c r="N48" s="215" t="s">
        <v>164</v>
      </c>
      <c r="O48" s="215" t="s">
        <v>59</v>
      </c>
      <c r="P48" s="211" t="s">
        <v>30</v>
      </c>
      <c r="Q48" s="215" t="s">
        <v>30</v>
      </c>
      <c r="R48" s="253" t="s">
        <v>68</v>
      </c>
      <c r="S48" s="188" t="s">
        <v>30</v>
      </c>
      <c r="T48" s="215" t="s">
        <v>69</v>
      </c>
      <c r="U48" s="204">
        <v>14</v>
      </c>
      <c r="V48" s="245">
        <v>7044</v>
      </c>
      <c r="W48" s="215">
        <v>72</v>
      </c>
      <c r="X48" s="204" t="s">
        <v>70</v>
      </c>
      <c r="Y48" s="253" t="s">
        <v>32</v>
      </c>
      <c r="Z48" s="215" t="s">
        <v>42</v>
      </c>
      <c r="AA48" s="187" t="s">
        <v>118</v>
      </c>
      <c r="AB48" s="204" t="s">
        <v>61</v>
      </c>
      <c r="AC48" s="204" t="s">
        <v>50</v>
      </c>
      <c r="AD48" s="204" t="s">
        <v>30</v>
      </c>
      <c r="AE48" s="204" t="s">
        <v>30</v>
      </c>
      <c r="AF48" s="204" t="s">
        <v>30</v>
      </c>
      <c r="AG48" s="162"/>
      <c r="AH48" s="172"/>
      <c r="AI48" s="172"/>
      <c r="AJ48" s="171"/>
      <c r="AK48" s="176"/>
      <c r="AL48" s="235">
        <v>1</v>
      </c>
      <c r="AM48" s="238"/>
      <c r="AN48" s="238"/>
      <c r="AO48" s="238"/>
      <c r="AP48" s="208"/>
      <c r="AQ48" s="241"/>
      <c r="AR48" s="244">
        <f>SUM(AG48:AQ51)</f>
        <v>1</v>
      </c>
      <c r="AS48" s="165" t="s">
        <v>4</v>
      </c>
      <c r="AT48" s="98">
        <v>14192</v>
      </c>
      <c r="AU48" s="98">
        <f>AT48*AR48</f>
        <v>14192</v>
      </c>
      <c r="AV48" s="98">
        <v>1604</v>
      </c>
      <c r="AW48" s="223">
        <f>AT48+AT49+AT50+AT51+AV48+AV49+AV50+AV51</f>
        <v>25933</v>
      </c>
      <c r="AX48" s="223">
        <f>AW48*AR48</f>
        <v>25933</v>
      </c>
      <c r="AY48" s="98">
        <f>AV48*AR48</f>
        <v>1604</v>
      </c>
      <c r="AZ48" s="98">
        <f>AY48+AU48</f>
        <v>15796</v>
      </c>
      <c r="BA48" s="182"/>
    </row>
    <row r="49" spans="1:53" s="5" customFormat="1" ht="27" customHeight="1" x14ac:dyDescent="0.2">
      <c r="A49" s="193"/>
      <c r="B49" s="185"/>
      <c r="C49" s="185"/>
      <c r="D49" s="185"/>
      <c r="E49" s="185"/>
      <c r="F49" s="185"/>
      <c r="G49" s="185"/>
      <c r="H49" s="215"/>
      <c r="I49" s="188"/>
      <c r="J49" s="188"/>
      <c r="K49" s="188"/>
      <c r="L49" s="188"/>
      <c r="M49" s="188"/>
      <c r="N49" s="215"/>
      <c r="O49" s="215"/>
      <c r="P49" s="211"/>
      <c r="Q49" s="215"/>
      <c r="R49" s="253"/>
      <c r="S49" s="188"/>
      <c r="T49" s="215"/>
      <c r="U49" s="204"/>
      <c r="V49" s="245"/>
      <c r="W49" s="215"/>
      <c r="X49" s="204"/>
      <c r="Y49" s="253"/>
      <c r="Z49" s="215"/>
      <c r="AA49" s="187"/>
      <c r="AB49" s="204"/>
      <c r="AC49" s="204"/>
      <c r="AD49" s="204"/>
      <c r="AE49" s="204"/>
      <c r="AF49" s="204"/>
      <c r="AG49" s="162"/>
      <c r="AH49" s="172"/>
      <c r="AI49" s="172"/>
      <c r="AJ49" s="171"/>
      <c r="AK49" s="176"/>
      <c r="AL49" s="236"/>
      <c r="AM49" s="239"/>
      <c r="AN49" s="239"/>
      <c r="AO49" s="239"/>
      <c r="AP49" s="209"/>
      <c r="AQ49" s="242"/>
      <c r="AR49" s="244"/>
      <c r="AS49" s="165" t="s">
        <v>1</v>
      </c>
      <c r="AT49" s="98">
        <v>6152</v>
      </c>
      <c r="AU49" s="98">
        <f>AT49*AR48</f>
        <v>6152</v>
      </c>
      <c r="AV49" s="98">
        <v>1604</v>
      </c>
      <c r="AW49" s="223"/>
      <c r="AX49" s="223"/>
      <c r="AY49" s="98">
        <f>AV49*AR48</f>
        <v>1604</v>
      </c>
      <c r="AZ49" s="98">
        <f t="shared" ref="AZ49:AZ51" si="8">AY49+AU49</f>
        <v>7756</v>
      </c>
      <c r="BA49" s="182"/>
    </row>
    <row r="50" spans="1:53" s="5" customFormat="1" ht="27" customHeight="1" x14ac:dyDescent="0.2">
      <c r="A50" s="193"/>
      <c r="B50" s="185"/>
      <c r="C50" s="185"/>
      <c r="D50" s="185"/>
      <c r="E50" s="185"/>
      <c r="F50" s="185"/>
      <c r="G50" s="185"/>
      <c r="H50" s="215"/>
      <c r="I50" s="188"/>
      <c r="J50" s="188"/>
      <c r="K50" s="188"/>
      <c r="L50" s="188"/>
      <c r="M50" s="188"/>
      <c r="N50" s="215"/>
      <c r="O50" s="215"/>
      <c r="P50" s="211"/>
      <c r="Q50" s="215"/>
      <c r="R50" s="253"/>
      <c r="S50" s="188"/>
      <c r="T50" s="215"/>
      <c r="U50" s="204"/>
      <c r="V50" s="245"/>
      <c r="W50" s="215"/>
      <c r="X50" s="204"/>
      <c r="Y50" s="253"/>
      <c r="Z50" s="215"/>
      <c r="AA50" s="187"/>
      <c r="AB50" s="204"/>
      <c r="AC50" s="204"/>
      <c r="AD50" s="204"/>
      <c r="AE50" s="204"/>
      <c r="AF50" s="204"/>
      <c r="AG50" s="162"/>
      <c r="AH50" s="172"/>
      <c r="AI50" s="172"/>
      <c r="AJ50" s="171"/>
      <c r="AK50" s="176"/>
      <c r="AL50" s="236"/>
      <c r="AM50" s="239"/>
      <c r="AN50" s="239"/>
      <c r="AO50" s="239"/>
      <c r="AP50" s="209"/>
      <c r="AQ50" s="242"/>
      <c r="AR50" s="244"/>
      <c r="AS50" s="165" t="s">
        <v>72</v>
      </c>
      <c r="AT50" s="98"/>
      <c r="AU50" s="98">
        <f>AT50*AR48</f>
        <v>0</v>
      </c>
      <c r="AV50" s="98"/>
      <c r="AW50" s="223"/>
      <c r="AX50" s="223"/>
      <c r="AY50" s="98">
        <f>AV50*AR48</f>
        <v>0</v>
      </c>
      <c r="AZ50" s="98">
        <f t="shared" si="8"/>
        <v>0</v>
      </c>
      <c r="BA50" s="182"/>
    </row>
    <row r="51" spans="1:53" s="5" customFormat="1" ht="27" customHeight="1" x14ac:dyDescent="0.2">
      <c r="A51" s="194"/>
      <c r="B51" s="186"/>
      <c r="C51" s="186"/>
      <c r="D51" s="186"/>
      <c r="E51" s="186"/>
      <c r="F51" s="186"/>
      <c r="G51" s="186"/>
      <c r="H51" s="215"/>
      <c r="I51" s="188"/>
      <c r="J51" s="188"/>
      <c r="K51" s="188"/>
      <c r="L51" s="188"/>
      <c r="M51" s="188"/>
      <c r="N51" s="215"/>
      <c r="O51" s="215"/>
      <c r="P51" s="211"/>
      <c r="Q51" s="215"/>
      <c r="R51" s="253"/>
      <c r="S51" s="188"/>
      <c r="T51" s="215"/>
      <c r="U51" s="204"/>
      <c r="V51" s="245"/>
      <c r="W51" s="215"/>
      <c r="X51" s="204"/>
      <c r="Y51" s="253"/>
      <c r="Z51" s="215"/>
      <c r="AA51" s="187"/>
      <c r="AB51" s="204"/>
      <c r="AC51" s="204"/>
      <c r="AD51" s="204"/>
      <c r="AE51" s="204"/>
      <c r="AF51" s="204"/>
      <c r="AG51" s="162"/>
      <c r="AH51" s="172"/>
      <c r="AI51" s="172"/>
      <c r="AJ51" s="171"/>
      <c r="AK51" s="176"/>
      <c r="AL51" s="237"/>
      <c r="AM51" s="240"/>
      <c r="AN51" s="240"/>
      <c r="AO51" s="240"/>
      <c r="AP51" s="210"/>
      <c r="AQ51" s="243"/>
      <c r="AR51" s="244"/>
      <c r="AS51" s="165" t="s">
        <v>73</v>
      </c>
      <c r="AT51" s="98">
        <v>2023</v>
      </c>
      <c r="AU51" s="98">
        <f>AT51*AR48</f>
        <v>2023</v>
      </c>
      <c r="AV51" s="98">
        <v>358</v>
      </c>
      <c r="AW51" s="223"/>
      <c r="AX51" s="223"/>
      <c r="AY51" s="98">
        <f>AV51*AR48</f>
        <v>358</v>
      </c>
      <c r="AZ51" s="98">
        <f t="shared" si="8"/>
        <v>2381</v>
      </c>
      <c r="BA51" s="182"/>
    </row>
    <row r="52" spans="1:53" s="5" customFormat="1" ht="21" customHeight="1" x14ac:dyDescent="0.2">
      <c r="A52" s="109"/>
      <c r="B52" s="298" t="s">
        <v>90</v>
      </c>
      <c r="C52" s="299"/>
      <c r="D52" s="299"/>
      <c r="E52" s="299"/>
      <c r="F52" s="300"/>
      <c r="G52" s="65"/>
      <c r="H52" s="64"/>
      <c r="I52" s="64"/>
      <c r="J52" s="64"/>
      <c r="K52" s="64"/>
      <c r="L52" s="64"/>
      <c r="M52" s="64"/>
      <c r="N52" s="64"/>
      <c r="O52" s="64"/>
      <c r="P52" s="65"/>
      <c r="Q52" s="64"/>
      <c r="R52" s="64"/>
      <c r="S52" s="64"/>
      <c r="T52" s="64"/>
      <c r="U52" s="110"/>
      <c r="V52" s="65"/>
      <c r="W52" s="110"/>
      <c r="X52" s="64"/>
      <c r="Y52" s="64"/>
      <c r="Z52" s="64"/>
      <c r="AA52" s="64"/>
      <c r="AB52" s="64"/>
      <c r="AC52" s="110"/>
      <c r="AD52" s="64"/>
      <c r="AE52" s="64"/>
      <c r="AF52" s="64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08"/>
      <c r="AS52" s="64"/>
      <c r="AT52" s="112"/>
      <c r="AU52" s="112"/>
      <c r="AV52" s="112"/>
      <c r="AW52" s="113"/>
      <c r="AX52" s="113"/>
      <c r="AY52" s="112"/>
      <c r="AZ52" s="114"/>
      <c r="BA52" s="115"/>
    </row>
    <row r="53" spans="1:53" s="5" customFormat="1" ht="23.25" customHeight="1" x14ac:dyDescent="0.2">
      <c r="A53" s="199" t="s">
        <v>189</v>
      </c>
      <c r="B53" s="215" t="s">
        <v>148</v>
      </c>
      <c r="C53" s="187"/>
      <c r="D53" s="196" t="s">
        <v>97</v>
      </c>
      <c r="E53" s="216" t="s">
        <v>149</v>
      </c>
      <c r="F53" s="249" t="s">
        <v>151</v>
      </c>
      <c r="G53" s="204" t="s">
        <v>30</v>
      </c>
      <c r="H53" s="204" t="s">
        <v>101</v>
      </c>
      <c r="I53" s="215">
        <v>1000</v>
      </c>
      <c r="J53" s="215">
        <v>2000</v>
      </c>
      <c r="K53" s="215"/>
      <c r="L53" s="215"/>
      <c r="M53" s="187" t="s">
        <v>30</v>
      </c>
      <c r="N53" s="215" t="s">
        <v>139</v>
      </c>
      <c r="O53" s="215" t="s">
        <v>59</v>
      </c>
      <c r="P53" s="211" t="s">
        <v>30</v>
      </c>
      <c r="Q53" s="215" t="s">
        <v>30</v>
      </c>
      <c r="R53" s="244" t="s">
        <v>68</v>
      </c>
      <c r="S53" s="253" t="s">
        <v>30</v>
      </c>
      <c r="T53" s="215" t="s">
        <v>69</v>
      </c>
      <c r="U53" s="204">
        <v>14</v>
      </c>
      <c r="V53" s="244">
        <v>7044</v>
      </c>
      <c r="W53" s="215">
        <v>72</v>
      </c>
      <c r="X53" s="204" t="s">
        <v>99</v>
      </c>
      <c r="Y53" s="253" t="s">
        <v>32</v>
      </c>
      <c r="Z53" s="187" t="s">
        <v>42</v>
      </c>
      <c r="AA53" s="187" t="s">
        <v>88</v>
      </c>
      <c r="AB53" s="204" t="s">
        <v>61</v>
      </c>
      <c r="AC53" s="204" t="s">
        <v>50</v>
      </c>
      <c r="AD53" s="204" t="s">
        <v>35</v>
      </c>
      <c r="AE53" s="204" t="s">
        <v>30</v>
      </c>
      <c r="AF53" s="204" t="s">
        <v>89</v>
      </c>
      <c r="AG53" s="205"/>
      <c r="AH53" s="208"/>
      <c r="AI53" s="208"/>
      <c r="AJ53" s="201"/>
      <c r="AK53" s="232"/>
      <c r="AL53" s="235">
        <v>1</v>
      </c>
      <c r="AM53" s="238"/>
      <c r="AN53" s="238"/>
      <c r="AO53" s="238"/>
      <c r="AP53" s="208"/>
      <c r="AQ53" s="241"/>
      <c r="AR53" s="244">
        <f>SUM(AG53:AQ56)</f>
        <v>1</v>
      </c>
      <c r="AS53" s="107" t="s">
        <v>4</v>
      </c>
      <c r="AT53" s="106">
        <f>14192+896</f>
        <v>15088</v>
      </c>
      <c r="AU53" s="106">
        <f>AT53*AR53</f>
        <v>15088</v>
      </c>
      <c r="AV53" s="106">
        <v>1604</v>
      </c>
      <c r="AW53" s="223">
        <f>AT53+AT54+AT55+AT56+AV53+AV54+AV55+AV56</f>
        <v>26829</v>
      </c>
      <c r="AX53" s="223">
        <f>AW53*AR53</f>
        <v>26829</v>
      </c>
      <c r="AY53" s="98">
        <f>AV53*AR53</f>
        <v>1604</v>
      </c>
      <c r="AZ53" s="98">
        <f>AY53+AU53</f>
        <v>16692</v>
      </c>
      <c r="BA53" s="301" t="s">
        <v>102</v>
      </c>
    </row>
    <row r="54" spans="1:53" s="5" customFormat="1" ht="27" customHeight="1" x14ac:dyDescent="0.2">
      <c r="A54" s="199"/>
      <c r="B54" s="215"/>
      <c r="C54" s="187"/>
      <c r="D54" s="197"/>
      <c r="E54" s="216"/>
      <c r="F54" s="249"/>
      <c r="G54" s="204"/>
      <c r="H54" s="204"/>
      <c r="I54" s="215"/>
      <c r="J54" s="215"/>
      <c r="K54" s="215"/>
      <c r="L54" s="215"/>
      <c r="M54" s="187"/>
      <c r="N54" s="215"/>
      <c r="O54" s="215"/>
      <c r="P54" s="211"/>
      <c r="Q54" s="215"/>
      <c r="R54" s="244"/>
      <c r="S54" s="253"/>
      <c r="T54" s="215"/>
      <c r="U54" s="204"/>
      <c r="V54" s="244"/>
      <c r="W54" s="215"/>
      <c r="X54" s="204"/>
      <c r="Y54" s="253"/>
      <c r="Z54" s="187"/>
      <c r="AA54" s="187"/>
      <c r="AB54" s="204"/>
      <c r="AC54" s="204"/>
      <c r="AD54" s="204"/>
      <c r="AE54" s="204"/>
      <c r="AF54" s="204"/>
      <c r="AG54" s="206"/>
      <c r="AH54" s="209"/>
      <c r="AI54" s="209"/>
      <c r="AJ54" s="202"/>
      <c r="AK54" s="233"/>
      <c r="AL54" s="236"/>
      <c r="AM54" s="239"/>
      <c r="AN54" s="239"/>
      <c r="AO54" s="239"/>
      <c r="AP54" s="209"/>
      <c r="AQ54" s="242"/>
      <c r="AR54" s="244"/>
      <c r="AS54" s="107" t="s">
        <v>1</v>
      </c>
      <c r="AT54" s="106">
        <v>6152</v>
      </c>
      <c r="AU54" s="106">
        <f>AT54*AR53</f>
        <v>6152</v>
      </c>
      <c r="AV54" s="106">
        <v>1604</v>
      </c>
      <c r="AW54" s="223"/>
      <c r="AX54" s="223"/>
      <c r="AY54" s="98">
        <f>AV54*AR53</f>
        <v>1604</v>
      </c>
      <c r="AZ54" s="98">
        <f t="shared" ref="AZ54:AZ56" si="9">AY54+AU54</f>
        <v>7756</v>
      </c>
      <c r="BA54" s="301"/>
    </row>
    <row r="55" spans="1:53" s="5" customFormat="1" ht="22.5" customHeight="1" x14ac:dyDescent="0.2">
      <c r="A55" s="199"/>
      <c r="B55" s="215"/>
      <c r="C55" s="187"/>
      <c r="D55" s="197"/>
      <c r="E55" s="216"/>
      <c r="F55" s="249"/>
      <c r="G55" s="204"/>
      <c r="H55" s="204"/>
      <c r="I55" s="215"/>
      <c r="J55" s="215"/>
      <c r="K55" s="215"/>
      <c r="L55" s="215"/>
      <c r="M55" s="187"/>
      <c r="N55" s="215"/>
      <c r="O55" s="215"/>
      <c r="P55" s="211"/>
      <c r="Q55" s="215"/>
      <c r="R55" s="244"/>
      <c r="S55" s="253"/>
      <c r="T55" s="215"/>
      <c r="U55" s="204"/>
      <c r="V55" s="244"/>
      <c r="W55" s="215"/>
      <c r="X55" s="204"/>
      <c r="Y55" s="253"/>
      <c r="Z55" s="187"/>
      <c r="AA55" s="187"/>
      <c r="AB55" s="204"/>
      <c r="AC55" s="204"/>
      <c r="AD55" s="204"/>
      <c r="AE55" s="204"/>
      <c r="AF55" s="204"/>
      <c r="AG55" s="206"/>
      <c r="AH55" s="209"/>
      <c r="AI55" s="209"/>
      <c r="AJ55" s="202"/>
      <c r="AK55" s="233"/>
      <c r="AL55" s="236"/>
      <c r="AM55" s="239"/>
      <c r="AN55" s="239"/>
      <c r="AO55" s="239"/>
      <c r="AP55" s="209"/>
      <c r="AQ55" s="242"/>
      <c r="AR55" s="244"/>
      <c r="AS55" s="107" t="s">
        <v>72</v>
      </c>
      <c r="AT55" s="106"/>
      <c r="AU55" s="106"/>
      <c r="AV55" s="106"/>
      <c r="AW55" s="223"/>
      <c r="AX55" s="223"/>
      <c r="AY55" s="98">
        <f>AV55*AR53</f>
        <v>0</v>
      </c>
      <c r="AZ55" s="98">
        <f t="shared" si="9"/>
        <v>0</v>
      </c>
      <c r="BA55" s="301"/>
    </row>
    <row r="56" spans="1:53" s="5" customFormat="1" ht="21" customHeight="1" x14ac:dyDescent="0.2">
      <c r="A56" s="199"/>
      <c r="B56" s="215"/>
      <c r="C56" s="187"/>
      <c r="D56" s="198"/>
      <c r="E56" s="216"/>
      <c r="F56" s="249"/>
      <c r="G56" s="204"/>
      <c r="H56" s="204"/>
      <c r="I56" s="215"/>
      <c r="J56" s="215"/>
      <c r="K56" s="215"/>
      <c r="L56" s="215"/>
      <c r="M56" s="187"/>
      <c r="N56" s="215"/>
      <c r="O56" s="215"/>
      <c r="P56" s="211"/>
      <c r="Q56" s="215"/>
      <c r="R56" s="244"/>
      <c r="S56" s="253"/>
      <c r="T56" s="215"/>
      <c r="U56" s="204"/>
      <c r="V56" s="244"/>
      <c r="W56" s="215"/>
      <c r="X56" s="204"/>
      <c r="Y56" s="253"/>
      <c r="Z56" s="187"/>
      <c r="AA56" s="187"/>
      <c r="AB56" s="204"/>
      <c r="AC56" s="204"/>
      <c r="AD56" s="204"/>
      <c r="AE56" s="204"/>
      <c r="AF56" s="204"/>
      <c r="AG56" s="207"/>
      <c r="AH56" s="210"/>
      <c r="AI56" s="210"/>
      <c r="AJ56" s="203"/>
      <c r="AK56" s="234"/>
      <c r="AL56" s="237"/>
      <c r="AM56" s="240"/>
      <c r="AN56" s="240"/>
      <c r="AO56" s="240"/>
      <c r="AP56" s="210"/>
      <c r="AQ56" s="243"/>
      <c r="AR56" s="244"/>
      <c r="AS56" s="107" t="s">
        <v>73</v>
      </c>
      <c r="AT56" s="106">
        <v>2023</v>
      </c>
      <c r="AU56" s="106">
        <f>AT56*AR53</f>
        <v>2023</v>
      </c>
      <c r="AV56" s="106">
        <v>358</v>
      </c>
      <c r="AW56" s="223"/>
      <c r="AX56" s="223"/>
      <c r="AY56" s="98">
        <f>AV56*AR53</f>
        <v>358</v>
      </c>
      <c r="AZ56" s="98">
        <f t="shared" si="9"/>
        <v>2381</v>
      </c>
      <c r="BA56" s="301"/>
    </row>
    <row r="57" spans="1:53" s="5" customFormat="1" ht="21" customHeight="1" x14ac:dyDescent="0.2">
      <c r="A57" s="199" t="s">
        <v>190</v>
      </c>
      <c r="B57" s="215" t="s">
        <v>150</v>
      </c>
      <c r="C57" s="187"/>
      <c r="D57" s="196" t="s">
        <v>97</v>
      </c>
      <c r="E57" s="216" t="s">
        <v>149</v>
      </c>
      <c r="F57" s="249" t="s">
        <v>151</v>
      </c>
      <c r="G57" s="204" t="s">
        <v>30</v>
      </c>
      <c r="H57" s="204" t="s">
        <v>101</v>
      </c>
      <c r="I57" s="215">
        <v>1000</v>
      </c>
      <c r="J57" s="215">
        <v>2000</v>
      </c>
      <c r="K57" s="215"/>
      <c r="L57" s="215"/>
      <c r="M57" s="187" t="s">
        <v>30</v>
      </c>
      <c r="N57" s="215" t="s">
        <v>139</v>
      </c>
      <c r="O57" s="215" t="s">
        <v>34</v>
      </c>
      <c r="P57" s="211" t="s">
        <v>30</v>
      </c>
      <c r="Q57" s="215" t="s">
        <v>30</v>
      </c>
      <c r="R57" s="244" t="s">
        <v>68</v>
      </c>
      <c r="S57" s="253" t="s">
        <v>30</v>
      </c>
      <c r="T57" s="215" t="s">
        <v>69</v>
      </c>
      <c r="U57" s="204">
        <v>14</v>
      </c>
      <c r="V57" s="244">
        <v>7044</v>
      </c>
      <c r="W57" s="215">
        <v>72</v>
      </c>
      <c r="X57" s="204" t="s">
        <v>99</v>
      </c>
      <c r="Y57" s="253" t="s">
        <v>32</v>
      </c>
      <c r="Z57" s="187" t="s">
        <v>42</v>
      </c>
      <c r="AA57" s="187" t="s">
        <v>88</v>
      </c>
      <c r="AB57" s="204" t="s">
        <v>61</v>
      </c>
      <c r="AC57" s="204" t="s">
        <v>50</v>
      </c>
      <c r="AD57" s="204" t="s">
        <v>35</v>
      </c>
      <c r="AE57" s="204" t="s">
        <v>30</v>
      </c>
      <c r="AF57" s="204" t="s">
        <v>89</v>
      </c>
      <c r="AG57" s="205"/>
      <c r="AH57" s="208"/>
      <c r="AI57" s="208"/>
      <c r="AJ57" s="201"/>
      <c r="AK57" s="232"/>
      <c r="AL57" s="235">
        <v>1</v>
      </c>
      <c r="AM57" s="238"/>
      <c r="AN57" s="238"/>
      <c r="AO57" s="238"/>
      <c r="AP57" s="208"/>
      <c r="AQ57" s="241"/>
      <c r="AR57" s="244">
        <f t="shared" ref="AR57" si="10">SUM(AG57:AQ60)</f>
        <v>1</v>
      </c>
      <c r="AS57" s="122" t="s">
        <v>4</v>
      </c>
      <c r="AT57" s="106">
        <f>14192+896</f>
        <v>15088</v>
      </c>
      <c r="AU57" s="106">
        <f>AT57*AR57</f>
        <v>15088</v>
      </c>
      <c r="AV57" s="106">
        <v>1604</v>
      </c>
      <c r="AW57" s="223">
        <f>AT57+AT58+AT59+AT60+AV57+AV58+AV59+AV60</f>
        <v>26829</v>
      </c>
      <c r="AX57" s="223">
        <f>AW57*AR57</f>
        <v>26829</v>
      </c>
      <c r="AY57" s="98">
        <f>AV57*AR57</f>
        <v>1604</v>
      </c>
      <c r="AZ57" s="98">
        <f>AY57+AU57</f>
        <v>16692</v>
      </c>
      <c r="BA57" s="301" t="s">
        <v>102</v>
      </c>
    </row>
    <row r="58" spans="1:53" s="5" customFormat="1" ht="21" customHeight="1" x14ac:dyDescent="0.2">
      <c r="A58" s="199"/>
      <c r="B58" s="215"/>
      <c r="C58" s="187"/>
      <c r="D58" s="197"/>
      <c r="E58" s="216"/>
      <c r="F58" s="249"/>
      <c r="G58" s="204"/>
      <c r="H58" s="204"/>
      <c r="I58" s="215"/>
      <c r="J58" s="215"/>
      <c r="K58" s="215"/>
      <c r="L58" s="215"/>
      <c r="M58" s="187"/>
      <c r="N58" s="215"/>
      <c r="O58" s="215"/>
      <c r="P58" s="211"/>
      <c r="Q58" s="215"/>
      <c r="R58" s="244"/>
      <c r="S58" s="253"/>
      <c r="T58" s="215"/>
      <c r="U58" s="204"/>
      <c r="V58" s="244"/>
      <c r="W58" s="215"/>
      <c r="X58" s="204"/>
      <c r="Y58" s="253"/>
      <c r="Z58" s="187"/>
      <c r="AA58" s="187"/>
      <c r="AB58" s="204"/>
      <c r="AC58" s="204"/>
      <c r="AD58" s="204"/>
      <c r="AE58" s="204"/>
      <c r="AF58" s="204"/>
      <c r="AG58" s="206"/>
      <c r="AH58" s="209"/>
      <c r="AI58" s="209"/>
      <c r="AJ58" s="202"/>
      <c r="AK58" s="233"/>
      <c r="AL58" s="236"/>
      <c r="AM58" s="239"/>
      <c r="AN58" s="239"/>
      <c r="AO58" s="239"/>
      <c r="AP58" s="209"/>
      <c r="AQ58" s="242"/>
      <c r="AR58" s="244"/>
      <c r="AS58" s="122" t="s">
        <v>1</v>
      </c>
      <c r="AT58" s="106">
        <v>6152</v>
      </c>
      <c r="AU58" s="106">
        <f>AT58*AR57</f>
        <v>6152</v>
      </c>
      <c r="AV58" s="106">
        <v>1604</v>
      </c>
      <c r="AW58" s="223"/>
      <c r="AX58" s="223"/>
      <c r="AY58" s="98">
        <f>AV58*AR57</f>
        <v>1604</v>
      </c>
      <c r="AZ58" s="98">
        <f t="shared" ref="AZ58:AZ60" si="11">AY58+AU58</f>
        <v>7756</v>
      </c>
      <c r="BA58" s="301"/>
    </row>
    <row r="59" spans="1:53" s="5" customFormat="1" ht="21" customHeight="1" x14ac:dyDescent="0.2">
      <c r="A59" s="199"/>
      <c r="B59" s="215"/>
      <c r="C59" s="187"/>
      <c r="D59" s="197"/>
      <c r="E59" s="216"/>
      <c r="F59" s="249"/>
      <c r="G59" s="204"/>
      <c r="H59" s="204"/>
      <c r="I59" s="215"/>
      <c r="J59" s="215"/>
      <c r="K59" s="215"/>
      <c r="L59" s="215"/>
      <c r="M59" s="187"/>
      <c r="N59" s="215"/>
      <c r="O59" s="215"/>
      <c r="P59" s="211"/>
      <c r="Q59" s="215"/>
      <c r="R59" s="244"/>
      <c r="S59" s="253"/>
      <c r="T59" s="215"/>
      <c r="U59" s="204"/>
      <c r="V59" s="244"/>
      <c r="W59" s="215"/>
      <c r="X59" s="204"/>
      <c r="Y59" s="253"/>
      <c r="Z59" s="187"/>
      <c r="AA59" s="187"/>
      <c r="AB59" s="204"/>
      <c r="AC59" s="204"/>
      <c r="AD59" s="204"/>
      <c r="AE59" s="204"/>
      <c r="AF59" s="204"/>
      <c r="AG59" s="206"/>
      <c r="AH59" s="209"/>
      <c r="AI59" s="209"/>
      <c r="AJ59" s="202"/>
      <c r="AK59" s="233"/>
      <c r="AL59" s="236"/>
      <c r="AM59" s="239"/>
      <c r="AN59" s="239"/>
      <c r="AO59" s="239"/>
      <c r="AP59" s="209"/>
      <c r="AQ59" s="242"/>
      <c r="AR59" s="244"/>
      <c r="AS59" s="122" t="s">
        <v>72</v>
      </c>
      <c r="AT59" s="106"/>
      <c r="AU59" s="106"/>
      <c r="AV59" s="106"/>
      <c r="AW59" s="223"/>
      <c r="AX59" s="223"/>
      <c r="AY59" s="98">
        <f>AV59*AR57</f>
        <v>0</v>
      </c>
      <c r="AZ59" s="98">
        <f t="shared" si="11"/>
        <v>0</v>
      </c>
      <c r="BA59" s="301"/>
    </row>
    <row r="60" spans="1:53" s="5" customFormat="1" ht="29.25" customHeight="1" x14ac:dyDescent="0.2">
      <c r="A60" s="199"/>
      <c r="B60" s="215"/>
      <c r="C60" s="187"/>
      <c r="D60" s="198"/>
      <c r="E60" s="216"/>
      <c r="F60" s="249"/>
      <c r="G60" s="204"/>
      <c r="H60" s="204"/>
      <c r="I60" s="215"/>
      <c r="J60" s="215"/>
      <c r="K60" s="215"/>
      <c r="L60" s="215"/>
      <c r="M60" s="187"/>
      <c r="N60" s="215"/>
      <c r="O60" s="215"/>
      <c r="P60" s="211"/>
      <c r="Q60" s="215"/>
      <c r="R60" s="244"/>
      <c r="S60" s="253"/>
      <c r="T60" s="215"/>
      <c r="U60" s="204"/>
      <c r="V60" s="244"/>
      <c r="W60" s="215"/>
      <c r="X60" s="204"/>
      <c r="Y60" s="253"/>
      <c r="Z60" s="187"/>
      <c r="AA60" s="187"/>
      <c r="AB60" s="204"/>
      <c r="AC60" s="204"/>
      <c r="AD60" s="204"/>
      <c r="AE60" s="204"/>
      <c r="AF60" s="204"/>
      <c r="AG60" s="207"/>
      <c r="AH60" s="210"/>
      <c r="AI60" s="210"/>
      <c r="AJ60" s="203"/>
      <c r="AK60" s="234"/>
      <c r="AL60" s="237"/>
      <c r="AM60" s="240"/>
      <c r="AN60" s="240"/>
      <c r="AO60" s="240"/>
      <c r="AP60" s="210"/>
      <c r="AQ60" s="243"/>
      <c r="AR60" s="244"/>
      <c r="AS60" s="122" t="s">
        <v>73</v>
      </c>
      <c r="AT60" s="106">
        <v>2023</v>
      </c>
      <c r="AU60" s="106">
        <f>AT60*AR57</f>
        <v>2023</v>
      </c>
      <c r="AV60" s="106">
        <v>358</v>
      </c>
      <c r="AW60" s="223"/>
      <c r="AX60" s="223"/>
      <c r="AY60" s="98">
        <f>AV60*AR57</f>
        <v>358</v>
      </c>
      <c r="AZ60" s="98">
        <f t="shared" si="11"/>
        <v>2381</v>
      </c>
      <c r="BA60" s="301"/>
    </row>
    <row r="61" spans="1:53" s="5" customFormat="1" ht="24" customHeight="1" x14ac:dyDescent="0.2">
      <c r="A61" s="199" t="s">
        <v>111</v>
      </c>
      <c r="B61" s="215" t="s">
        <v>112</v>
      </c>
      <c r="C61" s="187"/>
      <c r="D61" s="196" t="s">
        <v>97</v>
      </c>
      <c r="E61" s="216" t="s">
        <v>113</v>
      </c>
      <c r="F61" s="249" t="s">
        <v>153</v>
      </c>
      <c r="G61" s="187" t="s">
        <v>76</v>
      </c>
      <c r="H61" s="204" t="s">
        <v>101</v>
      </c>
      <c r="I61" s="261">
        <v>1000</v>
      </c>
      <c r="J61" s="261">
        <v>2090</v>
      </c>
      <c r="K61" s="215"/>
      <c r="L61" s="215"/>
      <c r="M61" s="187" t="s">
        <v>67</v>
      </c>
      <c r="N61" s="215" t="s">
        <v>139</v>
      </c>
      <c r="O61" s="215" t="s">
        <v>59</v>
      </c>
      <c r="P61" s="211" t="s">
        <v>30</v>
      </c>
      <c r="Q61" s="215" t="s">
        <v>30</v>
      </c>
      <c r="R61" s="244" t="s">
        <v>68</v>
      </c>
      <c r="S61" s="253" t="s">
        <v>30</v>
      </c>
      <c r="T61" s="215" t="s">
        <v>69</v>
      </c>
      <c r="U61" s="204">
        <v>14</v>
      </c>
      <c r="V61" s="244">
        <v>7044</v>
      </c>
      <c r="W61" s="215">
        <v>72</v>
      </c>
      <c r="X61" s="204" t="s">
        <v>99</v>
      </c>
      <c r="Y61" s="253" t="s">
        <v>32</v>
      </c>
      <c r="Z61" s="187" t="s">
        <v>42</v>
      </c>
      <c r="AA61" s="187" t="s">
        <v>88</v>
      </c>
      <c r="AB61" s="204" t="s">
        <v>61</v>
      </c>
      <c r="AC61" s="204" t="s">
        <v>50</v>
      </c>
      <c r="AD61" s="204" t="s">
        <v>35</v>
      </c>
      <c r="AE61" s="204" t="s">
        <v>30</v>
      </c>
      <c r="AF61" s="204" t="s">
        <v>89</v>
      </c>
      <c r="AG61" s="205"/>
      <c r="AH61" s="208"/>
      <c r="AI61" s="208"/>
      <c r="AJ61" s="201"/>
      <c r="AK61" s="232"/>
      <c r="AL61" s="235">
        <v>2</v>
      </c>
      <c r="AM61" s="238"/>
      <c r="AN61" s="238"/>
      <c r="AO61" s="238"/>
      <c r="AP61" s="208"/>
      <c r="AQ61" s="241"/>
      <c r="AR61" s="244">
        <f t="shared" ref="AR61" si="12">SUM(AG61:AQ64)</f>
        <v>2</v>
      </c>
      <c r="AS61" s="107" t="s">
        <v>4</v>
      </c>
      <c r="AT61" s="106">
        <f>14192+896</f>
        <v>15088</v>
      </c>
      <c r="AU61" s="106">
        <f>AT61*AR61</f>
        <v>30176</v>
      </c>
      <c r="AV61" s="106">
        <v>1604</v>
      </c>
      <c r="AW61" s="223">
        <f>AT61+AT62+AT63+AT64+AV61+AV62+AV63+AV64</f>
        <v>26829</v>
      </c>
      <c r="AX61" s="223">
        <f>AW61*AR61</f>
        <v>53658</v>
      </c>
      <c r="AY61" s="98">
        <f>AV61*AR61</f>
        <v>3208</v>
      </c>
      <c r="AZ61" s="98">
        <f>AY61+AU61</f>
        <v>33384</v>
      </c>
      <c r="BA61" s="301" t="s">
        <v>102</v>
      </c>
    </row>
    <row r="62" spans="1:53" s="5" customFormat="1" ht="24.75" customHeight="1" x14ac:dyDescent="0.2">
      <c r="A62" s="199"/>
      <c r="B62" s="215"/>
      <c r="C62" s="187"/>
      <c r="D62" s="197"/>
      <c r="E62" s="216"/>
      <c r="F62" s="249"/>
      <c r="G62" s="187"/>
      <c r="H62" s="204"/>
      <c r="I62" s="261"/>
      <c r="J62" s="261"/>
      <c r="K62" s="215"/>
      <c r="L62" s="215"/>
      <c r="M62" s="187"/>
      <c r="N62" s="215"/>
      <c r="O62" s="215"/>
      <c r="P62" s="211"/>
      <c r="Q62" s="215"/>
      <c r="R62" s="244"/>
      <c r="S62" s="253"/>
      <c r="T62" s="215"/>
      <c r="U62" s="204"/>
      <c r="V62" s="244"/>
      <c r="W62" s="215"/>
      <c r="X62" s="204"/>
      <c r="Y62" s="253"/>
      <c r="Z62" s="187"/>
      <c r="AA62" s="187"/>
      <c r="AB62" s="204"/>
      <c r="AC62" s="204"/>
      <c r="AD62" s="204"/>
      <c r="AE62" s="204"/>
      <c r="AF62" s="204"/>
      <c r="AG62" s="206"/>
      <c r="AH62" s="209"/>
      <c r="AI62" s="209"/>
      <c r="AJ62" s="202"/>
      <c r="AK62" s="233"/>
      <c r="AL62" s="236"/>
      <c r="AM62" s="239"/>
      <c r="AN62" s="239"/>
      <c r="AO62" s="239"/>
      <c r="AP62" s="209"/>
      <c r="AQ62" s="242"/>
      <c r="AR62" s="244"/>
      <c r="AS62" s="107" t="s">
        <v>1</v>
      </c>
      <c r="AT62" s="106">
        <v>6152</v>
      </c>
      <c r="AU62" s="106">
        <f>AT62*AR61</f>
        <v>12304</v>
      </c>
      <c r="AV62" s="106">
        <v>1604</v>
      </c>
      <c r="AW62" s="223"/>
      <c r="AX62" s="223"/>
      <c r="AY62" s="98">
        <f>AV62*AR61</f>
        <v>3208</v>
      </c>
      <c r="AZ62" s="98">
        <f t="shared" ref="AZ62:AZ64" si="13">AY62+AU62</f>
        <v>15512</v>
      </c>
      <c r="BA62" s="301"/>
    </row>
    <row r="63" spans="1:53" s="5" customFormat="1" ht="29.25" customHeight="1" x14ac:dyDescent="0.2">
      <c r="A63" s="199"/>
      <c r="B63" s="215"/>
      <c r="C63" s="187"/>
      <c r="D63" s="197"/>
      <c r="E63" s="216"/>
      <c r="F63" s="249"/>
      <c r="G63" s="187"/>
      <c r="H63" s="204"/>
      <c r="I63" s="261"/>
      <c r="J63" s="261"/>
      <c r="K63" s="215"/>
      <c r="L63" s="215"/>
      <c r="M63" s="187"/>
      <c r="N63" s="215"/>
      <c r="O63" s="215"/>
      <c r="P63" s="211"/>
      <c r="Q63" s="215"/>
      <c r="R63" s="244"/>
      <c r="S63" s="253"/>
      <c r="T63" s="215"/>
      <c r="U63" s="204"/>
      <c r="V63" s="244"/>
      <c r="W63" s="215"/>
      <c r="X63" s="204"/>
      <c r="Y63" s="253"/>
      <c r="Z63" s="187"/>
      <c r="AA63" s="187"/>
      <c r="AB63" s="204"/>
      <c r="AC63" s="204"/>
      <c r="AD63" s="204"/>
      <c r="AE63" s="204"/>
      <c r="AF63" s="204"/>
      <c r="AG63" s="206"/>
      <c r="AH63" s="209"/>
      <c r="AI63" s="209"/>
      <c r="AJ63" s="202"/>
      <c r="AK63" s="233"/>
      <c r="AL63" s="236"/>
      <c r="AM63" s="239"/>
      <c r="AN63" s="239"/>
      <c r="AO63" s="239"/>
      <c r="AP63" s="209"/>
      <c r="AQ63" s="242"/>
      <c r="AR63" s="244"/>
      <c r="AS63" s="107" t="s">
        <v>72</v>
      </c>
      <c r="AT63" s="106"/>
      <c r="AU63" s="106"/>
      <c r="AV63" s="106"/>
      <c r="AW63" s="223"/>
      <c r="AX63" s="223"/>
      <c r="AY63" s="98">
        <f>AV63*AR61</f>
        <v>0</v>
      </c>
      <c r="AZ63" s="98">
        <f t="shared" si="13"/>
        <v>0</v>
      </c>
      <c r="BA63" s="301"/>
    </row>
    <row r="64" spans="1:53" s="5" customFormat="1" ht="48" customHeight="1" x14ac:dyDescent="0.2">
      <c r="A64" s="199"/>
      <c r="B64" s="215"/>
      <c r="C64" s="187"/>
      <c r="D64" s="198"/>
      <c r="E64" s="216"/>
      <c r="F64" s="249"/>
      <c r="G64" s="187"/>
      <c r="H64" s="204"/>
      <c r="I64" s="261"/>
      <c r="J64" s="261"/>
      <c r="K64" s="215"/>
      <c r="L64" s="215"/>
      <c r="M64" s="187"/>
      <c r="N64" s="215"/>
      <c r="O64" s="215"/>
      <c r="P64" s="211"/>
      <c r="Q64" s="215"/>
      <c r="R64" s="244"/>
      <c r="S64" s="253"/>
      <c r="T64" s="215"/>
      <c r="U64" s="204"/>
      <c r="V64" s="244"/>
      <c r="W64" s="215"/>
      <c r="X64" s="204"/>
      <c r="Y64" s="253"/>
      <c r="Z64" s="187"/>
      <c r="AA64" s="187"/>
      <c r="AB64" s="204"/>
      <c r="AC64" s="204"/>
      <c r="AD64" s="204"/>
      <c r="AE64" s="204"/>
      <c r="AF64" s="204"/>
      <c r="AG64" s="207"/>
      <c r="AH64" s="210"/>
      <c r="AI64" s="210"/>
      <c r="AJ64" s="203"/>
      <c r="AK64" s="234"/>
      <c r="AL64" s="237"/>
      <c r="AM64" s="240"/>
      <c r="AN64" s="240"/>
      <c r="AO64" s="240"/>
      <c r="AP64" s="210"/>
      <c r="AQ64" s="243"/>
      <c r="AR64" s="244"/>
      <c r="AS64" s="107" t="s">
        <v>73</v>
      </c>
      <c r="AT64" s="106">
        <v>2023</v>
      </c>
      <c r="AU64" s="106">
        <f>AT64*AR61</f>
        <v>4046</v>
      </c>
      <c r="AV64" s="106">
        <v>358</v>
      </c>
      <c r="AW64" s="223"/>
      <c r="AX64" s="223"/>
      <c r="AY64" s="98">
        <f>AV64*AR61</f>
        <v>716</v>
      </c>
      <c r="AZ64" s="98">
        <f t="shared" si="13"/>
        <v>4762</v>
      </c>
      <c r="BA64" s="301"/>
    </row>
    <row r="65" spans="1:54" s="5" customFormat="1" ht="25.5" customHeight="1" x14ac:dyDescent="0.2">
      <c r="A65" s="199" t="s">
        <v>117</v>
      </c>
      <c r="B65" s="215" t="s">
        <v>91</v>
      </c>
      <c r="C65" s="187"/>
      <c r="D65" s="196" t="s">
        <v>97</v>
      </c>
      <c r="E65" s="216" t="s">
        <v>152</v>
      </c>
      <c r="F65" s="249" t="s">
        <v>154</v>
      </c>
      <c r="G65" s="204" t="s">
        <v>77</v>
      </c>
      <c r="H65" s="204" t="s">
        <v>101</v>
      </c>
      <c r="I65" s="215">
        <v>1000</v>
      </c>
      <c r="J65" s="215">
        <v>2000</v>
      </c>
      <c r="K65" s="215"/>
      <c r="L65" s="215"/>
      <c r="M65" s="187" t="s">
        <v>67</v>
      </c>
      <c r="N65" s="215" t="s">
        <v>139</v>
      </c>
      <c r="O65" s="215" t="s">
        <v>34</v>
      </c>
      <c r="P65" s="211" t="s">
        <v>30</v>
      </c>
      <c r="Q65" s="215" t="s">
        <v>30</v>
      </c>
      <c r="R65" s="244" t="s">
        <v>68</v>
      </c>
      <c r="S65" s="253" t="s">
        <v>30</v>
      </c>
      <c r="T65" s="215" t="s">
        <v>69</v>
      </c>
      <c r="U65" s="204">
        <v>14</v>
      </c>
      <c r="V65" s="244">
        <v>7044</v>
      </c>
      <c r="W65" s="215">
        <v>72</v>
      </c>
      <c r="X65" s="204" t="s">
        <v>99</v>
      </c>
      <c r="Y65" s="253" t="s">
        <v>32</v>
      </c>
      <c r="Z65" s="187" t="s">
        <v>42</v>
      </c>
      <c r="AA65" s="187" t="s">
        <v>88</v>
      </c>
      <c r="AB65" s="204" t="s">
        <v>61</v>
      </c>
      <c r="AC65" s="204" t="s">
        <v>50</v>
      </c>
      <c r="AD65" s="204" t="s">
        <v>35</v>
      </c>
      <c r="AE65" s="204" t="s">
        <v>30</v>
      </c>
      <c r="AF65" s="204" t="s">
        <v>89</v>
      </c>
      <c r="AG65" s="205"/>
      <c r="AH65" s="305"/>
      <c r="AI65" s="305"/>
      <c r="AJ65" s="317"/>
      <c r="AK65" s="308"/>
      <c r="AL65" s="311">
        <v>1</v>
      </c>
      <c r="AM65" s="314"/>
      <c r="AN65" s="314"/>
      <c r="AO65" s="314"/>
      <c r="AP65" s="305"/>
      <c r="AQ65" s="302"/>
      <c r="AR65" s="244">
        <f>SUM(AG65:AQ68)</f>
        <v>1</v>
      </c>
      <c r="AS65" s="107" t="s">
        <v>4</v>
      </c>
      <c r="AT65" s="106">
        <f>14192+896</f>
        <v>15088</v>
      </c>
      <c r="AU65" s="106">
        <f>AT65*AR65</f>
        <v>15088</v>
      </c>
      <c r="AV65" s="106">
        <v>1604</v>
      </c>
      <c r="AW65" s="223">
        <f>AT65+AT66+AT67+AT68+AV65+AV66+AV67+AV68</f>
        <v>26829</v>
      </c>
      <c r="AX65" s="223">
        <f>AW65*AR65</f>
        <v>26829</v>
      </c>
      <c r="AY65" s="98">
        <f>AV65*AR65</f>
        <v>1604</v>
      </c>
      <c r="AZ65" s="98">
        <f>AY65+AU65</f>
        <v>16692</v>
      </c>
      <c r="BA65" s="301" t="s">
        <v>102</v>
      </c>
    </row>
    <row r="66" spans="1:54" s="5" customFormat="1" ht="27" customHeight="1" x14ac:dyDescent="0.2">
      <c r="A66" s="199"/>
      <c r="B66" s="215"/>
      <c r="C66" s="187"/>
      <c r="D66" s="197"/>
      <c r="E66" s="216"/>
      <c r="F66" s="331"/>
      <c r="G66" s="204"/>
      <c r="H66" s="204"/>
      <c r="I66" s="215"/>
      <c r="J66" s="215"/>
      <c r="K66" s="215"/>
      <c r="L66" s="215"/>
      <c r="M66" s="187"/>
      <c r="N66" s="215"/>
      <c r="O66" s="215"/>
      <c r="P66" s="211"/>
      <c r="Q66" s="215"/>
      <c r="R66" s="244"/>
      <c r="S66" s="253"/>
      <c r="T66" s="215"/>
      <c r="U66" s="204"/>
      <c r="V66" s="244"/>
      <c r="W66" s="215"/>
      <c r="X66" s="204"/>
      <c r="Y66" s="253"/>
      <c r="Z66" s="187"/>
      <c r="AA66" s="187"/>
      <c r="AB66" s="204"/>
      <c r="AC66" s="204"/>
      <c r="AD66" s="204"/>
      <c r="AE66" s="204"/>
      <c r="AF66" s="204"/>
      <c r="AG66" s="206"/>
      <c r="AH66" s="306"/>
      <c r="AI66" s="306"/>
      <c r="AJ66" s="318"/>
      <c r="AK66" s="309"/>
      <c r="AL66" s="312"/>
      <c r="AM66" s="315"/>
      <c r="AN66" s="315"/>
      <c r="AO66" s="315"/>
      <c r="AP66" s="306"/>
      <c r="AQ66" s="303"/>
      <c r="AR66" s="244"/>
      <c r="AS66" s="107" t="s">
        <v>1</v>
      </c>
      <c r="AT66" s="106">
        <v>6152</v>
      </c>
      <c r="AU66" s="106">
        <f>AT66*AR65</f>
        <v>6152</v>
      </c>
      <c r="AV66" s="106">
        <v>1604</v>
      </c>
      <c r="AW66" s="223"/>
      <c r="AX66" s="223"/>
      <c r="AY66" s="98">
        <f>AV66*AR65</f>
        <v>1604</v>
      </c>
      <c r="AZ66" s="98">
        <f t="shared" ref="AZ66:AZ68" si="14">AY66+AU66</f>
        <v>7756</v>
      </c>
      <c r="BA66" s="301"/>
    </row>
    <row r="67" spans="1:54" s="5" customFormat="1" ht="24.75" customHeight="1" x14ac:dyDescent="0.2">
      <c r="A67" s="199"/>
      <c r="B67" s="215"/>
      <c r="C67" s="187"/>
      <c r="D67" s="197"/>
      <c r="E67" s="216"/>
      <c r="F67" s="331"/>
      <c r="G67" s="204"/>
      <c r="H67" s="204"/>
      <c r="I67" s="215"/>
      <c r="J67" s="215"/>
      <c r="K67" s="215"/>
      <c r="L67" s="215"/>
      <c r="M67" s="187"/>
      <c r="N67" s="215"/>
      <c r="O67" s="215"/>
      <c r="P67" s="211"/>
      <c r="Q67" s="215"/>
      <c r="R67" s="244"/>
      <c r="S67" s="253"/>
      <c r="T67" s="215"/>
      <c r="U67" s="204"/>
      <c r="V67" s="244"/>
      <c r="W67" s="215"/>
      <c r="X67" s="204"/>
      <c r="Y67" s="253"/>
      <c r="Z67" s="187"/>
      <c r="AA67" s="187"/>
      <c r="AB67" s="204"/>
      <c r="AC67" s="204"/>
      <c r="AD67" s="204"/>
      <c r="AE67" s="204"/>
      <c r="AF67" s="204"/>
      <c r="AG67" s="206"/>
      <c r="AH67" s="306"/>
      <c r="AI67" s="306"/>
      <c r="AJ67" s="318"/>
      <c r="AK67" s="309"/>
      <c r="AL67" s="312"/>
      <c r="AM67" s="315"/>
      <c r="AN67" s="315"/>
      <c r="AO67" s="315"/>
      <c r="AP67" s="306"/>
      <c r="AQ67" s="303"/>
      <c r="AR67" s="244"/>
      <c r="AS67" s="107" t="s">
        <v>72</v>
      </c>
      <c r="AT67" s="106"/>
      <c r="AU67" s="106"/>
      <c r="AV67" s="106"/>
      <c r="AW67" s="223"/>
      <c r="AX67" s="223"/>
      <c r="AY67" s="98">
        <f>AV67*AR65</f>
        <v>0</v>
      </c>
      <c r="AZ67" s="98">
        <f t="shared" si="14"/>
        <v>0</v>
      </c>
      <c r="BA67" s="301"/>
    </row>
    <row r="68" spans="1:54" s="5" customFormat="1" ht="29.25" customHeight="1" x14ac:dyDescent="0.2">
      <c r="A68" s="199"/>
      <c r="B68" s="215"/>
      <c r="C68" s="187"/>
      <c r="D68" s="198"/>
      <c r="E68" s="216"/>
      <c r="F68" s="332"/>
      <c r="G68" s="204"/>
      <c r="H68" s="204"/>
      <c r="I68" s="215"/>
      <c r="J68" s="215"/>
      <c r="K68" s="215"/>
      <c r="L68" s="215"/>
      <c r="M68" s="187"/>
      <c r="N68" s="215"/>
      <c r="O68" s="215"/>
      <c r="P68" s="211"/>
      <c r="Q68" s="215"/>
      <c r="R68" s="244"/>
      <c r="S68" s="253"/>
      <c r="T68" s="215"/>
      <c r="U68" s="204"/>
      <c r="V68" s="244"/>
      <c r="W68" s="215"/>
      <c r="X68" s="204"/>
      <c r="Y68" s="253"/>
      <c r="Z68" s="187"/>
      <c r="AA68" s="187"/>
      <c r="AB68" s="204"/>
      <c r="AC68" s="204"/>
      <c r="AD68" s="204"/>
      <c r="AE68" s="204"/>
      <c r="AF68" s="204"/>
      <c r="AG68" s="207"/>
      <c r="AH68" s="307"/>
      <c r="AI68" s="307"/>
      <c r="AJ68" s="319"/>
      <c r="AK68" s="310"/>
      <c r="AL68" s="313"/>
      <c r="AM68" s="316"/>
      <c r="AN68" s="316"/>
      <c r="AO68" s="316"/>
      <c r="AP68" s="307"/>
      <c r="AQ68" s="304"/>
      <c r="AR68" s="244"/>
      <c r="AS68" s="107" t="s">
        <v>73</v>
      </c>
      <c r="AT68" s="106">
        <v>2023</v>
      </c>
      <c r="AU68" s="106">
        <f>AT68*AR65</f>
        <v>2023</v>
      </c>
      <c r="AV68" s="106">
        <v>358</v>
      </c>
      <c r="AW68" s="223"/>
      <c r="AX68" s="223"/>
      <c r="AY68" s="98">
        <f>AV68*AR65</f>
        <v>358</v>
      </c>
      <c r="AZ68" s="98">
        <f t="shared" si="14"/>
        <v>2381</v>
      </c>
      <c r="BA68" s="301"/>
    </row>
    <row r="69" spans="1:54" s="4" customFormat="1" x14ac:dyDescent="0.2">
      <c r="A69" s="117"/>
      <c r="B69" s="116"/>
      <c r="C69" s="116"/>
      <c r="D69" s="119"/>
      <c r="E69" s="116"/>
      <c r="F69" s="84"/>
      <c r="G69" s="116"/>
      <c r="H69" s="116"/>
      <c r="I69" s="116"/>
      <c r="J69" s="116"/>
      <c r="K69" s="67"/>
      <c r="L69" s="67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277"/>
      <c r="AE69" s="278"/>
      <c r="AF69" s="278"/>
      <c r="AG69" s="278"/>
      <c r="AH69" s="278"/>
      <c r="AI69" s="278"/>
      <c r="AJ69" s="278"/>
      <c r="AK69" s="278"/>
      <c r="AL69" s="278"/>
      <c r="AM69" s="278"/>
      <c r="AN69" s="278"/>
      <c r="AO69" s="278"/>
      <c r="AP69" s="278"/>
      <c r="AQ69" s="279"/>
      <c r="AR69" s="65">
        <f>SUM(AR13:AR68)</f>
        <v>19</v>
      </c>
      <c r="AS69" s="116"/>
      <c r="AT69" s="92"/>
      <c r="AU69" s="92"/>
      <c r="AV69" s="66"/>
      <c r="AW69" s="66"/>
      <c r="AX69" s="93"/>
      <c r="AY69" s="92"/>
      <c r="AZ69" s="96"/>
      <c r="BA69" s="47"/>
    </row>
    <row r="70" spans="1:54" ht="18.75" x14ac:dyDescent="0.2">
      <c r="A70" s="290" t="s">
        <v>14</v>
      </c>
      <c r="B70" s="291"/>
      <c r="C70" s="291"/>
      <c r="D70" s="291"/>
      <c r="E70" s="291"/>
      <c r="F70" s="291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131"/>
      <c r="AH70" s="131"/>
      <c r="AI70" s="131"/>
      <c r="AJ70" s="131"/>
      <c r="AK70" s="144"/>
      <c r="AL70" s="144"/>
      <c r="AM70" s="144"/>
      <c r="AN70" s="144"/>
      <c r="AO70" s="144"/>
      <c r="AP70" s="144"/>
      <c r="AQ70" s="78"/>
      <c r="AR70" s="75"/>
      <c r="AS70" s="68"/>
      <c r="AT70" s="76"/>
      <c r="AU70" s="76"/>
      <c r="AV70" s="76"/>
      <c r="AW70" s="76"/>
      <c r="AX70" s="94">
        <f>SUM(AX13:AX68)</f>
        <v>663894</v>
      </c>
      <c r="AY70" s="96"/>
      <c r="AZ70" s="96">
        <f>SUM(AZ13:AZ68)</f>
        <v>663894</v>
      </c>
      <c r="BA70" s="47"/>
      <c r="BB70" s="14"/>
    </row>
    <row r="71" spans="1:54" ht="19.5" thickBot="1" x14ac:dyDescent="0.25">
      <c r="A71" s="266" t="s">
        <v>36</v>
      </c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132"/>
      <c r="AH71" s="132"/>
      <c r="AI71" s="132"/>
      <c r="AJ71" s="132"/>
      <c r="AK71" s="141"/>
      <c r="AL71" s="141"/>
      <c r="AM71" s="141"/>
      <c r="AN71" s="141"/>
      <c r="AO71" s="141"/>
      <c r="AP71" s="141"/>
      <c r="AQ71" s="79"/>
      <c r="AR71" s="69"/>
      <c r="AS71" s="70"/>
      <c r="AT71" s="71"/>
      <c r="AU71" s="71"/>
      <c r="AV71" s="71"/>
      <c r="AW71" s="71"/>
      <c r="AX71" s="95">
        <f>AX70/1.2*20%</f>
        <v>110649</v>
      </c>
      <c r="AY71" s="92"/>
      <c r="AZ71" s="96">
        <f>AZ70/1.2*20%</f>
        <v>110649</v>
      </c>
      <c r="BA71" s="47"/>
      <c r="BB71" s="14"/>
    </row>
    <row r="72" spans="1:54" s="31" customFormat="1" x14ac:dyDescent="0.2">
      <c r="A72" s="280"/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30"/>
      <c r="AR72" s="56"/>
      <c r="AT72" s="51"/>
      <c r="AU72" s="51"/>
      <c r="AV72" s="51"/>
      <c r="AW72" s="51"/>
      <c r="AX72" s="51"/>
      <c r="AY72" s="51"/>
      <c r="AZ72" s="51"/>
      <c r="BA72" s="51"/>
    </row>
    <row r="73" spans="1:54" s="31" customFormat="1" ht="30" x14ac:dyDescent="0.2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R73" s="56"/>
      <c r="AT73" s="51"/>
      <c r="AU73" s="51"/>
      <c r="AV73" s="51"/>
      <c r="AW73" s="51"/>
      <c r="AX73" s="51"/>
      <c r="AY73" s="51"/>
      <c r="AZ73" s="51"/>
      <c r="BA73" s="51"/>
    </row>
    <row r="74" spans="1:54" s="31" customFormat="1" ht="29.25" customHeight="1" x14ac:dyDescent="0.2">
      <c r="A74" s="32" t="s">
        <v>37</v>
      </c>
      <c r="B74" s="33"/>
      <c r="C74" s="33"/>
      <c r="D74" s="33"/>
      <c r="E74" s="33"/>
      <c r="F74" s="85"/>
      <c r="G74" s="33"/>
      <c r="H74" s="33"/>
      <c r="I74" s="33"/>
      <c r="J74" s="33"/>
      <c r="K74" s="33"/>
      <c r="L74" s="33"/>
      <c r="M74" s="33"/>
      <c r="N74" s="283"/>
      <c r="O74" s="283"/>
      <c r="P74" s="283"/>
      <c r="Q74" s="283"/>
      <c r="R74" s="283"/>
      <c r="S74" s="28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4"/>
      <c r="AF74" s="283" t="s">
        <v>49</v>
      </c>
      <c r="AG74" s="283"/>
      <c r="AH74" s="283"/>
      <c r="AI74" s="283"/>
      <c r="AJ74" s="283"/>
      <c r="AK74" s="283"/>
      <c r="AL74" s="283"/>
      <c r="AM74" s="283"/>
      <c r="AN74" s="283"/>
      <c r="AO74" s="283"/>
      <c r="AP74" s="283"/>
      <c r="AQ74" s="283"/>
      <c r="AR74" s="56"/>
      <c r="AT74" s="51"/>
      <c r="AU74" s="51"/>
      <c r="AV74" s="51"/>
      <c r="AW74" s="51"/>
      <c r="AX74" s="51"/>
      <c r="AY74" s="51"/>
      <c r="AZ74" s="51"/>
      <c r="BA74" s="51"/>
    </row>
    <row r="75" spans="1:54" s="38" customFormat="1" ht="26.25" customHeight="1" x14ac:dyDescent="0.25">
      <c r="A75" s="59" t="s">
        <v>83</v>
      </c>
      <c r="B75" s="60"/>
      <c r="C75" s="60"/>
      <c r="D75" s="60"/>
      <c r="E75" s="60"/>
      <c r="F75" s="86"/>
      <c r="G75" s="60"/>
      <c r="H75" s="60"/>
      <c r="I75" s="60"/>
      <c r="J75" s="61"/>
      <c r="K75" s="35"/>
      <c r="L75" s="35"/>
      <c r="M75" s="35"/>
      <c r="N75" s="284"/>
      <c r="O75" s="284"/>
      <c r="P75" s="284"/>
      <c r="Q75" s="284"/>
      <c r="R75" s="284"/>
      <c r="S75" s="36"/>
      <c r="T75" s="36"/>
      <c r="U75" s="36"/>
      <c r="V75" s="36"/>
      <c r="W75" s="35"/>
      <c r="X75" s="35"/>
      <c r="Y75" s="35"/>
      <c r="Z75" s="35"/>
      <c r="AA75" s="35"/>
      <c r="AB75" s="35"/>
      <c r="AC75" s="35"/>
      <c r="AD75" s="35"/>
      <c r="AE75" s="37"/>
      <c r="AF75" s="284" t="s">
        <v>64</v>
      </c>
      <c r="AG75" s="284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52"/>
      <c r="BA75" s="52"/>
    </row>
    <row r="76" spans="1:54" s="38" customFormat="1" ht="54.75" customHeight="1" x14ac:dyDescent="0.2">
      <c r="A76" s="288"/>
      <c r="B76" s="289"/>
      <c r="C76" s="289"/>
      <c r="D76" s="289"/>
      <c r="E76" s="289"/>
      <c r="F76" s="289"/>
      <c r="G76" s="289"/>
      <c r="H76" s="289"/>
      <c r="I76" s="289"/>
      <c r="J76" s="289"/>
      <c r="K76" s="33"/>
      <c r="L76" s="33"/>
      <c r="M76" s="33"/>
      <c r="N76" s="283"/>
      <c r="O76" s="283"/>
      <c r="P76" s="283"/>
      <c r="Q76" s="283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3"/>
      <c r="AC76" s="283"/>
      <c r="AD76" s="283"/>
      <c r="AE76" s="283"/>
      <c r="AF76" s="284"/>
      <c r="AG76" s="284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84"/>
      <c r="AY76" s="284"/>
      <c r="AZ76" s="52"/>
      <c r="BA76" s="52"/>
    </row>
    <row r="77" spans="1:54" x14ac:dyDescent="0.2">
      <c r="A77" s="12"/>
      <c r="B77" s="12"/>
      <c r="C77" s="12"/>
      <c r="D77" s="12"/>
      <c r="E77" s="12"/>
      <c r="F77" s="87"/>
      <c r="G77" s="12"/>
      <c r="H77" s="12"/>
      <c r="I77" s="12"/>
      <c r="J77" s="12"/>
      <c r="K77" s="23"/>
      <c r="L77" s="23"/>
      <c r="M77" s="12"/>
      <c r="N77" s="12"/>
      <c r="O77" s="12"/>
      <c r="P77" s="12"/>
      <c r="Q77" s="12"/>
      <c r="R77" s="9"/>
      <c r="S77" s="12"/>
      <c r="T77" s="12"/>
      <c r="U77" s="12"/>
      <c r="V77" s="12"/>
      <c r="W77" s="12"/>
      <c r="X77" s="12"/>
      <c r="Y77" s="12"/>
      <c r="Z77" s="12"/>
      <c r="AA77" s="12"/>
      <c r="AB77" s="24"/>
      <c r="AC77" s="24"/>
      <c r="AD77" s="25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57"/>
      <c r="AS77" s="6"/>
      <c r="AT77" s="48"/>
      <c r="AU77" s="48"/>
      <c r="AV77" s="48"/>
      <c r="AW77" s="48"/>
      <c r="AX77" s="48"/>
      <c r="AY77" s="48"/>
      <c r="AZ77" s="48"/>
      <c r="BA77" s="48"/>
      <c r="BB77" s="15"/>
    </row>
    <row r="78" spans="1:54" x14ac:dyDescent="0.2">
      <c r="A78" s="12"/>
      <c r="B78" s="16"/>
      <c r="C78" s="16"/>
      <c r="D78" s="16"/>
      <c r="E78" s="16"/>
      <c r="F78" s="88"/>
      <c r="G78" s="16"/>
      <c r="H78" s="16"/>
      <c r="I78" s="12"/>
      <c r="J78" s="12"/>
      <c r="K78" s="23"/>
      <c r="L78" s="23"/>
      <c r="M78" s="12"/>
      <c r="N78" s="12"/>
      <c r="O78" s="12"/>
      <c r="P78" s="12"/>
      <c r="Q78" s="12"/>
      <c r="R78" s="9"/>
      <c r="S78" s="12"/>
      <c r="T78" s="12"/>
      <c r="U78" s="12"/>
      <c r="V78" s="12"/>
      <c r="W78" s="12"/>
      <c r="X78" s="12"/>
      <c r="Y78" s="12"/>
      <c r="Z78" s="12"/>
      <c r="AA78" s="12"/>
      <c r="AB78" s="24"/>
      <c r="AC78" s="24"/>
      <c r="AD78" s="25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57"/>
      <c r="AS78" s="6"/>
      <c r="AT78" s="48"/>
      <c r="AU78" s="48"/>
      <c r="AV78" s="48"/>
      <c r="AW78" s="48"/>
      <c r="AX78" s="48"/>
      <c r="AY78" s="48"/>
      <c r="AZ78" s="24"/>
      <c r="BA78" s="24"/>
    </row>
    <row r="79" spans="1:54" ht="30.75" customHeight="1" x14ac:dyDescent="0.2">
      <c r="A79" s="12"/>
      <c r="B79" s="26"/>
      <c r="C79" s="26"/>
      <c r="D79" s="26"/>
      <c r="E79" s="26"/>
      <c r="F79" s="89"/>
      <c r="G79" s="26"/>
      <c r="H79" s="26"/>
      <c r="I79" s="26"/>
      <c r="J79" s="26"/>
      <c r="K79" s="27"/>
      <c r="L79" s="27"/>
      <c r="M79" s="26"/>
      <c r="N79" s="26"/>
      <c r="O79" s="26"/>
      <c r="P79" s="26"/>
      <c r="Q79" s="26"/>
      <c r="R79" s="82"/>
      <c r="S79" s="26"/>
      <c r="T79" s="26"/>
      <c r="U79" s="26"/>
      <c r="V79" s="26"/>
      <c r="W79" s="26"/>
      <c r="X79" s="26"/>
      <c r="Y79" s="26"/>
      <c r="Z79" s="26"/>
      <c r="AA79" s="26"/>
      <c r="AB79" s="28"/>
      <c r="AC79" s="28"/>
      <c r="AD79" s="29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57"/>
      <c r="AS79" s="6"/>
      <c r="AT79" s="48"/>
      <c r="AU79" s="48"/>
      <c r="AV79" s="48"/>
      <c r="AW79" s="48"/>
      <c r="AX79" s="48"/>
      <c r="AY79" s="48"/>
      <c r="AZ79" s="24"/>
      <c r="BA79" s="24"/>
    </row>
    <row r="80" spans="1:54" ht="133.5" customHeight="1" x14ac:dyDescent="0.2">
      <c r="A80" s="12"/>
      <c r="B80" s="294"/>
      <c r="C80" s="294"/>
      <c r="D80" s="294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  <c r="AA80" s="295"/>
      <c r="AB80" s="295"/>
      <c r="AC80" s="295"/>
      <c r="AD80" s="295"/>
      <c r="AE80" s="295"/>
      <c r="AF80" s="295"/>
      <c r="AG80" s="295"/>
      <c r="AH80" s="295"/>
      <c r="AI80" s="295"/>
      <c r="AJ80" s="295"/>
      <c r="AK80" s="295"/>
      <c r="AL80" s="295"/>
      <c r="AM80" s="295"/>
      <c r="AN80" s="295"/>
      <c r="AO80" s="295"/>
      <c r="AP80" s="295"/>
      <c r="AQ80" s="295"/>
      <c r="AR80" s="295"/>
      <c r="AS80" s="295"/>
      <c r="AT80" s="295"/>
      <c r="AU80" s="48"/>
      <c r="AV80" s="48"/>
      <c r="AW80" s="48"/>
      <c r="AX80" s="48"/>
      <c r="AY80" s="48"/>
      <c r="AZ80" s="24"/>
      <c r="BA80" s="24"/>
    </row>
    <row r="81" spans="1:53" ht="221.25" customHeight="1" x14ac:dyDescent="0.2">
      <c r="A81" s="12"/>
      <c r="B81" s="293"/>
      <c r="C81" s="293"/>
      <c r="D81" s="293"/>
      <c r="E81" s="296"/>
      <c r="F81" s="296"/>
      <c r="G81" s="296"/>
      <c r="H81" s="296"/>
      <c r="I81" s="296"/>
      <c r="J81" s="296"/>
      <c r="K81" s="296"/>
      <c r="L81" s="296"/>
      <c r="M81" s="296"/>
      <c r="N81" s="296"/>
      <c r="O81" s="296"/>
      <c r="P81" s="296"/>
      <c r="Q81" s="296"/>
      <c r="R81" s="296"/>
      <c r="S81" s="296"/>
      <c r="T81" s="296"/>
      <c r="U81" s="296"/>
      <c r="V81" s="296"/>
      <c r="W81" s="296"/>
      <c r="X81" s="296"/>
      <c r="Y81" s="296"/>
      <c r="Z81" s="296"/>
      <c r="AA81" s="296"/>
      <c r="AB81" s="296"/>
      <c r="AC81" s="296"/>
      <c r="AD81" s="296"/>
      <c r="AE81" s="296"/>
      <c r="AF81" s="296"/>
      <c r="AG81" s="296"/>
      <c r="AH81" s="296"/>
      <c r="AI81" s="296"/>
      <c r="AJ81" s="296"/>
      <c r="AK81" s="296"/>
      <c r="AL81" s="296"/>
      <c r="AM81" s="296"/>
      <c r="AN81" s="296"/>
      <c r="AO81" s="296"/>
      <c r="AP81" s="296"/>
      <c r="AQ81" s="296"/>
      <c r="AR81" s="296"/>
      <c r="AS81" s="296"/>
      <c r="AT81" s="296"/>
      <c r="AU81" s="48"/>
      <c r="AV81" s="48"/>
      <c r="AW81" s="48"/>
      <c r="AX81" s="48"/>
      <c r="AY81" s="48"/>
      <c r="AZ81" s="24"/>
      <c r="BA81" s="24"/>
    </row>
    <row r="82" spans="1:53" ht="180.75" customHeight="1" x14ac:dyDescent="0.2">
      <c r="A82" s="12"/>
      <c r="B82" s="292"/>
      <c r="C82" s="292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292"/>
      <c r="AJ82" s="292"/>
      <c r="AK82" s="292"/>
      <c r="AL82" s="292"/>
      <c r="AM82" s="292"/>
      <c r="AN82" s="292"/>
      <c r="AO82" s="292"/>
      <c r="AP82" s="292"/>
      <c r="AQ82" s="292"/>
      <c r="AR82" s="292"/>
      <c r="AS82" s="292"/>
      <c r="AT82" s="26"/>
      <c r="AU82" s="48"/>
      <c r="AV82" s="48"/>
      <c r="AW82" s="48"/>
      <c r="AX82" s="48"/>
      <c r="AY82" s="48"/>
      <c r="AZ82" s="24"/>
      <c r="BA82" s="24"/>
    </row>
    <row r="83" spans="1:53" ht="288" customHeight="1" x14ac:dyDescent="0.2">
      <c r="A83" s="12"/>
      <c r="B83" s="292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292"/>
      <c r="AP83" s="292"/>
      <c r="AQ83" s="292"/>
      <c r="AR83" s="292"/>
      <c r="AS83" s="292"/>
      <c r="AT83" s="26"/>
      <c r="AU83" s="48"/>
      <c r="AV83" s="48"/>
      <c r="AW83" s="48"/>
      <c r="AX83" s="48"/>
      <c r="AY83" s="48"/>
      <c r="AZ83" s="24"/>
      <c r="BA83" s="24"/>
    </row>
    <row r="84" spans="1:53" ht="96" customHeight="1" x14ac:dyDescent="0.2">
      <c r="B84" s="293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77"/>
      <c r="P84" s="26"/>
      <c r="Q84" s="26"/>
      <c r="R84" s="82"/>
      <c r="S84" s="26"/>
      <c r="T84" s="26"/>
      <c r="U84" s="26"/>
      <c r="V84" s="26"/>
      <c r="W84" s="26"/>
      <c r="X84" s="26"/>
      <c r="Y84" s="26"/>
      <c r="Z84" s="26"/>
      <c r="AA84" s="26"/>
      <c r="AB84" s="28"/>
      <c r="AC84" s="28"/>
      <c r="AD84" s="29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57"/>
      <c r="AS84" s="6"/>
    </row>
    <row r="85" spans="1:53" ht="97.5" customHeight="1" x14ac:dyDescent="0.2">
      <c r="B85" s="293"/>
      <c r="C85" s="293"/>
      <c r="D85" s="293"/>
      <c r="E85" s="293"/>
      <c r="F85" s="293"/>
      <c r="G85" s="293"/>
      <c r="H85" s="293"/>
      <c r="I85" s="293"/>
      <c r="J85" s="293"/>
      <c r="K85" s="293"/>
      <c r="L85" s="293"/>
      <c r="M85" s="293"/>
      <c r="N85" s="293"/>
      <c r="AB85" s="10"/>
      <c r="AC85" s="10"/>
      <c r="AD85" s="11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53" x14ac:dyDescent="0.2">
      <c r="AB86" s="10"/>
      <c r="AC86" s="10"/>
      <c r="AD86" s="11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53" x14ac:dyDescent="0.2">
      <c r="AB87" s="10"/>
      <c r="AC87" s="10"/>
      <c r="AD87" s="11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53" x14ac:dyDescent="0.2">
      <c r="AB88" s="10"/>
      <c r="AC88" s="10"/>
      <c r="AD88" s="11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53" x14ac:dyDescent="0.2">
      <c r="AB89" s="10"/>
      <c r="AC89" s="10"/>
      <c r="AD89" s="11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53" x14ac:dyDescent="0.2">
      <c r="AB90" s="10"/>
      <c r="AC90" s="10"/>
      <c r="AD90" s="11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53" x14ac:dyDescent="0.2">
      <c r="AB91" s="10"/>
      <c r="AC91" s="10"/>
      <c r="AD91" s="11"/>
      <c r="AE91" s="4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1:53" x14ac:dyDescent="0.2">
      <c r="AB92" s="10"/>
      <c r="AC92" s="10"/>
      <c r="AD92" s="11"/>
      <c r="AE92" s="4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53" x14ac:dyDescent="0.2">
      <c r="AB93" s="10"/>
      <c r="AC93" s="10"/>
      <c r="AD93" s="11"/>
      <c r="AE93" s="4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53" x14ac:dyDescent="0.2">
      <c r="AB94" s="10"/>
      <c r="AC94" s="10"/>
      <c r="AD94" s="11"/>
      <c r="AE94" s="4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</row>
    <row r="95" spans="1:53" x14ac:dyDescent="0.2">
      <c r="AB95" s="10"/>
      <c r="AC95" s="10"/>
      <c r="AD95" s="11"/>
      <c r="AE95" s="4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</row>
    <row r="96" spans="1:53" x14ac:dyDescent="0.2">
      <c r="AB96" s="10"/>
      <c r="AC96" s="10"/>
      <c r="AD96" s="11"/>
      <c r="AE96" s="4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</row>
    <row r="97" spans="28:43" x14ac:dyDescent="0.2">
      <c r="AB97" s="10"/>
      <c r="AC97" s="10"/>
      <c r="AD97" s="11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28:43" x14ac:dyDescent="0.2">
      <c r="AB98" s="10"/>
      <c r="AC98" s="10"/>
      <c r="AD98" s="11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8:43" x14ac:dyDescent="0.2">
      <c r="AB99" s="10"/>
      <c r="AC99" s="10"/>
      <c r="AD99" s="11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28:43" x14ac:dyDescent="0.2">
      <c r="AB100" s="10"/>
      <c r="AC100" s="10"/>
      <c r="AD100" s="11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6" spans="28:43" ht="117.75" customHeight="1" x14ac:dyDescent="0.2"/>
    <row r="122" spans="1:53" s="13" customFormat="1" ht="57.75" customHeight="1" x14ac:dyDescent="0.2">
      <c r="A122" s="50"/>
      <c r="B122" s="40"/>
      <c r="C122" s="40"/>
      <c r="D122" s="40"/>
      <c r="E122" s="41"/>
      <c r="F122" s="91"/>
      <c r="G122" s="40"/>
      <c r="H122" s="41"/>
      <c r="I122" s="40"/>
      <c r="J122" s="40"/>
      <c r="K122" s="42"/>
      <c r="L122" s="42"/>
      <c r="M122" s="41"/>
      <c r="N122" s="43"/>
      <c r="O122" s="40"/>
      <c r="P122" s="40"/>
      <c r="Q122" s="40"/>
      <c r="R122" s="40"/>
      <c r="S122" s="44"/>
      <c r="T122" s="40"/>
      <c r="U122" s="40"/>
      <c r="V122" s="40"/>
      <c r="W122" s="45"/>
      <c r="X122" s="40"/>
      <c r="Y122" s="40"/>
      <c r="Z122" s="40"/>
      <c r="AA122" s="40"/>
      <c r="AB122" s="45"/>
      <c r="AC122" s="45"/>
      <c r="AD122" s="40"/>
      <c r="AE122" s="46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58"/>
      <c r="AS122" s="40"/>
      <c r="AT122" s="53"/>
      <c r="AU122" s="53"/>
      <c r="AV122" s="53"/>
      <c r="AW122" s="53"/>
      <c r="AX122" s="53"/>
      <c r="AY122" s="53"/>
      <c r="AZ122" s="47"/>
      <c r="BA122" s="47"/>
    </row>
    <row r="123" spans="1:53" x14ac:dyDescent="0.2">
      <c r="A123" s="6"/>
      <c r="B123" s="6"/>
      <c r="C123" s="6"/>
      <c r="D123" s="6"/>
      <c r="E123" s="6"/>
      <c r="F123" s="87"/>
      <c r="G123" s="6"/>
      <c r="H123" s="6"/>
      <c r="I123" s="6"/>
      <c r="J123" s="6"/>
      <c r="K123" s="8"/>
      <c r="L123" s="8"/>
      <c r="M123" s="6"/>
      <c r="N123" s="6"/>
      <c r="O123" s="6"/>
      <c r="P123" s="6"/>
      <c r="Q123" s="6"/>
      <c r="R123" s="55"/>
      <c r="S123" s="6"/>
      <c r="T123" s="6"/>
      <c r="U123" s="6"/>
      <c r="V123" s="6"/>
      <c r="W123" s="6"/>
      <c r="X123" s="6"/>
      <c r="Y123" s="6"/>
      <c r="Z123" s="6"/>
      <c r="AA123" s="6"/>
      <c r="AB123" s="48"/>
      <c r="AC123" s="48"/>
      <c r="AD123" s="49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57"/>
      <c r="AS123" s="6"/>
      <c r="AT123" s="48"/>
      <c r="AU123" s="48"/>
      <c r="AV123" s="48"/>
      <c r="AW123" s="48"/>
      <c r="AX123" s="48"/>
      <c r="AY123" s="48"/>
      <c r="AZ123" s="24"/>
      <c r="BA123" s="24"/>
    </row>
    <row r="126" spans="1:53" ht="108" customHeight="1" x14ac:dyDescent="0.2">
      <c r="B126" s="276"/>
      <c r="C126" s="276"/>
      <c r="D126" s="276"/>
      <c r="E126" s="276"/>
      <c r="F126" s="276"/>
      <c r="G126" s="39"/>
    </row>
  </sheetData>
  <autoFilter ref="A11:AD71" xr:uid="{00000000-0009-0000-0000-000000000000}"/>
  <mergeCells count="669">
    <mergeCell ref="AW25:AW28"/>
    <mergeCell ref="AX32:AX35"/>
    <mergeCell ref="BA32:BA35"/>
    <mergeCell ref="AX36:AX39"/>
    <mergeCell ref="BA36:BA39"/>
    <mergeCell ref="AW21:AW24"/>
    <mergeCell ref="AX21:AX24"/>
    <mergeCell ref="BA21:BA24"/>
    <mergeCell ref="BA25:BA28"/>
    <mergeCell ref="AO2:AP2"/>
    <mergeCell ref="AA65:AA68"/>
    <mergeCell ref="G65:G68"/>
    <mergeCell ref="H65:H68"/>
    <mergeCell ref="I65:I68"/>
    <mergeCell ref="M57:M60"/>
    <mergeCell ref="E44:E47"/>
    <mergeCell ref="M21:M24"/>
    <mergeCell ref="N21:N24"/>
    <mergeCell ref="O21:O24"/>
    <mergeCell ref="P21:P24"/>
    <mergeCell ref="Q21:Q24"/>
    <mergeCell ref="R21:R24"/>
    <mergeCell ref="S21:S24"/>
    <mergeCell ref="T21:T24"/>
    <mergeCell ref="F21:F24"/>
    <mergeCell ref="M17:M20"/>
    <mergeCell ref="N17:N20"/>
    <mergeCell ref="O17:O20"/>
    <mergeCell ref="P17:P20"/>
    <mergeCell ref="Q17:Q20"/>
    <mergeCell ref="R17:R20"/>
    <mergeCell ref="B44:B47"/>
    <mergeCell ref="B65:B68"/>
    <mergeCell ref="C65:C68"/>
    <mergeCell ref="E65:E68"/>
    <mergeCell ref="F65:F68"/>
    <mergeCell ref="AB65:AB68"/>
    <mergeCell ref="K53:K56"/>
    <mergeCell ref="L53:L56"/>
    <mergeCell ref="O53:O56"/>
    <mergeCell ref="P53:P56"/>
    <mergeCell ref="P61:P64"/>
    <mergeCell ref="Q61:Q64"/>
    <mergeCell ref="R61:R64"/>
    <mergeCell ref="N61:N64"/>
    <mergeCell ref="O61:O64"/>
    <mergeCell ref="L61:L64"/>
    <mergeCell ref="U61:U64"/>
    <mergeCell ref="F61:F64"/>
    <mergeCell ref="G61:G64"/>
    <mergeCell ref="H57:H60"/>
    <mergeCell ref="M53:M56"/>
    <mergeCell ref="M61:M64"/>
    <mergeCell ref="A25:A28"/>
    <mergeCell ref="O25:O28"/>
    <mergeCell ref="P25:P28"/>
    <mergeCell ref="AR57:AR60"/>
    <mergeCell ref="AW57:AW60"/>
    <mergeCell ref="AF57:AF60"/>
    <mergeCell ref="U53:U56"/>
    <mergeCell ref="AD57:AD60"/>
    <mergeCell ref="AE57:AE60"/>
    <mergeCell ref="V57:V60"/>
    <mergeCell ref="W57:W60"/>
    <mergeCell ref="X57:X60"/>
    <mergeCell ref="Y57:Y60"/>
    <mergeCell ref="V53:V56"/>
    <mergeCell ref="AW40:AW43"/>
    <mergeCell ref="AC25:AC28"/>
    <mergeCell ref="AD25:AD28"/>
    <mergeCell ref="F25:F28"/>
    <mergeCell ref="B57:B60"/>
    <mergeCell ref="C57:C60"/>
    <mergeCell ref="D57:D60"/>
    <mergeCell ref="E57:E60"/>
    <mergeCell ref="F57:F60"/>
    <mergeCell ref="G57:G60"/>
    <mergeCell ref="AX53:AX56"/>
    <mergeCell ref="BA53:BA56"/>
    <mergeCell ref="AD61:AD64"/>
    <mergeCell ref="AE61:AE64"/>
    <mergeCell ref="AF61:AF64"/>
    <mergeCell ref="AH53:AH56"/>
    <mergeCell ref="AC57:AC60"/>
    <mergeCell ref="AH61:AH64"/>
    <mergeCell ref="AI61:AI64"/>
    <mergeCell ref="AH57:AH60"/>
    <mergeCell ref="AM53:AM56"/>
    <mergeCell ref="BA57:BA60"/>
    <mergeCell ref="AX57:AX60"/>
    <mergeCell ref="AI57:AI60"/>
    <mergeCell ref="AG57:AG60"/>
    <mergeCell ref="AX61:AX64"/>
    <mergeCell ref="AK53:AK56"/>
    <mergeCell ref="AL53:AL56"/>
    <mergeCell ref="AN53:AN56"/>
    <mergeCell ref="AO53:AO56"/>
    <mergeCell ref="AP53:AP56"/>
    <mergeCell ref="BA40:BA43"/>
    <mergeCell ref="P48:P51"/>
    <mergeCell ref="Q48:Q51"/>
    <mergeCell ref="AC48:AC51"/>
    <mergeCell ref="U32:U35"/>
    <mergeCell ref="AI36:AI39"/>
    <mergeCell ref="AL25:AL28"/>
    <mergeCell ref="AM25:AO28"/>
    <mergeCell ref="AM29:AO29"/>
    <mergeCell ref="Y25:Y28"/>
    <mergeCell ref="Z25:Z28"/>
    <mergeCell ref="AA25:AA28"/>
    <mergeCell ref="AC36:AC39"/>
    <mergeCell ref="AD36:AD39"/>
    <mergeCell ref="AE36:AE39"/>
    <mergeCell ref="AG25:AG28"/>
    <mergeCell ref="AH25:AI28"/>
    <mergeCell ref="AP25:AP28"/>
    <mergeCell ref="AJ25:AJ28"/>
    <mergeCell ref="AK25:AK28"/>
    <mergeCell ref="AQ25:AQ28"/>
    <mergeCell ref="AR25:AR28"/>
    <mergeCell ref="AB25:AB28"/>
    <mergeCell ref="AX25:AX28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S17:S20"/>
    <mergeCell ref="T17:T20"/>
    <mergeCell ref="A17:A20"/>
    <mergeCell ref="B17:B20"/>
    <mergeCell ref="C17:C20"/>
    <mergeCell ref="X65:X68"/>
    <mergeCell ref="Y65:Y68"/>
    <mergeCell ref="Z65:Z68"/>
    <mergeCell ref="AD53:AD56"/>
    <mergeCell ref="X17:X20"/>
    <mergeCell ref="AC17:AC20"/>
    <mergeCell ref="Q25:Q28"/>
    <mergeCell ref="R25:R28"/>
    <mergeCell ref="S25:S28"/>
    <mergeCell ref="T25:T28"/>
    <mergeCell ref="U25:U28"/>
    <mergeCell ref="V25:V28"/>
    <mergeCell ref="AC53:AC56"/>
    <mergeCell ref="K61:K64"/>
    <mergeCell ref="J57:J60"/>
    <mergeCell ref="U57:U60"/>
    <mergeCell ref="G53:G56"/>
    <mergeCell ref="B61:B64"/>
    <mergeCell ref="I57:I60"/>
    <mergeCell ref="AE17:AE20"/>
    <mergeCell ref="AF17:AF20"/>
    <mergeCell ref="AD17:AD20"/>
    <mergeCell ref="AJ57:AJ60"/>
    <mergeCell ref="AW53:AW56"/>
    <mergeCell ref="AQ61:AQ64"/>
    <mergeCell ref="AR61:AR64"/>
    <mergeCell ref="AG61:AG64"/>
    <mergeCell ref="AJ61:AJ64"/>
    <mergeCell ref="AW61:AW64"/>
    <mergeCell ref="AQ57:AQ60"/>
    <mergeCell ref="AF53:AF56"/>
    <mergeCell ref="AD44:AD47"/>
    <mergeCell ref="AL48:AL51"/>
    <mergeCell ref="AO48:AO51"/>
    <mergeCell ref="AP48:AP51"/>
    <mergeCell ref="AQ48:AQ51"/>
    <mergeCell ref="AR48:AR51"/>
    <mergeCell ref="AM40:AM43"/>
    <mergeCell ref="AN40:AN43"/>
    <mergeCell ref="AO40:AO43"/>
    <mergeCell ref="AQ40:AQ43"/>
    <mergeCell ref="AH44:AH47"/>
    <mergeCell ref="AE32:AE35"/>
    <mergeCell ref="AZ9:AZ11"/>
    <mergeCell ref="AY9:AY11"/>
    <mergeCell ref="AW9:AW11"/>
    <mergeCell ref="AX9:AX11"/>
    <mergeCell ref="AG44:AG47"/>
    <mergeCell ref="AE25:AE28"/>
    <mergeCell ref="AF25:AF28"/>
    <mergeCell ref="AG9:AQ9"/>
    <mergeCell ref="AG53:AG56"/>
    <mergeCell ref="AX17:AX20"/>
    <mergeCell ref="AJ53:AJ56"/>
    <mergeCell ref="AW17:AW20"/>
    <mergeCell ref="AQ53:AQ56"/>
    <mergeCell ref="AG36:AG39"/>
    <mergeCell ref="AH36:AH39"/>
    <mergeCell ref="AM10:AO10"/>
    <mergeCell ref="AI53:AI56"/>
    <mergeCell ref="AH10:AI10"/>
    <mergeCell ref="AE44:AE47"/>
    <mergeCell ref="AF44:AF47"/>
    <mergeCell ref="AO44:AO47"/>
    <mergeCell ref="AP44:AP47"/>
    <mergeCell ref="AR44:AR47"/>
    <mergeCell ref="AW44:AW47"/>
    <mergeCell ref="X53:X56"/>
    <mergeCell ref="L57:L60"/>
    <mergeCell ref="Y61:Y64"/>
    <mergeCell ref="R57:R60"/>
    <mergeCell ref="AA44:AA47"/>
    <mergeCell ref="Q57:Q60"/>
    <mergeCell ref="Y44:Y47"/>
    <mergeCell ref="Z44:Z47"/>
    <mergeCell ref="S44:S47"/>
    <mergeCell ref="R48:R51"/>
    <mergeCell ref="Z48:Z51"/>
    <mergeCell ref="AA48:AA51"/>
    <mergeCell ref="AL61:AL64"/>
    <mergeCell ref="AM61:AM64"/>
    <mergeCell ref="AN61:AN64"/>
    <mergeCell ref="AO61:AO64"/>
    <mergeCell ref="AP61:AP64"/>
    <mergeCell ref="AB61:AB64"/>
    <mergeCell ref="AH65:AH68"/>
    <mergeCell ref="AB57:AB60"/>
    <mergeCell ref="AB53:AB56"/>
    <mergeCell ref="AG65:AG68"/>
    <mergeCell ref="AF65:AF68"/>
    <mergeCell ref="AQ65:AQ68"/>
    <mergeCell ref="AI65:AI68"/>
    <mergeCell ref="AK65:AK68"/>
    <mergeCell ref="T61:T64"/>
    <mergeCell ref="S57:S60"/>
    <mergeCell ref="T57:T60"/>
    <mergeCell ref="Z57:Z60"/>
    <mergeCell ref="AA57:AA60"/>
    <mergeCell ref="AL65:AL68"/>
    <mergeCell ref="AM65:AM68"/>
    <mergeCell ref="AN65:AN68"/>
    <mergeCell ref="AO65:AO68"/>
    <mergeCell ref="AP65:AP68"/>
    <mergeCell ref="S65:S68"/>
    <mergeCell ref="T65:T68"/>
    <mergeCell ref="U65:U68"/>
    <mergeCell ref="AL57:AL60"/>
    <mergeCell ref="AM57:AM60"/>
    <mergeCell ref="AN57:AN60"/>
    <mergeCell ref="AO57:AO60"/>
    <mergeCell ref="AP57:AP60"/>
    <mergeCell ref="AK57:AK60"/>
    <mergeCell ref="AJ65:AJ68"/>
    <mergeCell ref="AK61:AK64"/>
    <mergeCell ref="BA65:BA68"/>
    <mergeCell ref="AW65:AW68"/>
    <mergeCell ref="BA61:BA64"/>
    <mergeCell ref="AX65:AX68"/>
    <mergeCell ref="AR53:AR56"/>
    <mergeCell ref="AR65:AR68"/>
    <mergeCell ref="AR17:AR20"/>
    <mergeCell ref="BA17:BA20"/>
    <mergeCell ref="X61:X64"/>
    <mergeCell ref="AC61:AC64"/>
    <mergeCell ref="AE53:AE56"/>
    <mergeCell ref="AB36:AB39"/>
    <mergeCell ref="AC65:AC68"/>
    <mergeCell ref="AD65:AD68"/>
    <mergeCell ref="AE65:AE68"/>
    <mergeCell ref="Z61:Z64"/>
    <mergeCell ref="AA61:AA64"/>
    <mergeCell ref="AB17:AB20"/>
    <mergeCell ref="AQ44:AQ47"/>
    <mergeCell ref="AM48:AM51"/>
    <mergeCell ref="AN48:AN51"/>
    <mergeCell ref="AF36:AF39"/>
    <mergeCell ref="Y36:Y39"/>
    <mergeCell ref="Z36:Z39"/>
    <mergeCell ref="I61:I64"/>
    <mergeCell ref="N57:N60"/>
    <mergeCell ref="O57:O60"/>
    <mergeCell ref="P57:P60"/>
    <mergeCell ref="X25:X28"/>
    <mergeCell ref="R44:R47"/>
    <mergeCell ref="U17:U20"/>
    <mergeCell ref="U48:U51"/>
    <mergeCell ref="Q44:Q47"/>
    <mergeCell ref="W17:W20"/>
    <mergeCell ref="S61:S64"/>
    <mergeCell ref="T44:T47"/>
    <mergeCell ref="N48:N51"/>
    <mergeCell ref="O48:O51"/>
    <mergeCell ref="J25:J28"/>
    <mergeCell ref="K25:K28"/>
    <mergeCell ref="L25:L28"/>
    <mergeCell ref="M25:M28"/>
    <mergeCell ref="N25:N28"/>
    <mergeCell ref="X36:X39"/>
    <mergeCell ref="P32:P35"/>
    <mergeCell ref="Q32:Q35"/>
    <mergeCell ref="R32:R35"/>
    <mergeCell ref="W53:W56"/>
    <mergeCell ref="A57:A60"/>
    <mergeCell ref="Y53:Y56"/>
    <mergeCell ref="Z53:Z56"/>
    <mergeCell ref="AA53:AA56"/>
    <mergeCell ref="V44:V47"/>
    <mergeCell ref="A44:A47"/>
    <mergeCell ref="O44:O47"/>
    <mergeCell ref="Y17:Y20"/>
    <mergeCell ref="Z17:Z20"/>
    <mergeCell ref="AA17:AA20"/>
    <mergeCell ref="M44:M47"/>
    <mergeCell ref="N44:N47"/>
    <mergeCell ref="T53:T56"/>
    <mergeCell ref="X48:X51"/>
    <mergeCell ref="Y48:Y51"/>
    <mergeCell ref="F36:F39"/>
    <mergeCell ref="F44:F47"/>
    <mergeCell ref="G44:G47"/>
    <mergeCell ref="H44:H47"/>
    <mergeCell ref="I44:I47"/>
    <mergeCell ref="W44:W47"/>
    <mergeCell ref="X44:X47"/>
    <mergeCell ref="B48:B51"/>
    <mergeCell ref="C48:C51"/>
    <mergeCell ref="V17:V20"/>
    <mergeCell ref="AA36:AA39"/>
    <mergeCell ref="D25:D28"/>
    <mergeCell ref="E25:E28"/>
    <mergeCell ref="P65:P68"/>
    <mergeCell ref="Q65:Q68"/>
    <mergeCell ref="V65:V68"/>
    <mergeCell ref="W65:W68"/>
    <mergeCell ref="W25:W28"/>
    <mergeCell ref="V61:V64"/>
    <mergeCell ref="W61:W64"/>
    <mergeCell ref="R65:R68"/>
    <mergeCell ref="U44:U47"/>
    <mergeCell ref="P44:P47"/>
    <mergeCell ref="K57:K60"/>
    <mergeCell ref="B52:F52"/>
    <mergeCell ref="C61:C64"/>
    <mergeCell ref="E61:E64"/>
    <mergeCell ref="D61:D64"/>
    <mergeCell ref="F53:F56"/>
    <mergeCell ref="J44:J47"/>
    <mergeCell ref="K44:K47"/>
    <mergeCell ref="L44:L47"/>
    <mergeCell ref="H61:H64"/>
    <mergeCell ref="B126:F126"/>
    <mergeCell ref="AD69:AQ69"/>
    <mergeCell ref="A72:O72"/>
    <mergeCell ref="A73:AE73"/>
    <mergeCell ref="N74:S74"/>
    <mergeCell ref="N75:R75"/>
    <mergeCell ref="A9:A11"/>
    <mergeCell ref="A76:J76"/>
    <mergeCell ref="N76:AE76"/>
    <mergeCell ref="G9:G11"/>
    <mergeCell ref="AF74:AQ74"/>
    <mergeCell ref="A70:V70"/>
    <mergeCell ref="B83:AS83"/>
    <mergeCell ref="B84:N84"/>
    <mergeCell ref="B82:AS82"/>
    <mergeCell ref="B80:AT80"/>
    <mergeCell ref="B81:AT81"/>
    <mergeCell ref="B85:N85"/>
    <mergeCell ref="B9:B11"/>
    <mergeCell ref="E9:E11"/>
    <mergeCell ref="AF9:AF11"/>
    <mergeCell ref="AR9:AR11"/>
    <mergeCell ref="AS9:AS11"/>
    <mergeCell ref="AF75:AY76"/>
    <mergeCell ref="A65:A68"/>
    <mergeCell ref="J65:J68"/>
    <mergeCell ref="K65:K68"/>
    <mergeCell ref="L65:L68"/>
    <mergeCell ref="AU1:AX1"/>
    <mergeCell ref="A1:AQ1"/>
    <mergeCell ref="B2:O2"/>
    <mergeCell ref="B3:J3"/>
    <mergeCell ref="A71:V71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B53:B56"/>
    <mergeCell ref="C53:C56"/>
    <mergeCell ref="E53:E56"/>
    <mergeCell ref="D65:D68"/>
    <mergeCell ref="H53:H56"/>
    <mergeCell ref="I53:I56"/>
    <mergeCell ref="J53:J56"/>
    <mergeCell ref="Q53:Q56"/>
    <mergeCell ref="R53:R56"/>
    <mergeCell ref="S53:S56"/>
    <mergeCell ref="S48:S51"/>
    <mergeCell ref="T48:T51"/>
    <mergeCell ref="M65:M68"/>
    <mergeCell ref="N65:N68"/>
    <mergeCell ref="O65:O68"/>
    <mergeCell ref="J61:J64"/>
    <mergeCell ref="N53:N56"/>
    <mergeCell ref="D48:D51"/>
    <mergeCell ref="E48:E51"/>
    <mergeCell ref="F48:F51"/>
    <mergeCell ref="G48:G51"/>
    <mergeCell ref="H48:H51"/>
    <mergeCell ref="I48:I51"/>
    <mergeCell ref="J48:J51"/>
    <mergeCell ref="K48:K51"/>
    <mergeCell ref="L48:L51"/>
    <mergeCell ref="M48:M51"/>
    <mergeCell ref="D9:D11"/>
    <mergeCell ref="B31:F31"/>
    <mergeCell ref="B12:F12"/>
    <mergeCell ref="I10:I11"/>
    <mergeCell ref="J10:J11"/>
    <mergeCell ref="M10:M11"/>
    <mergeCell ref="N10:N11"/>
    <mergeCell ref="O10:O11"/>
    <mergeCell ref="O32:O35"/>
    <mergeCell ref="B21:B24"/>
    <mergeCell ref="C21:C24"/>
    <mergeCell ref="D21:D24"/>
    <mergeCell ref="E21:E24"/>
    <mergeCell ref="G21:G24"/>
    <mergeCell ref="H21:H24"/>
    <mergeCell ref="I21:I24"/>
    <mergeCell ref="J21:J24"/>
    <mergeCell ref="K21:K24"/>
    <mergeCell ref="L21:L24"/>
    <mergeCell ref="B25:B28"/>
    <mergeCell ref="C25:C28"/>
    <mergeCell ref="G25:G28"/>
    <mergeCell ref="H25:H28"/>
    <mergeCell ref="I25:I28"/>
    <mergeCell ref="M13:M16"/>
    <mergeCell ref="N13:N16"/>
    <mergeCell ref="O13:O16"/>
    <mergeCell ref="P13:P16"/>
    <mergeCell ref="AB10:AB11"/>
    <mergeCell ref="AC10:AC11"/>
    <mergeCell ref="AD10:AD11"/>
    <mergeCell ref="AE10:AE11"/>
    <mergeCell ref="X10:X11"/>
    <mergeCell ref="Y10:Y11"/>
    <mergeCell ref="Z10:Z11"/>
    <mergeCell ref="AA10:AA11"/>
    <mergeCell ref="X13:X16"/>
    <mergeCell ref="Y13:Y16"/>
    <mergeCell ref="Z13:Z16"/>
    <mergeCell ref="AA13:AA16"/>
    <mergeCell ref="AB13:AB16"/>
    <mergeCell ref="AC13:AC16"/>
    <mergeCell ref="AD13:AD16"/>
    <mergeCell ref="AE13:AE16"/>
    <mergeCell ref="Q13:Q16"/>
    <mergeCell ref="P10:P11"/>
    <mergeCell ref="Q10:Q11"/>
    <mergeCell ref="R10:R11"/>
    <mergeCell ref="S10:S11"/>
    <mergeCell ref="T10:T11"/>
    <mergeCell ref="U10:U11"/>
    <mergeCell ref="V10:V11"/>
    <mergeCell ref="W10:W11"/>
    <mergeCell ref="R13:R16"/>
    <mergeCell ref="S13:S16"/>
    <mergeCell ref="T13:T16"/>
    <mergeCell ref="U13:U16"/>
    <mergeCell ref="V13:V16"/>
    <mergeCell ref="W13:W16"/>
    <mergeCell ref="BA44:BA47"/>
    <mergeCell ref="AD48:AD51"/>
    <mergeCell ref="AE48:AE51"/>
    <mergeCell ref="AF48:AF51"/>
    <mergeCell ref="B36:B39"/>
    <mergeCell ref="C36:C39"/>
    <mergeCell ref="D36:D39"/>
    <mergeCell ref="E36:E39"/>
    <mergeCell ref="G36:G39"/>
    <mergeCell ref="H36:H39"/>
    <mergeCell ref="I36:I39"/>
    <mergeCell ref="J36:J39"/>
    <mergeCell ref="K36:K39"/>
    <mergeCell ref="L36:L39"/>
    <mergeCell ref="M36:M39"/>
    <mergeCell ref="N36:N39"/>
    <mergeCell ref="O36:O39"/>
    <mergeCell ref="P36:P39"/>
    <mergeCell ref="Q36:Q39"/>
    <mergeCell ref="R36:R39"/>
    <mergeCell ref="S36:S39"/>
    <mergeCell ref="T36:T39"/>
    <mergeCell ref="U36:U39"/>
    <mergeCell ref="AB44:AB47"/>
    <mergeCell ref="C32:C35"/>
    <mergeCell ref="D32:D35"/>
    <mergeCell ref="E32:E35"/>
    <mergeCell ref="F32:F35"/>
    <mergeCell ref="G32:G35"/>
    <mergeCell ref="H32:H35"/>
    <mergeCell ref="I32:I35"/>
    <mergeCell ref="J32:J35"/>
    <mergeCell ref="AX44:AX47"/>
    <mergeCell ref="S32:S35"/>
    <mergeCell ref="T32:T35"/>
    <mergeCell ref="V32:V35"/>
    <mergeCell ref="W32:W35"/>
    <mergeCell ref="X32:X35"/>
    <mergeCell ref="Y32:Y35"/>
    <mergeCell ref="Z32:Z35"/>
    <mergeCell ref="AC44:AC47"/>
    <mergeCell ref="V36:V39"/>
    <mergeCell ref="W36:W39"/>
    <mergeCell ref="AA32:AA35"/>
    <mergeCell ref="AB32:AB35"/>
    <mergeCell ref="AX40:AX43"/>
    <mergeCell ref="D44:D47"/>
    <mergeCell ref="C44:C47"/>
    <mergeCell ref="AP32:AP35"/>
    <mergeCell ref="AQ32:AQ35"/>
    <mergeCell ref="AR32:AR35"/>
    <mergeCell ref="AW32:AW35"/>
    <mergeCell ref="AR36:AR39"/>
    <mergeCell ref="AW36:AW39"/>
    <mergeCell ref="V48:V51"/>
    <mergeCell ref="W48:W51"/>
    <mergeCell ref="AI44:AI47"/>
    <mergeCell ref="AJ44:AJ47"/>
    <mergeCell ref="AK44:AK47"/>
    <mergeCell ref="AL44:AL47"/>
    <mergeCell ref="AM44:AM47"/>
    <mergeCell ref="AN44:AN47"/>
    <mergeCell ref="AJ40:AJ43"/>
    <mergeCell ref="AR40:AR43"/>
    <mergeCell ref="AW48:AW51"/>
    <mergeCell ref="AF32:AF35"/>
    <mergeCell ref="AG32:AG35"/>
    <mergeCell ref="AH32:AH35"/>
    <mergeCell ref="AI32:AI35"/>
    <mergeCell ref="AJ32:AJ35"/>
    <mergeCell ref="AK32:AK35"/>
    <mergeCell ref="AL32:AL35"/>
    <mergeCell ref="AX48:AX51"/>
    <mergeCell ref="V40:V43"/>
    <mergeCell ref="O40:O43"/>
    <mergeCell ref="P40:P43"/>
    <mergeCell ref="Q40:Q43"/>
    <mergeCell ref="R40:R43"/>
    <mergeCell ref="AK36:AK39"/>
    <mergeCell ref="AL36:AL39"/>
    <mergeCell ref="AM36:AM39"/>
    <mergeCell ref="AN36:AN39"/>
    <mergeCell ref="AO36:AO39"/>
    <mergeCell ref="AP36:AP39"/>
    <mergeCell ref="AQ36:AQ39"/>
    <mergeCell ref="AL40:AL43"/>
    <mergeCell ref="S40:S43"/>
    <mergeCell ref="T40:T43"/>
    <mergeCell ref="U40:U43"/>
    <mergeCell ref="AB48:AB51"/>
    <mergeCell ref="AQ21:AQ24"/>
    <mergeCell ref="AP21:AP24"/>
    <mergeCell ref="AL21:AL24"/>
    <mergeCell ref="AM21:AO24"/>
    <mergeCell ref="AR21:AR24"/>
    <mergeCell ref="V21:V24"/>
    <mergeCell ref="W21:W24"/>
    <mergeCell ref="X21:X24"/>
    <mergeCell ref="Y21:Y24"/>
    <mergeCell ref="Z21:Z24"/>
    <mergeCell ref="AA21:AA24"/>
    <mergeCell ref="AB21:AB24"/>
    <mergeCell ref="AC21:AC24"/>
    <mergeCell ref="AD21:AD24"/>
    <mergeCell ref="AE21:AE24"/>
    <mergeCell ref="AF21:AF24"/>
    <mergeCell ref="AR13:AR16"/>
    <mergeCell ref="AW13:AW16"/>
    <mergeCell ref="AX13:AX16"/>
    <mergeCell ref="BA13:BA16"/>
    <mergeCell ref="AH13:AI16"/>
    <mergeCell ref="AH17:AI20"/>
    <mergeCell ref="AP13:AP16"/>
    <mergeCell ref="AQ13:AQ16"/>
    <mergeCell ref="AP17:AP20"/>
    <mergeCell ref="AQ17:AQ20"/>
    <mergeCell ref="AM13:AO16"/>
    <mergeCell ref="AK13:AK16"/>
    <mergeCell ref="AM17:AO20"/>
    <mergeCell ref="AJ13:AJ16"/>
    <mergeCell ref="AH29:AI29"/>
    <mergeCell ref="AJ17:AJ20"/>
    <mergeCell ref="AK17:AK20"/>
    <mergeCell ref="AL13:AL16"/>
    <mergeCell ref="AL17:AL20"/>
    <mergeCell ref="AG17:AG20"/>
    <mergeCell ref="AG13:AG16"/>
    <mergeCell ref="A13:A16"/>
    <mergeCell ref="A21:A24"/>
    <mergeCell ref="AF13:AF16"/>
    <mergeCell ref="AH21:AI24"/>
    <mergeCell ref="AJ21:AJ24"/>
    <mergeCell ref="AK21:AK24"/>
    <mergeCell ref="K13:K16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L13:L16"/>
    <mergeCell ref="A32:A35"/>
    <mergeCell ref="A36:A39"/>
    <mergeCell ref="AG21:AG24"/>
    <mergeCell ref="D53:D56"/>
    <mergeCell ref="A53:A56"/>
    <mergeCell ref="A61:A64"/>
    <mergeCell ref="A48:A51"/>
    <mergeCell ref="AH30:AI30"/>
    <mergeCell ref="AJ36:AJ39"/>
    <mergeCell ref="U21:U24"/>
    <mergeCell ref="AG40:AG43"/>
    <mergeCell ref="AH40:AH43"/>
    <mergeCell ref="AI40:AI43"/>
    <mergeCell ref="Y40:Y43"/>
    <mergeCell ref="AF40:AF43"/>
    <mergeCell ref="A40:A43"/>
    <mergeCell ref="W40:W43"/>
    <mergeCell ref="X40:X43"/>
    <mergeCell ref="Z40:Z43"/>
    <mergeCell ref="AA40:AA43"/>
    <mergeCell ref="AB40:AB43"/>
    <mergeCell ref="AC40:AC43"/>
    <mergeCell ref="AD40:AD43"/>
    <mergeCell ref="AE40:AE43"/>
    <mergeCell ref="AM30:AO30"/>
    <mergeCell ref="B40:B43"/>
    <mergeCell ref="C40:C43"/>
    <mergeCell ref="D40:D43"/>
    <mergeCell ref="E40:E43"/>
    <mergeCell ref="H40:H43"/>
    <mergeCell ref="I40:I43"/>
    <mergeCell ref="J40:J43"/>
    <mergeCell ref="K40:K43"/>
    <mergeCell ref="L40:L43"/>
    <mergeCell ref="AO32:AO35"/>
    <mergeCell ref="AM32:AM35"/>
    <mergeCell ref="AN32:AN35"/>
    <mergeCell ref="K32:K35"/>
    <mergeCell ref="L32:L35"/>
    <mergeCell ref="M32:M35"/>
    <mergeCell ref="N32:N35"/>
    <mergeCell ref="F40:F43"/>
    <mergeCell ref="G40:G43"/>
    <mergeCell ref="N40:N43"/>
    <mergeCell ref="AC32:AC35"/>
    <mergeCell ref="AD32:AD35"/>
    <mergeCell ref="M40:M43"/>
    <mergeCell ref="B32:B35"/>
  </mergeCells>
  <phoneticPr fontId="32" type="noConversion"/>
  <conditionalFormatting sqref="H75:I75 A75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2" manualBreakCount="2">
    <brk id="51" max="50" man="1"/>
    <brk id="83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2024-08-05T11:03:07Z</dcterms:modified>
</cp:coreProperties>
</file>