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На подпись Анне\Договор подряда\"/>
    </mc:Choice>
  </mc:AlternateContent>
  <bookViews>
    <workbookView xWindow="0" yWindow="0" windowWidth="23040" windowHeight="9192"/>
  </bookViews>
  <sheets>
    <sheet name="Таблица1 (ДС1)" sheetId="3" r:id="rId1"/>
  </sheets>
  <definedNames>
    <definedName name="_xlnm.Print_Area" localSheetId="0">'Таблица1 (ДС1)'!$A$1:$L$62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3" l="1"/>
  <c r="J54" i="3"/>
  <c r="J50" i="3" l="1"/>
  <c r="J43" i="3"/>
  <c r="G43" i="3"/>
  <c r="G42" i="3"/>
  <c r="J42" i="3"/>
  <c r="J41" i="3"/>
  <c r="G41" i="3"/>
  <c r="G33" i="3"/>
  <c r="J33" i="3"/>
  <c r="G32" i="3"/>
  <c r="J32" i="3" s="1"/>
  <c r="G31" i="3"/>
  <c r="J31" i="3" s="1"/>
  <c r="G30" i="3"/>
  <c r="J30" i="3" s="1"/>
  <c r="G26" i="3" l="1"/>
  <c r="J26" i="3" s="1"/>
  <c r="G25" i="3"/>
  <c r="J25" i="3" s="1"/>
  <c r="G49" i="3" l="1"/>
  <c r="J49" i="3"/>
  <c r="G27" i="3"/>
  <c r="G24" i="3"/>
  <c r="J24" i="3" s="1"/>
  <c r="H54" i="3"/>
  <c r="J48" i="3"/>
  <c r="G47" i="3"/>
  <c r="J47" i="3" s="1"/>
  <c r="G46" i="3"/>
  <c r="J46" i="3" s="1"/>
  <c r="G40" i="3"/>
  <c r="J40" i="3" s="1"/>
  <c r="G39" i="3"/>
  <c r="J39" i="3" s="1"/>
  <c r="G38" i="3"/>
  <c r="J38" i="3" s="1"/>
  <c r="G37" i="3"/>
  <c r="J37" i="3" s="1"/>
  <c r="G36" i="3"/>
  <c r="J36" i="3" s="1"/>
  <c r="G29" i="3"/>
  <c r="J29" i="3" s="1"/>
  <c r="G28" i="3"/>
  <c r="J28" i="3" s="1"/>
  <c r="G23" i="3"/>
  <c r="J23" i="3" s="1"/>
  <c r="G21" i="3"/>
  <c r="J21" i="3" s="1"/>
  <c r="G20" i="3"/>
  <c r="J20" i="3" s="1"/>
  <c r="G19" i="3"/>
  <c r="J19" i="3" s="1"/>
  <c r="G18" i="3"/>
  <c r="J18" i="3" s="1"/>
  <c r="G17" i="3"/>
  <c r="J17" i="3" s="1"/>
  <c r="G16" i="3"/>
  <c r="J16" i="3" s="1"/>
  <c r="G15" i="3"/>
  <c r="J15" i="3" s="1"/>
  <c r="G14" i="3"/>
  <c r="J14" i="3" s="1"/>
  <c r="G13" i="3"/>
  <c r="J13" i="3" s="1"/>
  <c r="G12" i="3"/>
  <c r="J12" i="3" s="1"/>
  <c r="G11" i="3"/>
  <c r="J11" i="3" s="1"/>
  <c r="J27" i="3" l="1"/>
  <c r="J35" i="3" l="1"/>
</calcChain>
</file>

<file path=xl/sharedStrings.xml><?xml version="1.0" encoding="utf-8"?>
<sst xmlns="http://schemas.openxmlformats.org/spreadsheetml/2006/main" count="139" uniqueCount="76">
  <si>
    <t xml:space="preserve"> </t>
  </si>
  <si>
    <t>N п.п.</t>
  </si>
  <si>
    <t>Наименование</t>
  </si>
  <si>
    <t xml:space="preserve">Демонтаж напольного унитаза с бачком </t>
  </si>
  <si>
    <t>Расходные материалы</t>
  </si>
  <si>
    <t>Демонтаж керамической плитки на полу</t>
  </si>
  <si>
    <t>Демонтаж деревянного перекрытия</t>
  </si>
  <si>
    <t xml:space="preserve">Демонтаж раковины </t>
  </si>
  <si>
    <t>Демонтаж светильников</t>
  </si>
  <si>
    <t>Демонтаж электропроводки</t>
  </si>
  <si>
    <t>Демонтаж лотков электропроводки</t>
  </si>
  <si>
    <t>Демонтаж дверных блоков</t>
  </si>
  <si>
    <t>м.кв</t>
  </si>
  <si>
    <t>шт</t>
  </si>
  <si>
    <t>м.куб</t>
  </si>
  <si>
    <t>компл</t>
  </si>
  <si>
    <t>Стоимость</t>
  </si>
  <si>
    <t>Работа</t>
  </si>
  <si>
    <t>Материалы</t>
  </si>
  <si>
    <t>Итого</t>
  </si>
  <si>
    <t>Демонтажные работы</t>
  </si>
  <si>
    <t>Демонтаж керамической плитки на стенах (+штукатурка)</t>
  </si>
  <si>
    <t>Демонтаж горизонтальных коммуниникаций</t>
  </si>
  <si>
    <t>Сан. узел</t>
  </si>
  <si>
    <t>Зал</t>
  </si>
  <si>
    <t xml:space="preserve">Демонтаж бетонной стяжки (душевая) </t>
  </si>
  <si>
    <t>Ед. измерения</t>
  </si>
  <si>
    <t>Сумма</t>
  </si>
  <si>
    <t xml:space="preserve">Устройство ПГС,  t-300мм,  фракция 5-20 </t>
  </si>
  <si>
    <t xml:space="preserve">Устройство подбетонного основания М100, t-50мм </t>
  </si>
  <si>
    <t>Итого работа:</t>
  </si>
  <si>
    <t>Итого материалы:</t>
  </si>
  <si>
    <t>Всего:</t>
  </si>
  <si>
    <t>Демонтаж перегородки в 0,5 кирпича</t>
  </si>
  <si>
    <t>Прочие работы</t>
  </si>
  <si>
    <t>Вынос/вывоз мусора</t>
  </si>
  <si>
    <t>контейнер</t>
  </si>
  <si>
    <t>Мобилизационные расходы</t>
  </si>
  <si>
    <t>Работы по устройству чернового пола</t>
  </si>
  <si>
    <t>Заказчик: ООО “Инвейжн Юниверс”,</t>
  </si>
  <si>
    <t>Генеральный директор</t>
  </si>
  <si>
    <t>__________________ Исентаев Р.Р.</t>
  </si>
  <si>
    <t>Подрядчик: ИП Петровций А.И.</t>
  </si>
  <si>
    <t>Б.П.</t>
  </si>
  <si>
    <t>М.П.</t>
  </si>
  <si>
    <r>
      <t xml:space="preserve">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________</t>
    </r>
    <r>
      <rPr>
        <b/>
        <sz val="12"/>
        <color theme="1"/>
        <rFont val="Calibri"/>
        <family val="2"/>
        <charset val="204"/>
        <scheme val="minor"/>
      </rPr>
      <t>Петровций А.И.</t>
    </r>
  </si>
  <si>
    <t>ДОГОВОРНАЯ СМЕТА</t>
  </si>
  <si>
    <t>Кол-во</t>
  </si>
  <si>
    <t xml:space="preserve">Демонтаж металл оголовков </t>
  </si>
  <si>
    <t xml:space="preserve">Подготовка стройплощадки (очистка) </t>
  </si>
  <si>
    <t xml:space="preserve">Демонтаж бетонных участков пола  1х2,1х0,5 </t>
  </si>
  <si>
    <t>Демонтаж бетонных участков 1,5х1,5х0,2</t>
  </si>
  <si>
    <t xml:space="preserve">Земляные работы под бетонными "островами" 3х1,5х0,2 </t>
  </si>
  <si>
    <t>ДС1</t>
  </si>
  <si>
    <t>Демонтаж остатков металоконструкции из кирпичной стены(выемка)</t>
  </si>
  <si>
    <r>
      <t>ЗАЛ_Устройство арматурной сетки ячейка 150х150 в 2 слоя (-</t>
    </r>
    <r>
      <rPr>
        <i/>
        <sz val="11"/>
        <color rgb="FFFF0000"/>
        <rFont val="Calibri"/>
        <family val="2"/>
        <charset val="204"/>
        <scheme val="minor"/>
      </rPr>
      <t>Ф</t>
    </r>
    <r>
      <rPr>
        <sz val="11"/>
        <color rgb="FFFF0000"/>
        <rFont val="Calibri"/>
        <family val="2"/>
        <charset val="204"/>
        <scheme val="minor"/>
      </rPr>
      <t>12 - 200м)</t>
    </r>
  </si>
  <si>
    <t>ЗАЛ_Устройство гидроизоляции</t>
  </si>
  <si>
    <t>Демонтаж штукатурки на стенах</t>
  </si>
  <si>
    <t>кв.м</t>
  </si>
  <si>
    <t>ЗАЛ_Устройство бетонного слоя,  бетон М300: 3х1,5х0,55; 2х2,1х0,55; 1х2,1х0,4; 1,5х1,5х0,3</t>
  </si>
  <si>
    <t>Демонтаж участка перегородки из кирпича толщиной 0,5 кирп. 1,5х3,5м</t>
  </si>
  <si>
    <t>Демонтаж участка перегородки из кирпича толщиной 1 кирп. 1,0х1,0м</t>
  </si>
  <si>
    <t>Демонтаж опалубки бортика вдоль окон</t>
  </si>
  <si>
    <t>м.п.</t>
  </si>
  <si>
    <t>Аренда оборудования</t>
  </si>
  <si>
    <t>Измененные объемы работ по</t>
  </si>
  <si>
    <t xml:space="preserve">Приложение №1.1 (Договорная смета) к Дополнительному соглашению №1 к Договору подряда №26.08.2024 от "26" августа 2024г </t>
  </si>
  <si>
    <r>
      <t xml:space="preserve">Демонтаж бетонных  "островов" </t>
    </r>
    <r>
      <rPr>
        <sz val="11"/>
        <rFont val="Calibri"/>
        <family val="2"/>
        <charset val="204"/>
        <scheme val="minor"/>
      </rPr>
      <t>3х1,5х0,8 и 2х1,5х0,8</t>
    </r>
  </si>
  <si>
    <t>ЗАЛ_Монтаж опалубки бортика вдоль окон</t>
  </si>
  <si>
    <t>ЗАЛ_Армирование бортика вдоль окон</t>
  </si>
  <si>
    <t>ЗАЛ_Бетонирование бортика вдоль окон, бетон М300</t>
  </si>
  <si>
    <t>1.1</t>
  </si>
  <si>
    <t>1.2</t>
  </si>
  <si>
    <t>1.3</t>
  </si>
  <si>
    <t>1.4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</si>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</sst>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6" formatCode="#,##0.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strike/>
      <sz val="11"/>
      <name val="Calibri"/>
      <family val="2"/>
      <charset val="204"/>
      <scheme val="minor"/>
    </font>
    <font>
      <b/>
      <strike/>
      <sz val="11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wrapText="1"/>
    </xf>
    <xf numFmtId="0" fontId="0" fillId="0" borderId="11" xfId="0" applyBorder="1"/>
    <xf numFmtId="164" fontId="0" fillId="0" borderId="0" xfId="0" applyNumberFormat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33" borderId="14" xfId="0" applyNumberFormat="1" applyFill="1" applyBorder="1" applyAlignment="1">
      <alignment horizontal="center"/>
    </xf>
    <xf numFmtId="164" fontId="0" fillId="34" borderId="14" xfId="0" applyNumberFormat="1" applyFill="1" applyBorder="1" applyAlignment="1">
      <alignment horizontal="center"/>
    </xf>
    <xf numFmtId="164" fontId="16" fillId="34" borderId="19" xfId="0" applyNumberFormat="1" applyFont="1" applyFill="1" applyBorder="1" applyAlignment="1">
      <alignment horizontal="center" wrapText="1"/>
    </xf>
    <xf numFmtId="164" fontId="18" fillId="0" borderId="12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33" borderId="29" xfId="0" applyFill="1" applyBorder="1" applyAlignment="1">
      <alignment horizontal="center" vertical="center"/>
    </xf>
    <xf numFmtId="0" fontId="0" fillId="34" borderId="29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6" fillId="34" borderId="31" xfId="0" applyFont="1" applyFill="1" applyBorder="1" applyAlignment="1">
      <alignment wrapText="1"/>
    </xf>
    <xf numFmtId="0" fontId="16" fillId="33" borderId="32" xfId="0" applyFont="1" applyFill="1" applyBorder="1" applyAlignment="1">
      <alignment wrapText="1"/>
    </xf>
    <xf numFmtId="0" fontId="0" fillId="0" borderId="32" xfId="0" applyBorder="1" applyAlignment="1">
      <alignment wrapText="1"/>
    </xf>
    <xf numFmtId="0" fontId="16" fillId="34" borderId="32" xfId="0" applyFont="1" applyFill="1" applyBorder="1" applyAlignment="1">
      <alignment wrapText="1"/>
    </xf>
    <xf numFmtId="0" fontId="0" fillId="0" borderId="33" xfId="0" applyBorder="1" applyAlignment="1">
      <alignment vertical="center"/>
    </xf>
    <xf numFmtId="164" fontId="18" fillId="0" borderId="27" xfId="0" applyNumberFormat="1" applyFon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33" borderId="13" xfId="0" applyNumberFormat="1" applyFill="1" applyBorder="1" applyAlignment="1">
      <alignment horizontal="center" vertical="center" wrapText="1"/>
    </xf>
    <xf numFmtId="164" fontId="0" fillId="34" borderId="13" xfId="0" applyNumberForma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wrapText="1"/>
    </xf>
    <xf numFmtId="164" fontId="0" fillId="33" borderId="13" xfId="0" applyNumberFormat="1" applyFill="1" applyBorder="1" applyAlignment="1">
      <alignment horizontal="center"/>
    </xf>
    <xf numFmtId="164" fontId="0" fillId="34" borderId="13" xfId="0" applyNumberFormat="1" applyFill="1" applyBorder="1" applyAlignment="1">
      <alignment horizontal="center"/>
    </xf>
    <xf numFmtId="0" fontId="16" fillId="34" borderId="21" xfId="0" applyFont="1" applyFill="1" applyBorder="1" applyAlignment="1">
      <alignment horizontal="center" vertical="center" wrapText="1"/>
    </xf>
    <xf numFmtId="0" fontId="16" fillId="34" borderId="17" xfId="0" applyFont="1" applyFill="1" applyBorder="1" applyAlignment="1">
      <alignment wrapText="1"/>
    </xf>
    <xf numFmtId="0" fontId="16" fillId="34" borderId="19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3" xfId="0" applyBorder="1"/>
    <xf numFmtId="0" fontId="0" fillId="33" borderId="13" xfId="0" applyFill="1" applyBorder="1"/>
    <xf numFmtId="0" fontId="0" fillId="33" borderId="14" xfId="0" applyFill="1" applyBorder="1" applyAlignment="1">
      <alignment horizontal="center"/>
    </xf>
    <xf numFmtId="0" fontId="0" fillId="34" borderId="13" xfId="0" applyFill="1" applyBorder="1"/>
    <xf numFmtId="2" fontId="0" fillId="34" borderId="14" xfId="0" applyNumberFormat="1" applyFill="1" applyBorder="1" applyAlignment="1">
      <alignment horizontal="center"/>
    </xf>
    <xf numFmtId="0" fontId="0" fillId="0" borderId="24" xfId="0" applyBorder="1" applyAlignment="1">
      <alignment vertical="center"/>
    </xf>
    <xf numFmtId="164" fontId="20" fillId="0" borderId="16" xfId="0" applyNumberFormat="1" applyFont="1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164" fontId="16" fillId="34" borderId="18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 vertical="center" wrapText="1"/>
    </xf>
    <xf numFmtId="164" fontId="0" fillId="33" borderId="32" xfId="0" applyNumberFormat="1" applyFill="1" applyBorder="1" applyAlignment="1">
      <alignment horizontal="center"/>
    </xf>
    <xf numFmtId="164" fontId="0" fillId="34" borderId="32" xfId="0" applyNumberFormat="1" applyFill="1" applyBorder="1" applyAlignment="1">
      <alignment horizontal="center"/>
    </xf>
    <xf numFmtId="0" fontId="0" fillId="0" borderId="16" xfId="0" applyBorder="1" applyAlignment="1">
      <alignment vertical="center" wrapText="1"/>
    </xf>
    <xf numFmtId="164" fontId="0" fillId="0" borderId="29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 vertical="center" wrapText="1"/>
    </xf>
    <xf numFmtId="0" fontId="0" fillId="0" borderId="36" xfId="0" applyBorder="1" applyAlignment="1">
      <alignment vertical="center"/>
    </xf>
    <xf numFmtId="0" fontId="19" fillId="0" borderId="14" xfId="0" applyFont="1" applyBorder="1" applyAlignment="1">
      <alignment horizontal="center"/>
    </xf>
    <xf numFmtId="0" fontId="16" fillId="0" borderId="11" xfId="0" applyFont="1" applyBorder="1" applyAlignment="1">
      <alignment horizontal="left" vertical="center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18" fillId="0" borderId="0" xfId="0" applyFont="1"/>
    <xf numFmtId="2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left" vertical="center" wrapText="1"/>
    </xf>
    <xf numFmtId="164" fontId="18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 vertical="center" wrapText="1"/>
    </xf>
    <xf numFmtId="164" fontId="0" fillId="0" borderId="25" xfId="0" applyNumberFormat="1" applyBorder="1" applyAlignment="1">
      <alignment horizontal="center" vertical="center" wrapText="1"/>
    </xf>
    <xf numFmtId="2" fontId="14" fillId="0" borderId="14" xfId="0" applyNumberFormat="1" applyFont="1" applyBorder="1" applyAlignment="1">
      <alignment horizontal="center"/>
    </xf>
    <xf numFmtId="164" fontId="14" fillId="0" borderId="13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wrapText="1"/>
    </xf>
    <xf numFmtId="0" fontId="14" fillId="0" borderId="13" xfId="0" applyFont="1" applyBorder="1"/>
    <xf numFmtId="164" fontId="14" fillId="0" borderId="13" xfId="0" applyNumberFormat="1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horizontal="center" vertical="center" wrapText="1"/>
    </xf>
    <xf numFmtId="0" fontId="14" fillId="0" borderId="0" xfId="0" applyFont="1"/>
    <xf numFmtId="164" fontId="0" fillId="0" borderId="37" xfId="0" applyNumberForma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wrapText="1"/>
    </xf>
    <xf numFmtId="2" fontId="24" fillId="0" borderId="13" xfId="0" applyNumberFormat="1" applyFont="1" applyBorder="1"/>
    <xf numFmtId="0" fontId="24" fillId="0" borderId="14" xfId="0" applyFont="1" applyBorder="1" applyAlignment="1">
      <alignment horizontal="center"/>
    </xf>
    <xf numFmtId="164" fontId="24" fillId="0" borderId="13" xfId="0" applyNumberFormat="1" applyFont="1" applyBorder="1" applyAlignment="1">
      <alignment horizontal="center"/>
    </xf>
    <xf numFmtId="164" fontId="24" fillId="0" borderId="14" xfId="0" applyNumberFormat="1" applyFont="1" applyBorder="1" applyAlignment="1">
      <alignment horizontal="center"/>
    </xf>
    <xf numFmtId="164" fontId="24" fillId="0" borderId="13" xfId="0" applyNumberFormat="1" applyFont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center" vertical="center" wrapText="1"/>
    </xf>
    <xf numFmtId="0" fontId="25" fillId="0" borderId="32" xfId="0" applyFont="1" applyBorder="1" applyAlignment="1">
      <alignment wrapText="1"/>
    </xf>
    <xf numFmtId="2" fontId="24" fillId="0" borderId="14" xfId="0" applyNumberFormat="1" applyFont="1" applyBorder="1" applyAlignment="1">
      <alignment horizontal="center"/>
    </xf>
    <xf numFmtId="0" fontId="24" fillId="0" borderId="13" xfId="0" applyFont="1" applyBorder="1"/>
    <xf numFmtId="0" fontId="0" fillId="0" borderId="13" xfId="0" applyBorder="1" applyAlignment="1">
      <alignment vertical="center"/>
    </xf>
    <xf numFmtId="164" fontId="14" fillId="0" borderId="13" xfId="0" applyNumberFormat="1" applyFont="1" applyBorder="1" applyAlignment="1">
      <alignment horizontal="center" vertical="center"/>
    </xf>
    <xf numFmtId="164" fontId="14" fillId="0" borderId="14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vertical="center" wrapText="1"/>
    </xf>
    <xf numFmtId="0" fontId="26" fillId="33" borderId="29" xfId="0" applyFont="1" applyFill="1" applyBorder="1" applyAlignment="1">
      <alignment horizontal="center" vertical="center" wrapText="1"/>
    </xf>
    <xf numFmtId="0" fontId="26" fillId="33" borderId="32" xfId="0" applyFont="1" applyFill="1" applyBorder="1" applyAlignment="1">
      <alignment wrapText="1"/>
    </xf>
    <xf numFmtId="0" fontId="26" fillId="33" borderId="13" xfId="0" applyFont="1" applyFill="1" applyBorder="1" applyAlignment="1">
      <alignment wrapText="1"/>
    </xf>
    <xf numFmtId="0" fontId="26" fillId="33" borderId="14" xfId="0" applyFont="1" applyFill="1" applyBorder="1" applyAlignment="1">
      <alignment horizontal="center" wrapText="1"/>
    </xf>
    <xf numFmtId="164" fontId="26" fillId="33" borderId="13" xfId="0" applyNumberFormat="1" applyFont="1" applyFill="1" applyBorder="1" applyAlignment="1">
      <alignment horizontal="center" wrapText="1"/>
    </xf>
    <xf numFmtId="164" fontId="26" fillId="33" borderId="14" xfId="0" applyNumberFormat="1" applyFont="1" applyFill="1" applyBorder="1" applyAlignment="1">
      <alignment horizontal="center" wrapText="1"/>
    </xf>
    <xf numFmtId="164" fontId="26" fillId="33" borderId="13" xfId="0" applyNumberFormat="1" applyFont="1" applyFill="1" applyBorder="1" applyAlignment="1">
      <alignment horizontal="center" vertical="center" wrapText="1"/>
    </xf>
    <xf numFmtId="164" fontId="26" fillId="33" borderId="10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4" fontId="16" fillId="34" borderId="21" xfId="0" applyNumberFormat="1" applyFont="1" applyFill="1" applyBorder="1" applyAlignment="1">
      <alignment horizontal="center" wrapText="1"/>
    </xf>
    <xf numFmtId="164" fontId="26" fillId="33" borderId="29" xfId="0" applyNumberFormat="1" applyFont="1" applyFill="1" applyBorder="1" applyAlignment="1">
      <alignment horizontal="center" wrapText="1"/>
    </xf>
    <xf numFmtId="164" fontId="24" fillId="0" borderId="29" xfId="0" applyNumberFormat="1" applyFont="1" applyBorder="1" applyAlignment="1">
      <alignment horizontal="center"/>
    </xf>
    <xf numFmtId="164" fontId="0" fillId="33" borderId="29" xfId="0" applyNumberFormat="1" applyFill="1" applyBorder="1" applyAlignment="1">
      <alignment horizontal="center"/>
    </xf>
    <xf numFmtId="164" fontId="14" fillId="0" borderId="29" xfId="0" applyNumberFormat="1" applyFont="1" applyBorder="1" applyAlignment="1">
      <alignment horizontal="center"/>
    </xf>
    <xf numFmtId="164" fontId="0" fillId="34" borderId="29" xfId="0" applyNumberFormat="1" applyFill="1" applyBorder="1" applyAlignment="1">
      <alignment horizontal="center"/>
    </xf>
    <xf numFmtId="4" fontId="16" fillId="0" borderId="24" xfId="0" applyNumberFormat="1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wrapText="1"/>
    </xf>
    <xf numFmtId="0" fontId="0" fillId="0" borderId="35" xfId="0" applyFill="1" applyBorder="1" applyAlignment="1">
      <alignment wrapText="1"/>
    </xf>
    <xf numFmtId="0" fontId="0" fillId="0" borderId="35" xfId="0" applyBorder="1"/>
    <xf numFmtId="0" fontId="14" fillId="0" borderId="14" xfId="0" applyFont="1" applyBorder="1" applyAlignment="1">
      <alignment horizontal="center"/>
    </xf>
    <xf numFmtId="166" fontId="20" fillId="0" borderId="29" xfId="0" applyNumberFormat="1" applyFont="1" applyFill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 wrapText="1"/>
    </xf>
    <xf numFmtId="2" fontId="14" fillId="0" borderId="14" xfId="0" applyNumberFormat="1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164" fontId="24" fillId="0" borderId="38" xfId="0" applyNumberFormat="1" applyFont="1" applyBorder="1" applyAlignment="1">
      <alignment horizontal="center"/>
    </xf>
    <xf numFmtId="164" fontId="14" fillId="0" borderId="38" xfId="0" applyNumberFormat="1" applyFont="1" applyBorder="1" applyAlignment="1">
      <alignment horizontal="center" vertical="center"/>
    </xf>
    <xf numFmtId="164" fontId="14" fillId="0" borderId="38" xfId="0" applyNumberFormat="1" applyFont="1" applyBorder="1" applyAlignment="1">
      <alignment horizontal="center"/>
    </xf>
    <xf numFmtId="164" fontId="0" fillId="34" borderId="40" xfId="0" applyNumberFormat="1" applyFill="1" applyBorder="1" applyAlignment="1">
      <alignment horizontal="center" vertical="center" wrapText="1"/>
    </xf>
    <xf numFmtId="164" fontId="0" fillId="0" borderId="40" xfId="0" applyNumberFormat="1" applyBorder="1" applyAlignment="1">
      <alignment vertical="center" wrapText="1"/>
    </xf>
    <xf numFmtId="164" fontId="0" fillId="0" borderId="40" xfId="0" applyNumberFormat="1" applyBorder="1" applyAlignment="1">
      <alignment horizontal="center" vertical="center" wrapText="1"/>
    </xf>
    <xf numFmtId="164" fontId="0" fillId="34" borderId="39" xfId="0" applyNumberFormat="1" applyFill="1" applyBorder="1" applyAlignment="1">
      <alignment horizontal="center"/>
    </xf>
    <xf numFmtId="164" fontId="0" fillId="0" borderId="14" xfId="0" applyNumberFormat="1" applyBorder="1" applyAlignment="1">
      <alignment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164" fontId="24" fillId="0" borderId="14" xfId="0" applyNumberFormat="1" applyFon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/>
    </xf>
    <xf numFmtId="49" fontId="14" fillId="0" borderId="2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164" fontId="18" fillId="0" borderId="27" xfId="0" applyNumberFormat="1" applyFont="1" applyBorder="1" applyAlignment="1">
      <alignment horizontal="center" vertical="center" wrapText="1"/>
    </xf>
    <xf numFmtId="164" fontId="18" fillId="0" borderId="28" xfId="0" applyNumberFormat="1" applyFont="1" applyBorder="1" applyAlignment="1">
      <alignment horizontal="center" vertical="center" wrapText="1"/>
    </xf>
    <xf numFmtId="164" fontId="18" fillId="0" borderId="34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164" fontId="18" fillId="0" borderId="22" xfId="0" applyNumberFormat="1" applyFont="1" applyBorder="1" applyAlignment="1">
      <alignment horizontal="center" vertical="center" wrapText="1"/>
    </xf>
    <xf numFmtId="164" fontId="18" fillId="0" borderId="23" xfId="0" applyNumberFormat="1" applyFont="1" applyBorder="1" applyAlignment="1">
      <alignment horizontal="center" vertical="center" wrapText="1"/>
    </xf>
    <xf numFmtId="164" fontId="0" fillId="0" borderId="29" xfId="0" applyNumberFormat="1" applyBorder="1" applyAlignment="1">
      <alignment horizontal="center"/>
    </xf>
    <xf numFmtId="164" fontId="0" fillId="0" borderId="26" xfId="0" applyNumberFormat="1" applyBorder="1" applyAlignment="1">
      <alignment horizontal="center"/>
    </xf>
    <xf numFmtId="164" fontId="0" fillId="0" borderId="29" xfId="0" applyNumberFormat="1" applyBorder="1" applyAlignment="1">
      <alignment horizontal="center" vertical="center" wrapText="1"/>
    </xf>
    <xf numFmtId="164" fontId="0" fillId="0" borderId="26" xfId="0" applyNumberFormat="1" applyBorder="1" applyAlignment="1">
      <alignment horizontal="center" vertical="center" wrapText="1"/>
    </xf>
    <xf numFmtId="4" fontId="16" fillId="0" borderId="29" xfId="0" applyNumberFormat="1" applyFont="1" applyBorder="1" applyAlignment="1">
      <alignment horizontal="center" vertical="center" wrapText="1"/>
    </xf>
    <xf numFmtId="4" fontId="16" fillId="0" borderId="26" xfId="0" applyNumberFormat="1" applyFont="1" applyBorder="1" applyAlignment="1">
      <alignment horizontal="center" vertical="center" wrapText="1"/>
    </xf>
    <xf numFmtId="4" fontId="16" fillId="0" borderId="29" xfId="0" applyNumberFormat="1" applyFont="1" applyBorder="1" applyAlignment="1">
      <alignment horizontal="center"/>
    </xf>
    <xf numFmtId="4" fontId="16" fillId="0" borderId="26" xfId="0" applyNumberFormat="1" applyFont="1" applyBorder="1" applyAlignment="1">
      <alignment horizontal="center"/>
    </xf>
    <xf numFmtId="0" fontId="14" fillId="0" borderId="29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L77"/>
  <sheetViews>
    <sheetView tabSelected="1" zoomScale="70" zoomScaleNormal="70" workbookViewId="0">
      <selection activeCell="M57" sqref="M57"/>
    </sheetView>
  </sheetViews>
  <sheetFormatPr defaultRowHeight="14.4" x14ac:dyDescent="0.3"/>
  <cols>
    <col min="2" max="2" width="8" style="3" customWidth="1"/>
    <col min="3" max="3" width="72.6640625" bestFit="1" customWidth="1"/>
    <col min="4" max="4" width="13.109375" customWidth="1"/>
    <col min="5" max="5" width="8.44140625" style="4" customWidth="1"/>
    <col min="6" max="6" width="11" style="10" customWidth="1"/>
    <col min="7" max="7" width="9.44140625" style="10" customWidth="1"/>
    <col min="8" max="8" width="11.109375" style="7" customWidth="1"/>
    <col min="9" max="9" width="10" style="7" bestFit="1" customWidth="1"/>
    <col min="10" max="10" width="11.77734375" style="10" bestFit="1" customWidth="1"/>
    <col min="11" max="11" width="11.88671875" style="3" customWidth="1"/>
    <col min="12" max="12" width="12.88671875" bestFit="1" customWidth="1"/>
  </cols>
  <sheetData>
    <row r="3" spans="2:12" ht="15" thickBot="1" x14ac:dyDescent="0.35">
      <c r="B3" s="63" t="s">
        <v>66</v>
      </c>
      <c r="C3" s="6"/>
      <c r="D3" s="6"/>
      <c r="E3" s="11"/>
      <c r="F3" s="12"/>
      <c r="G3" s="12"/>
      <c r="H3" s="8"/>
      <c r="I3" s="8"/>
      <c r="J3" s="12"/>
    </row>
    <row r="6" spans="2:12" ht="16.2" customHeight="1" thickBot="1" x14ac:dyDescent="0.35">
      <c r="B6" s="148" t="s">
        <v>46</v>
      </c>
      <c r="C6" s="163"/>
      <c r="D6" s="163"/>
      <c r="E6" s="163"/>
      <c r="F6" s="163"/>
      <c r="G6" s="163"/>
      <c r="H6" s="163"/>
      <c r="I6" s="163"/>
      <c r="J6" s="163"/>
      <c r="K6" s="163"/>
    </row>
    <row r="7" spans="2:12" ht="16.2" customHeight="1" thickBot="1" x14ac:dyDescent="0.35">
      <c r="B7" s="149" t="s">
        <v>1</v>
      </c>
      <c r="C7" s="149" t="s">
        <v>2</v>
      </c>
      <c r="D7" s="147" t="s">
        <v>26</v>
      </c>
      <c r="E7" s="149" t="s">
        <v>47</v>
      </c>
      <c r="F7" s="144" t="s">
        <v>17</v>
      </c>
      <c r="G7" s="145"/>
      <c r="H7" s="144" t="s">
        <v>18</v>
      </c>
      <c r="I7" s="146"/>
      <c r="J7" s="151" t="s">
        <v>19</v>
      </c>
      <c r="K7" s="151" t="s">
        <v>65</v>
      </c>
    </row>
    <row r="8" spans="2:12" s="2" customFormat="1" ht="31.8" thickBot="1" x14ac:dyDescent="0.35">
      <c r="B8" s="150"/>
      <c r="C8" s="150"/>
      <c r="D8" s="148"/>
      <c r="E8" s="150"/>
      <c r="F8" s="18" t="s">
        <v>16</v>
      </c>
      <c r="G8" s="18" t="s">
        <v>27</v>
      </c>
      <c r="H8" s="18" t="s">
        <v>16</v>
      </c>
      <c r="I8" s="28" t="s">
        <v>27</v>
      </c>
      <c r="J8" s="152"/>
      <c r="K8" s="152"/>
    </row>
    <row r="9" spans="2:12" s="1" customFormat="1" x14ac:dyDescent="0.3">
      <c r="B9" s="38"/>
      <c r="C9" s="23" t="s">
        <v>20</v>
      </c>
      <c r="D9" s="39"/>
      <c r="E9" s="40"/>
      <c r="F9" s="35"/>
      <c r="G9" s="17"/>
      <c r="H9" s="29"/>
      <c r="I9" s="51"/>
      <c r="J9" s="112"/>
      <c r="K9" s="112"/>
      <c r="L9" s="122"/>
    </row>
    <row r="10" spans="2:12" s="5" customFormat="1" x14ac:dyDescent="0.3">
      <c r="B10" s="103"/>
      <c r="C10" s="104" t="s">
        <v>23</v>
      </c>
      <c r="D10" s="105"/>
      <c r="E10" s="106"/>
      <c r="F10" s="107"/>
      <c r="G10" s="108"/>
      <c r="H10" s="109"/>
      <c r="I10" s="110"/>
      <c r="J10" s="113"/>
      <c r="K10" s="113"/>
      <c r="L10" s="123"/>
    </row>
    <row r="11" spans="2:12" x14ac:dyDescent="0.3">
      <c r="B11" s="88">
        <v>1</v>
      </c>
      <c r="C11" s="89" t="s">
        <v>21</v>
      </c>
      <c r="D11" s="90" t="s">
        <v>12</v>
      </c>
      <c r="E11" s="91">
        <v>60.8</v>
      </c>
      <c r="F11" s="92">
        <v>500</v>
      </c>
      <c r="G11" s="93">
        <f>F11*E11</f>
        <v>30400</v>
      </c>
      <c r="H11" s="94"/>
      <c r="I11" s="95"/>
      <c r="J11" s="114">
        <f>G11+I11</f>
        <v>30400</v>
      </c>
      <c r="K11" s="161" t="s">
        <v>53</v>
      </c>
      <c r="L11" s="124"/>
    </row>
    <row r="12" spans="2:12" x14ac:dyDescent="0.3">
      <c r="B12" s="88">
        <v>2</v>
      </c>
      <c r="C12" s="89" t="s">
        <v>5</v>
      </c>
      <c r="D12" s="90" t="s">
        <v>12</v>
      </c>
      <c r="E12" s="91">
        <v>10</v>
      </c>
      <c r="F12" s="92">
        <v>500</v>
      </c>
      <c r="G12" s="93">
        <f t="shared" ref="G12:G33" si="0">F12*E12</f>
        <v>5000</v>
      </c>
      <c r="H12" s="94" t="s">
        <v>0</v>
      </c>
      <c r="I12" s="95"/>
      <c r="J12" s="114">
        <f t="shared" ref="J12:J43" si="1">G12+I12</f>
        <v>5000</v>
      </c>
      <c r="K12" s="162"/>
    </row>
    <row r="13" spans="2:12" x14ac:dyDescent="0.3">
      <c r="B13" s="88">
        <v>3</v>
      </c>
      <c r="C13" s="89" t="s">
        <v>6</v>
      </c>
      <c r="D13" s="90" t="s">
        <v>12</v>
      </c>
      <c r="E13" s="91">
        <v>8</v>
      </c>
      <c r="F13" s="92">
        <v>800</v>
      </c>
      <c r="G13" s="93">
        <f t="shared" si="0"/>
        <v>6400</v>
      </c>
      <c r="H13" s="94" t="s">
        <v>0</v>
      </c>
      <c r="I13" s="95"/>
      <c r="J13" s="114">
        <f t="shared" si="1"/>
        <v>6400</v>
      </c>
      <c r="K13" s="162"/>
    </row>
    <row r="14" spans="2:12" x14ac:dyDescent="0.3">
      <c r="B14" s="88">
        <v>4</v>
      </c>
      <c r="C14" s="96" t="s">
        <v>33</v>
      </c>
      <c r="D14" s="90" t="s">
        <v>12</v>
      </c>
      <c r="E14" s="97">
        <v>8.1</v>
      </c>
      <c r="F14" s="92">
        <v>800</v>
      </c>
      <c r="G14" s="93">
        <f t="shared" si="0"/>
        <v>6480</v>
      </c>
      <c r="H14" s="94" t="s">
        <v>0</v>
      </c>
      <c r="I14" s="95"/>
      <c r="J14" s="114">
        <f t="shared" si="1"/>
        <v>6480</v>
      </c>
      <c r="K14" s="162"/>
    </row>
    <row r="15" spans="2:12" x14ac:dyDescent="0.3">
      <c r="B15" s="88">
        <v>5</v>
      </c>
      <c r="C15" s="89" t="s">
        <v>25</v>
      </c>
      <c r="D15" s="90" t="s">
        <v>14</v>
      </c>
      <c r="E15" s="91">
        <v>0.17</v>
      </c>
      <c r="F15" s="92">
        <v>2000</v>
      </c>
      <c r="G15" s="93">
        <f>F15*E15</f>
        <v>340</v>
      </c>
      <c r="H15" s="94" t="s">
        <v>0</v>
      </c>
      <c r="I15" s="95"/>
      <c r="J15" s="114">
        <f>G15+I15</f>
        <v>340</v>
      </c>
      <c r="K15" s="162"/>
    </row>
    <row r="16" spans="2:12" x14ac:dyDescent="0.3">
      <c r="B16" s="88">
        <v>6</v>
      </c>
      <c r="C16" s="89" t="s">
        <v>11</v>
      </c>
      <c r="D16" s="98" t="s">
        <v>13</v>
      </c>
      <c r="E16" s="91">
        <v>2</v>
      </c>
      <c r="F16" s="92">
        <v>1000</v>
      </c>
      <c r="G16" s="93">
        <f>F16*E16</f>
        <v>2000</v>
      </c>
      <c r="H16" s="94" t="s">
        <v>0</v>
      </c>
      <c r="I16" s="95"/>
      <c r="J16" s="114">
        <f>G16+I16</f>
        <v>2000</v>
      </c>
      <c r="K16" s="162"/>
    </row>
    <row r="17" spans="2:11" x14ac:dyDescent="0.3">
      <c r="B17" s="88">
        <v>7</v>
      </c>
      <c r="C17" s="89" t="s">
        <v>3</v>
      </c>
      <c r="D17" s="90" t="s">
        <v>13</v>
      </c>
      <c r="E17" s="97">
        <v>1</v>
      </c>
      <c r="F17" s="92">
        <v>800</v>
      </c>
      <c r="G17" s="93">
        <f t="shared" si="0"/>
        <v>800</v>
      </c>
      <c r="H17" s="94" t="s">
        <v>0</v>
      </c>
      <c r="I17" s="95"/>
      <c r="J17" s="114">
        <f t="shared" si="1"/>
        <v>800</v>
      </c>
      <c r="K17" s="162"/>
    </row>
    <row r="18" spans="2:11" x14ac:dyDescent="0.3">
      <c r="B18" s="88">
        <v>8</v>
      </c>
      <c r="C18" s="89" t="s">
        <v>7</v>
      </c>
      <c r="D18" s="90" t="s">
        <v>13</v>
      </c>
      <c r="E18" s="97">
        <v>1</v>
      </c>
      <c r="F18" s="92">
        <v>800</v>
      </c>
      <c r="G18" s="93">
        <f t="shared" si="0"/>
        <v>800</v>
      </c>
      <c r="H18" s="94" t="s">
        <v>0</v>
      </c>
      <c r="I18" s="95"/>
      <c r="J18" s="114">
        <f t="shared" si="1"/>
        <v>800</v>
      </c>
      <c r="K18" s="162"/>
    </row>
    <row r="19" spans="2:11" x14ac:dyDescent="0.3">
      <c r="B19" s="88">
        <v>9</v>
      </c>
      <c r="C19" s="89" t="s">
        <v>22</v>
      </c>
      <c r="D19" s="90" t="s">
        <v>15</v>
      </c>
      <c r="E19" s="97">
        <v>1</v>
      </c>
      <c r="F19" s="92">
        <v>2000</v>
      </c>
      <c r="G19" s="93">
        <f t="shared" si="0"/>
        <v>2000</v>
      </c>
      <c r="H19" s="94" t="s">
        <v>0</v>
      </c>
      <c r="I19" s="95"/>
      <c r="J19" s="114">
        <f t="shared" si="1"/>
        <v>2000</v>
      </c>
      <c r="K19" s="162"/>
    </row>
    <row r="20" spans="2:11" x14ac:dyDescent="0.3">
      <c r="B20" s="88">
        <v>10</v>
      </c>
      <c r="C20" s="89" t="s">
        <v>8</v>
      </c>
      <c r="D20" s="98" t="s">
        <v>13</v>
      </c>
      <c r="E20" s="91">
        <v>8</v>
      </c>
      <c r="F20" s="92">
        <v>400</v>
      </c>
      <c r="G20" s="93">
        <f t="shared" si="0"/>
        <v>3200</v>
      </c>
      <c r="H20" s="94"/>
      <c r="I20" s="140"/>
      <c r="J20" s="114">
        <f t="shared" si="1"/>
        <v>3200</v>
      </c>
      <c r="K20" s="162"/>
    </row>
    <row r="21" spans="2:11" x14ac:dyDescent="0.3">
      <c r="B21" s="88">
        <v>11</v>
      </c>
      <c r="C21" s="89" t="s">
        <v>9</v>
      </c>
      <c r="D21" s="98" t="s">
        <v>15</v>
      </c>
      <c r="E21" s="91">
        <v>1</v>
      </c>
      <c r="F21" s="92">
        <v>2000</v>
      </c>
      <c r="G21" s="93">
        <f t="shared" si="0"/>
        <v>2000</v>
      </c>
      <c r="H21" s="94" t="s">
        <v>0</v>
      </c>
      <c r="I21" s="95"/>
      <c r="J21" s="114">
        <f t="shared" si="1"/>
        <v>2000</v>
      </c>
      <c r="K21" s="162"/>
    </row>
    <row r="22" spans="2:11" x14ac:dyDescent="0.3">
      <c r="B22" s="20"/>
      <c r="C22" s="24" t="s">
        <v>24</v>
      </c>
      <c r="D22" s="44"/>
      <c r="E22" s="45"/>
      <c r="F22" s="36"/>
      <c r="G22" s="15"/>
      <c r="H22" s="31"/>
      <c r="I22" s="53"/>
      <c r="J22" s="115"/>
      <c r="K22" s="55"/>
    </row>
    <row r="23" spans="2:11" x14ac:dyDescent="0.3">
      <c r="B23" s="19">
        <v>1</v>
      </c>
      <c r="C23" s="25" t="s">
        <v>67</v>
      </c>
      <c r="D23" s="43" t="s">
        <v>14</v>
      </c>
      <c r="E23" s="42">
        <v>5</v>
      </c>
      <c r="F23" s="33">
        <v>2000</v>
      </c>
      <c r="G23" s="14">
        <f t="shared" si="0"/>
        <v>10000</v>
      </c>
      <c r="H23" s="30" t="s">
        <v>0</v>
      </c>
      <c r="I23" s="52"/>
      <c r="J23" s="58">
        <f>G23+I23</f>
        <v>10000</v>
      </c>
      <c r="K23" s="119"/>
    </row>
    <row r="24" spans="2:11" s="86" customFormat="1" x14ac:dyDescent="0.3">
      <c r="B24" s="81">
        <v>2</v>
      </c>
      <c r="C24" s="82" t="s">
        <v>50</v>
      </c>
      <c r="D24" s="83" t="s">
        <v>14</v>
      </c>
      <c r="E24" s="78">
        <v>1</v>
      </c>
      <c r="F24" s="79">
        <v>7000</v>
      </c>
      <c r="G24" s="80">
        <f t="shared" si="0"/>
        <v>7000</v>
      </c>
      <c r="H24" s="84"/>
      <c r="I24" s="85"/>
      <c r="J24" s="116">
        <f t="shared" ref="J24:J27" si="2">G24+I24</f>
        <v>7000</v>
      </c>
      <c r="K24" s="120" t="s">
        <v>53</v>
      </c>
    </row>
    <row r="25" spans="2:11" s="86" customFormat="1" x14ac:dyDescent="0.3">
      <c r="B25" s="81">
        <v>3</v>
      </c>
      <c r="C25" s="82" t="s">
        <v>51</v>
      </c>
      <c r="D25" s="83" t="s">
        <v>14</v>
      </c>
      <c r="E25" s="78">
        <v>0.45</v>
      </c>
      <c r="F25" s="79">
        <v>5000</v>
      </c>
      <c r="G25" s="80">
        <f t="shared" si="0"/>
        <v>2250</v>
      </c>
      <c r="H25" s="84"/>
      <c r="I25" s="85"/>
      <c r="J25" s="116">
        <f t="shared" si="2"/>
        <v>2250</v>
      </c>
      <c r="K25" s="120" t="s">
        <v>53</v>
      </c>
    </row>
    <row r="26" spans="2:11" s="86" customFormat="1" x14ac:dyDescent="0.3">
      <c r="B26" s="81">
        <v>4</v>
      </c>
      <c r="C26" s="82" t="s">
        <v>52</v>
      </c>
      <c r="D26" s="83" t="s">
        <v>14</v>
      </c>
      <c r="E26" s="78">
        <v>1</v>
      </c>
      <c r="F26" s="79">
        <v>1500</v>
      </c>
      <c r="G26" s="80">
        <f t="shared" si="0"/>
        <v>1500</v>
      </c>
      <c r="H26" s="84"/>
      <c r="I26" s="85"/>
      <c r="J26" s="116">
        <f t="shared" si="2"/>
        <v>1500</v>
      </c>
      <c r="K26" s="120" t="s">
        <v>53</v>
      </c>
    </row>
    <row r="27" spans="2:11" s="86" customFormat="1" x14ac:dyDescent="0.3">
      <c r="B27" s="81">
        <v>5</v>
      </c>
      <c r="C27" s="82" t="s">
        <v>48</v>
      </c>
      <c r="D27" s="83" t="s">
        <v>13</v>
      </c>
      <c r="E27" s="78">
        <v>3</v>
      </c>
      <c r="F27" s="79">
        <v>7500</v>
      </c>
      <c r="G27" s="80">
        <f t="shared" si="0"/>
        <v>22500</v>
      </c>
      <c r="H27" s="84"/>
      <c r="I27" s="85"/>
      <c r="J27" s="116">
        <f t="shared" si="2"/>
        <v>22500</v>
      </c>
      <c r="K27" s="120" t="s">
        <v>53</v>
      </c>
    </row>
    <row r="28" spans="2:11" x14ac:dyDescent="0.3">
      <c r="B28" s="19">
        <v>6</v>
      </c>
      <c r="C28" s="25" t="s">
        <v>54</v>
      </c>
      <c r="D28" s="43" t="s">
        <v>13</v>
      </c>
      <c r="E28" s="41">
        <v>2</v>
      </c>
      <c r="F28" s="33">
        <v>2000</v>
      </c>
      <c r="G28" s="14">
        <f t="shared" si="0"/>
        <v>4000</v>
      </c>
      <c r="H28" s="30" t="s">
        <v>0</v>
      </c>
      <c r="I28" s="52"/>
      <c r="J28" s="58">
        <f t="shared" si="1"/>
        <v>4000</v>
      </c>
      <c r="K28" s="119"/>
    </row>
    <row r="29" spans="2:11" x14ac:dyDescent="0.3">
      <c r="B29" s="88">
        <v>7</v>
      </c>
      <c r="C29" s="89" t="s">
        <v>10</v>
      </c>
      <c r="D29" s="98" t="s">
        <v>15</v>
      </c>
      <c r="E29" s="91">
        <v>1</v>
      </c>
      <c r="F29" s="92">
        <v>2000</v>
      </c>
      <c r="G29" s="93">
        <f t="shared" si="0"/>
        <v>2000</v>
      </c>
      <c r="H29" s="94" t="s">
        <v>0</v>
      </c>
      <c r="I29" s="95"/>
      <c r="J29" s="114">
        <f t="shared" si="1"/>
        <v>2000</v>
      </c>
      <c r="K29" s="129" t="s">
        <v>53</v>
      </c>
    </row>
    <row r="30" spans="2:11" x14ac:dyDescent="0.3">
      <c r="B30" s="81">
        <v>8</v>
      </c>
      <c r="C30" s="82" t="s">
        <v>57</v>
      </c>
      <c r="D30" s="83" t="s">
        <v>58</v>
      </c>
      <c r="E30" s="125">
        <v>40</v>
      </c>
      <c r="F30" s="79">
        <v>700</v>
      </c>
      <c r="G30" s="80">
        <f t="shared" si="0"/>
        <v>28000</v>
      </c>
      <c r="H30" s="84"/>
      <c r="I30" s="85"/>
      <c r="J30" s="116">
        <f t="shared" si="1"/>
        <v>28000</v>
      </c>
      <c r="K30" s="120" t="s">
        <v>53</v>
      </c>
    </row>
    <row r="31" spans="2:11" x14ac:dyDescent="0.3">
      <c r="B31" s="81">
        <v>9</v>
      </c>
      <c r="C31" s="82" t="s">
        <v>60</v>
      </c>
      <c r="D31" s="83" t="s">
        <v>58</v>
      </c>
      <c r="E31" s="125">
        <v>5.25</v>
      </c>
      <c r="F31" s="79">
        <v>2000</v>
      </c>
      <c r="G31" s="80">
        <f t="shared" si="0"/>
        <v>10500</v>
      </c>
      <c r="H31" s="84"/>
      <c r="I31" s="85"/>
      <c r="J31" s="116">
        <f t="shared" si="1"/>
        <v>10500</v>
      </c>
      <c r="K31" s="120" t="s">
        <v>53</v>
      </c>
    </row>
    <row r="32" spans="2:11" x14ac:dyDescent="0.3">
      <c r="B32" s="81">
        <v>10</v>
      </c>
      <c r="C32" s="82" t="s">
        <v>61</v>
      </c>
      <c r="D32" s="83" t="s">
        <v>58</v>
      </c>
      <c r="E32" s="125">
        <v>1</v>
      </c>
      <c r="F32" s="79">
        <v>4000</v>
      </c>
      <c r="G32" s="80">
        <f t="shared" si="0"/>
        <v>4000</v>
      </c>
      <c r="H32" s="84"/>
      <c r="I32" s="85"/>
      <c r="J32" s="116">
        <f t="shared" si="1"/>
        <v>4000</v>
      </c>
      <c r="K32" s="120" t="s">
        <v>53</v>
      </c>
    </row>
    <row r="33" spans="2:11" x14ac:dyDescent="0.3">
      <c r="B33" s="81">
        <v>11</v>
      </c>
      <c r="C33" s="82" t="s">
        <v>62</v>
      </c>
      <c r="D33" s="83" t="s">
        <v>63</v>
      </c>
      <c r="E33" s="125">
        <v>8</v>
      </c>
      <c r="F33" s="79">
        <v>425</v>
      </c>
      <c r="G33" s="80">
        <f t="shared" si="0"/>
        <v>3400</v>
      </c>
      <c r="H33" s="84"/>
      <c r="I33" s="85"/>
      <c r="J33" s="116">
        <f t="shared" si="1"/>
        <v>3400</v>
      </c>
      <c r="K33" s="120" t="s">
        <v>53</v>
      </c>
    </row>
    <row r="34" spans="2:11" x14ac:dyDescent="0.3">
      <c r="B34" s="81">
        <v>12</v>
      </c>
      <c r="C34" s="82"/>
      <c r="D34" s="83"/>
      <c r="E34" s="125"/>
      <c r="F34" s="79"/>
      <c r="G34" s="80"/>
      <c r="H34" s="84"/>
      <c r="I34" s="85"/>
      <c r="J34" s="116"/>
      <c r="K34" s="120"/>
    </row>
    <row r="35" spans="2:11" ht="15" customHeight="1" x14ac:dyDescent="0.3">
      <c r="B35" s="21"/>
      <c r="C35" s="26" t="s">
        <v>38</v>
      </c>
      <c r="D35" s="46"/>
      <c r="E35" s="47"/>
      <c r="F35" s="37"/>
      <c r="G35" s="136"/>
      <c r="H35" s="133"/>
      <c r="I35" s="54"/>
      <c r="J35" s="117">
        <f>SUM(J23:J33)</f>
        <v>95150</v>
      </c>
      <c r="K35" s="56"/>
    </row>
    <row r="36" spans="2:11" x14ac:dyDescent="0.3">
      <c r="B36" s="88">
        <v>1</v>
      </c>
      <c r="C36" s="89" t="s">
        <v>28</v>
      </c>
      <c r="D36" s="98" t="s">
        <v>14</v>
      </c>
      <c r="E36" s="97">
        <v>2.4</v>
      </c>
      <c r="F36" s="92">
        <v>4500</v>
      </c>
      <c r="G36" s="93">
        <f>F36*E36</f>
        <v>10800</v>
      </c>
      <c r="H36" s="134"/>
      <c r="I36" s="137"/>
      <c r="J36" s="130">
        <f>G36+I36</f>
        <v>10800</v>
      </c>
      <c r="K36" s="120" t="s">
        <v>53</v>
      </c>
    </row>
    <row r="37" spans="2:11" x14ac:dyDescent="0.3">
      <c r="B37" s="88">
        <v>2</v>
      </c>
      <c r="C37" s="89" t="s">
        <v>29</v>
      </c>
      <c r="D37" s="98" t="s">
        <v>14</v>
      </c>
      <c r="E37" s="97">
        <v>0.4</v>
      </c>
      <c r="F37" s="92">
        <v>5000</v>
      </c>
      <c r="G37" s="93">
        <f t="shared" ref="G37:G43" si="3">F37*E37</f>
        <v>2000</v>
      </c>
      <c r="H37" s="134"/>
      <c r="I37" s="137"/>
      <c r="J37" s="130">
        <f t="shared" si="1"/>
        <v>2000</v>
      </c>
      <c r="K37" s="120" t="s">
        <v>53</v>
      </c>
    </row>
    <row r="38" spans="2:11" s="9" customFormat="1" ht="28.8" x14ac:dyDescent="0.3">
      <c r="B38" s="81">
        <v>12</v>
      </c>
      <c r="C38" s="102" t="s">
        <v>59</v>
      </c>
      <c r="D38" s="99" t="s">
        <v>14</v>
      </c>
      <c r="E38" s="128">
        <v>5</v>
      </c>
      <c r="F38" s="100">
        <v>5000</v>
      </c>
      <c r="G38" s="101">
        <f t="shared" si="3"/>
        <v>25000</v>
      </c>
      <c r="H38" s="134"/>
      <c r="I38" s="137"/>
      <c r="J38" s="131">
        <f t="shared" si="1"/>
        <v>25000</v>
      </c>
      <c r="K38" s="120" t="s">
        <v>53</v>
      </c>
    </row>
    <row r="39" spans="2:11" x14ac:dyDescent="0.3">
      <c r="B39" s="81">
        <v>13</v>
      </c>
      <c r="C39" s="82" t="s">
        <v>55</v>
      </c>
      <c r="D39" s="83" t="s">
        <v>12</v>
      </c>
      <c r="E39" s="78">
        <v>12.35</v>
      </c>
      <c r="F39" s="79">
        <v>3000</v>
      </c>
      <c r="G39" s="80">
        <f t="shared" si="3"/>
        <v>37050</v>
      </c>
      <c r="H39" s="134"/>
      <c r="I39" s="137"/>
      <c r="J39" s="132">
        <f t="shared" si="1"/>
        <v>37050</v>
      </c>
      <c r="K39" s="120" t="s">
        <v>53</v>
      </c>
    </row>
    <row r="40" spans="2:11" x14ac:dyDescent="0.3">
      <c r="B40" s="81">
        <v>14</v>
      </c>
      <c r="C40" s="82" t="s">
        <v>56</v>
      </c>
      <c r="D40" s="83" t="s">
        <v>12</v>
      </c>
      <c r="E40" s="78">
        <v>12.35</v>
      </c>
      <c r="F40" s="79">
        <v>1500</v>
      </c>
      <c r="G40" s="80">
        <f t="shared" si="3"/>
        <v>18525</v>
      </c>
      <c r="H40" s="134"/>
      <c r="I40" s="137"/>
      <c r="J40" s="132">
        <f t="shared" si="1"/>
        <v>18525</v>
      </c>
      <c r="K40" s="120" t="s">
        <v>53</v>
      </c>
    </row>
    <row r="41" spans="2:11" x14ac:dyDescent="0.3">
      <c r="B41" s="81">
        <v>15</v>
      </c>
      <c r="C41" s="82" t="s">
        <v>68</v>
      </c>
      <c r="D41" s="83" t="s">
        <v>63</v>
      </c>
      <c r="E41" s="78">
        <v>8</v>
      </c>
      <c r="F41" s="79">
        <v>425</v>
      </c>
      <c r="G41" s="80">
        <f t="shared" si="3"/>
        <v>3400</v>
      </c>
      <c r="H41" s="135"/>
      <c r="I41" s="138"/>
      <c r="J41" s="132">
        <f t="shared" si="1"/>
        <v>3400</v>
      </c>
      <c r="K41" s="120" t="s">
        <v>53</v>
      </c>
    </row>
    <row r="42" spans="2:11" x14ac:dyDescent="0.3">
      <c r="B42" s="81">
        <v>16</v>
      </c>
      <c r="C42" s="82" t="s">
        <v>69</v>
      </c>
      <c r="D42" s="83" t="s">
        <v>63</v>
      </c>
      <c r="E42" s="78">
        <v>8</v>
      </c>
      <c r="F42" s="79">
        <v>1000</v>
      </c>
      <c r="G42" s="80">
        <f t="shared" si="3"/>
        <v>8000</v>
      </c>
      <c r="H42" s="30"/>
      <c r="I42" s="77"/>
      <c r="J42" s="132">
        <f t="shared" si="1"/>
        <v>8000</v>
      </c>
      <c r="K42" s="120" t="s">
        <v>53</v>
      </c>
    </row>
    <row r="43" spans="2:11" x14ac:dyDescent="0.3">
      <c r="B43" s="81">
        <v>17</v>
      </c>
      <c r="C43" s="82" t="s">
        <v>70</v>
      </c>
      <c r="D43" s="83" t="s">
        <v>63</v>
      </c>
      <c r="E43" s="78">
        <v>8</v>
      </c>
      <c r="F43" s="79">
        <v>1000</v>
      </c>
      <c r="G43" s="80">
        <f t="shared" si="3"/>
        <v>8000</v>
      </c>
      <c r="H43" s="139"/>
      <c r="I43" s="87"/>
      <c r="J43" s="116">
        <f t="shared" si="1"/>
        <v>8000</v>
      </c>
      <c r="K43" s="120" t="s">
        <v>53</v>
      </c>
    </row>
    <row r="44" spans="2:11" x14ac:dyDescent="0.3">
      <c r="B44" s="81">
        <v>7</v>
      </c>
      <c r="C44" s="82"/>
      <c r="D44" s="83"/>
      <c r="E44" s="78"/>
      <c r="F44" s="79"/>
      <c r="G44" s="80"/>
      <c r="H44" s="139"/>
      <c r="I44" s="87"/>
      <c r="J44" s="116"/>
      <c r="K44" s="120"/>
    </row>
    <row r="45" spans="2:11" x14ac:dyDescent="0.3">
      <c r="B45" s="21"/>
      <c r="C45" s="26" t="s">
        <v>34</v>
      </c>
      <c r="D45" s="46"/>
      <c r="E45" s="47"/>
      <c r="F45" s="37"/>
      <c r="G45" s="16"/>
      <c r="H45" s="32"/>
      <c r="I45" s="54"/>
      <c r="J45" s="117"/>
      <c r="K45" s="56"/>
    </row>
    <row r="46" spans="2:11" x14ac:dyDescent="0.3">
      <c r="B46" s="141" t="s">
        <v>71</v>
      </c>
      <c r="C46" s="25" t="s">
        <v>37</v>
      </c>
      <c r="D46" s="43" t="s">
        <v>15</v>
      </c>
      <c r="E46" s="62">
        <v>1</v>
      </c>
      <c r="F46" s="33">
        <v>30000</v>
      </c>
      <c r="G46" s="14">
        <f>F46*E46</f>
        <v>30000</v>
      </c>
      <c r="H46" s="30" t="s">
        <v>0</v>
      </c>
      <c r="I46" s="52"/>
      <c r="J46" s="58">
        <f>G46+I46</f>
        <v>30000</v>
      </c>
      <c r="K46" s="119"/>
    </row>
    <row r="47" spans="2:11" x14ac:dyDescent="0.3">
      <c r="B47" s="142" t="s">
        <v>72</v>
      </c>
      <c r="C47" s="82" t="s">
        <v>35</v>
      </c>
      <c r="D47" s="83" t="s">
        <v>36</v>
      </c>
      <c r="E47" s="125">
        <v>4</v>
      </c>
      <c r="F47" s="79">
        <v>15000</v>
      </c>
      <c r="G47" s="80">
        <f>F47*E47</f>
        <v>60000</v>
      </c>
      <c r="H47" s="84" t="s">
        <v>0</v>
      </c>
      <c r="I47" s="85"/>
      <c r="J47" s="116">
        <f>G47+I47</f>
        <v>60000</v>
      </c>
      <c r="K47" s="120" t="s">
        <v>53</v>
      </c>
    </row>
    <row r="48" spans="2:11" x14ac:dyDescent="0.3">
      <c r="B48" s="141" t="s">
        <v>73</v>
      </c>
      <c r="C48" s="25" t="s">
        <v>4</v>
      </c>
      <c r="D48" s="43" t="s">
        <v>15</v>
      </c>
      <c r="E48" s="41">
        <v>1</v>
      </c>
      <c r="F48" s="33"/>
      <c r="G48" s="14"/>
      <c r="H48" s="30">
        <v>25000</v>
      </c>
      <c r="I48" s="52">
        <v>25000</v>
      </c>
      <c r="J48" s="58">
        <f>G48+I48</f>
        <v>25000</v>
      </c>
      <c r="K48" s="120"/>
    </row>
    <row r="49" spans="2:11" x14ac:dyDescent="0.3">
      <c r="B49" s="142" t="s">
        <v>74</v>
      </c>
      <c r="C49" s="82" t="s">
        <v>49</v>
      </c>
      <c r="D49" s="83" t="s">
        <v>15</v>
      </c>
      <c r="E49" s="78">
        <v>1</v>
      </c>
      <c r="F49" s="79">
        <v>10000</v>
      </c>
      <c r="G49" s="80">
        <f>F49*E49</f>
        <v>10000</v>
      </c>
      <c r="H49" s="84"/>
      <c r="I49" s="85"/>
      <c r="J49" s="116">
        <f>G49+I49</f>
        <v>10000</v>
      </c>
      <c r="K49" s="120" t="s">
        <v>53</v>
      </c>
    </row>
    <row r="50" spans="2:11" x14ac:dyDescent="0.3">
      <c r="B50" s="141" t="s">
        <v>75</v>
      </c>
      <c r="C50" s="25" t="s">
        <v>64</v>
      </c>
      <c r="D50" s="43" t="s">
        <v>15</v>
      </c>
      <c r="E50" s="42">
        <v>1</v>
      </c>
      <c r="F50" s="33">
        <v>20000</v>
      </c>
      <c r="G50" s="33">
        <v>20000</v>
      </c>
      <c r="H50" s="30"/>
      <c r="I50" s="52"/>
      <c r="J50" s="116">
        <f>G50+I50</f>
        <v>20000</v>
      </c>
      <c r="K50" s="120" t="s">
        <v>53</v>
      </c>
    </row>
    <row r="51" spans="2:11" x14ac:dyDescent="0.3">
      <c r="B51" s="19"/>
      <c r="C51" s="25"/>
      <c r="D51" s="43"/>
      <c r="E51" s="42"/>
      <c r="F51" s="58"/>
      <c r="G51" s="59"/>
      <c r="H51" s="60"/>
      <c r="I51" s="127"/>
      <c r="J51" s="58"/>
      <c r="K51" s="119"/>
    </row>
    <row r="52" spans="2:11" x14ac:dyDescent="0.3">
      <c r="B52" s="19"/>
      <c r="C52" s="25"/>
      <c r="D52" s="43"/>
      <c r="E52" s="42"/>
      <c r="F52" s="58"/>
      <c r="G52" s="59"/>
      <c r="H52" s="60"/>
      <c r="I52" s="127"/>
      <c r="J52" s="58"/>
      <c r="K52" s="119"/>
    </row>
    <row r="53" spans="2:11" ht="14.4" customHeight="1" x14ac:dyDescent="0.3">
      <c r="B53" s="19"/>
      <c r="C53" s="25"/>
      <c r="D53" s="43"/>
      <c r="E53" s="42"/>
      <c r="F53" s="153" t="s">
        <v>30</v>
      </c>
      <c r="G53" s="154"/>
      <c r="H53" s="155" t="s">
        <v>31</v>
      </c>
      <c r="I53" s="156"/>
      <c r="J53" s="58" t="s">
        <v>32</v>
      </c>
      <c r="K53" s="119"/>
    </row>
    <row r="54" spans="2:11" x14ac:dyDescent="0.3">
      <c r="B54" s="19"/>
      <c r="C54" s="25"/>
      <c r="D54" s="43"/>
      <c r="E54" s="42"/>
      <c r="F54" s="159">
        <f>SUM(G46:G50,G38:G43,G23:G33)-G29</f>
        <v>313125</v>
      </c>
      <c r="G54" s="160"/>
      <c r="H54" s="157">
        <f>SUM(I10:I53)</f>
        <v>25000</v>
      </c>
      <c r="I54" s="158"/>
      <c r="J54" s="126">
        <f>SUM(J46:J49,J38:J40,J23:J28,J41:J43,J30,J31,J32,J33,J50)</f>
        <v>338125</v>
      </c>
      <c r="K54" s="119"/>
    </row>
    <row r="55" spans="2:11" s="9" customFormat="1" ht="15" thickBot="1" x14ac:dyDescent="0.35">
      <c r="B55" s="22"/>
      <c r="C55" s="27"/>
      <c r="D55" s="48"/>
      <c r="E55" s="57"/>
      <c r="F55" s="34"/>
      <c r="G55" s="49"/>
      <c r="H55" s="50"/>
      <c r="I55" s="61"/>
      <c r="J55" s="118"/>
      <c r="K55" s="121"/>
    </row>
    <row r="56" spans="2:11" x14ac:dyDescent="0.3">
      <c r="E56" s="13"/>
    </row>
    <row r="57" spans="2:11" s="64" customFormat="1" ht="15.6" x14ac:dyDescent="0.3">
      <c r="B57" s="65"/>
      <c r="C57" s="66" t="s">
        <v>39</v>
      </c>
      <c r="D57" s="66"/>
      <c r="E57" s="67"/>
      <c r="F57" s="68"/>
      <c r="G57" s="68" t="s">
        <v>42</v>
      </c>
      <c r="H57" s="69"/>
      <c r="I57" s="70"/>
      <c r="J57" s="71"/>
      <c r="K57" s="111"/>
    </row>
    <row r="58" spans="2:11" s="64" customFormat="1" ht="15.6" x14ac:dyDescent="0.3">
      <c r="B58" s="65"/>
      <c r="C58" s="66" t="s">
        <v>40</v>
      </c>
      <c r="D58" s="66"/>
      <c r="E58" s="67"/>
      <c r="F58" s="71"/>
      <c r="G58" s="71"/>
      <c r="H58" s="69"/>
      <c r="I58" s="69"/>
      <c r="J58" s="71"/>
      <c r="K58" s="111"/>
    </row>
    <row r="59" spans="2:11" s="64" customFormat="1" ht="15.6" x14ac:dyDescent="0.3">
      <c r="B59" s="65"/>
      <c r="C59" s="66" t="s">
        <v>41</v>
      </c>
      <c r="D59" s="143" t="s">
        <v>45</v>
      </c>
      <c r="E59" s="143"/>
      <c r="F59" s="143"/>
      <c r="G59" s="143"/>
      <c r="H59" s="143"/>
      <c r="I59" s="143"/>
      <c r="J59" s="143"/>
      <c r="K59" s="111"/>
    </row>
    <row r="60" spans="2:11" s="64" customFormat="1" ht="15.6" x14ac:dyDescent="0.3">
      <c r="B60" s="65"/>
      <c r="C60" s="66"/>
      <c r="D60" s="66"/>
      <c r="E60" s="67"/>
      <c r="F60" s="71"/>
      <c r="G60" s="71"/>
      <c r="H60" s="69"/>
      <c r="I60" s="69"/>
      <c r="J60" s="71"/>
      <c r="K60" s="111"/>
    </row>
    <row r="61" spans="2:11" ht="15.6" x14ac:dyDescent="0.3">
      <c r="B61" s="72"/>
      <c r="C61" s="66" t="s">
        <v>44</v>
      </c>
      <c r="D61" s="73"/>
      <c r="E61" s="74"/>
      <c r="F61" s="75"/>
      <c r="G61" s="75" t="s">
        <v>43</v>
      </c>
      <c r="H61" s="76"/>
      <c r="I61" s="76"/>
      <c r="J61" s="75"/>
    </row>
    <row r="62" spans="2:11" x14ac:dyDescent="0.3">
      <c r="E62" s="13"/>
    </row>
    <row r="63" spans="2:11" x14ac:dyDescent="0.3">
      <c r="E63" s="13"/>
    </row>
    <row r="64" spans="2:11" s="10" customFormat="1" x14ac:dyDescent="0.3">
      <c r="B64" s="3"/>
      <c r="C64"/>
      <c r="D64"/>
      <c r="E64" s="13"/>
      <c r="H64" s="7"/>
      <c r="I64" s="7"/>
      <c r="K64" s="3"/>
    </row>
    <row r="65" spans="2:11" s="10" customFormat="1" x14ac:dyDescent="0.3">
      <c r="B65" s="3"/>
      <c r="C65"/>
      <c r="D65"/>
      <c r="E65" s="13"/>
      <c r="H65" s="7"/>
      <c r="I65" s="7"/>
      <c r="K65" s="3"/>
    </row>
    <row r="66" spans="2:11" s="10" customFormat="1" x14ac:dyDescent="0.3">
      <c r="B66" s="3"/>
      <c r="C66"/>
      <c r="D66"/>
      <c r="E66" s="13"/>
      <c r="H66" s="7"/>
      <c r="I66" s="7"/>
      <c r="K66" s="3"/>
    </row>
    <row r="67" spans="2:11" s="10" customFormat="1" x14ac:dyDescent="0.3">
      <c r="B67" s="3"/>
      <c r="C67"/>
      <c r="D67"/>
      <c r="E67" s="13"/>
      <c r="H67" s="7"/>
      <c r="I67" s="7"/>
      <c r="K67" s="3"/>
    </row>
    <row r="68" spans="2:11" s="10" customFormat="1" x14ac:dyDescent="0.3">
      <c r="B68" s="3"/>
      <c r="C68"/>
      <c r="D68"/>
      <c r="E68" s="13"/>
      <c r="H68" s="7"/>
      <c r="I68" s="7"/>
      <c r="K68" s="3"/>
    </row>
    <row r="69" spans="2:11" s="10" customFormat="1" x14ac:dyDescent="0.3">
      <c r="B69" s="3"/>
      <c r="C69"/>
      <c r="D69"/>
      <c r="E69" s="13"/>
      <c r="H69" s="7"/>
      <c r="I69" s="7"/>
      <c r="K69" s="3"/>
    </row>
    <row r="70" spans="2:11" s="10" customFormat="1" x14ac:dyDescent="0.3">
      <c r="B70" s="3"/>
      <c r="C70"/>
      <c r="D70"/>
      <c r="E70" s="13"/>
      <c r="H70" s="7"/>
      <c r="I70" s="7"/>
      <c r="K70" s="3"/>
    </row>
    <row r="71" spans="2:11" s="10" customFormat="1" x14ac:dyDescent="0.3">
      <c r="B71" s="3"/>
      <c r="C71"/>
      <c r="D71"/>
      <c r="E71" s="13"/>
      <c r="H71" s="7"/>
      <c r="I71" s="7"/>
      <c r="K71" s="3"/>
    </row>
    <row r="72" spans="2:11" s="10" customFormat="1" x14ac:dyDescent="0.3">
      <c r="B72" s="3"/>
      <c r="C72"/>
      <c r="D72"/>
      <c r="E72" s="13"/>
      <c r="H72" s="7"/>
      <c r="I72" s="7"/>
      <c r="K72" s="3"/>
    </row>
    <row r="73" spans="2:11" s="10" customFormat="1" x14ac:dyDescent="0.3">
      <c r="B73" s="3"/>
      <c r="C73"/>
      <c r="D73"/>
      <c r="E73" s="13"/>
      <c r="H73" s="7"/>
      <c r="I73" s="7"/>
      <c r="K73" s="3"/>
    </row>
    <row r="74" spans="2:11" s="10" customFormat="1" x14ac:dyDescent="0.3">
      <c r="B74" s="3"/>
      <c r="C74"/>
      <c r="D74"/>
      <c r="E74" s="13"/>
      <c r="H74" s="7"/>
      <c r="I74" s="7"/>
      <c r="K74" s="3"/>
    </row>
    <row r="75" spans="2:11" s="10" customFormat="1" x14ac:dyDescent="0.3">
      <c r="B75" s="3"/>
      <c r="C75"/>
      <c r="D75"/>
      <c r="E75" s="13"/>
      <c r="H75" s="7"/>
      <c r="I75" s="7"/>
      <c r="K75" s="3"/>
    </row>
    <row r="76" spans="2:11" s="10" customFormat="1" x14ac:dyDescent="0.3">
      <c r="B76" s="3"/>
      <c r="C76"/>
      <c r="D76"/>
      <c r="E76" s="13"/>
      <c r="H76" s="7"/>
      <c r="I76" s="7"/>
      <c r="K76" s="3"/>
    </row>
    <row r="77" spans="2:11" s="10" customFormat="1" x14ac:dyDescent="0.3">
      <c r="B77" s="3"/>
      <c r="C77"/>
      <c r="D77"/>
      <c r="E77" s="13"/>
      <c r="H77" s="7"/>
      <c r="I77" s="7"/>
      <c r="K77" s="3"/>
    </row>
  </sheetData>
  <mergeCells count="15">
    <mergeCell ref="F54:G54"/>
    <mergeCell ref="H54:I54"/>
    <mergeCell ref="D59:J59"/>
    <mergeCell ref="B7:B8"/>
    <mergeCell ref="C7:C8"/>
    <mergeCell ref="D7:D8"/>
    <mergeCell ref="E7:E8"/>
    <mergeCell ref="F7:G7"/>
    <mergeCell ref="H7:I7"/>
    <mergeCell ref="J7:J8"/>
    <mergeCell ref="K11:K21"/>
    <mergeCell ref="K7:K8"/>
    <mergeCell ref="B6:K6"/>
    <mergeCell ref="F53:G53"/>
    <mergeCell ref="H53:I53"/>
  </mergeCells>
  <pageMargins left="0.23622047244094491" right="0.23622047244094491" top="0.19685039370078741" bottom="0.19685039370078741" header="0.19685039370078741" footer="0.19685039370078741"/>
  <pageSetup paperSize="9" scale="6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Таблица1 (ДС1)</vt:lpstr>
      <vt:lpstr>'Таблица1 (ДС1)'!Область_печати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A.I.Petrovtsy</cp:lastModifiedBy>
  <cp:lastPrinted>2024-10-04T11:39:39Z</cp:lastPrinted>
  <dcterms:created xsi:type="dcterms:W3CDTF">2024-06-23T10:04:58Z</dcterms:created>
  <dcterms:modified xsi:type="dcterms:W3CDTF">2024-12-24T10:49:14Z</dcterms:modified>
</cp:coreProperties>
</file>