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ъекты\Гейм клаб от Макса\Подрядные работы\"/>
    </mc:Choice>
  </mc:AlternateContent>
  <bookViews>
    <workbookView xWindow="0" yWindow="0" windowWidth="23040" windowHeight="9192" activeTab="2"/>
  </bookViews>
  <sheets>
    <sheet name="Перегородки" sheetId="3" r:id="rId1"/>
    <sheet name="Отделка " sheetId="4" r:id="rId2"/>
    <sheet name="Лист1" sheetId="5" r:id="rId3"/>
  </sheets>
  <definedNames>
    <definedName name="_xlnm.Print_Area" localSheetId="2">Лист1!$A$6:$L$152</definedName>
  </definedNames>
  <calcPr calcId="162913" refMode="R1C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9" i="5" l="1"/>
  <c r="K62" i="5" l="1"/>
  <c r="I62" i="5"/>
  <c r="K75" i="5"/>
  <c r="K76" i="5"/>
  <c r="K77" i="5"/>
  <c r="K78" i="5"/>
  <c r="I75" i="5"/>
  <c r="I76" i="5"/>
  <c r="I77" i="5"/>
  <c r="I78" i="5"/>
  <c r="K25" i="5"/>
  <c r="K26" i="5"/>
  <c r="I25" i="5"/>
  <c r="I26" i="5"/>
  <c r="I18" i="5"/>
  <c r="K18" i="5"/>
  <c r="I136" i="5"/>
  <c r="L136" i="5" s="1"/>
  <c r="Q133" i="5"/>
  <c r="N133" i="5"/>
  <c r="O133" i="5" s="1"/>
  <c r="I133" i="5"/>
  <c r="L133" i="5" s="1"/>
  <c r="Q132" i="5"/>
  <c r="O132" i="5"/>
  <c r="I132" i="5"/>
  <c r="L132" i="5" s="1"/>
  <c r="P131" i="5"/>
  <c r="Q131" i="5" s="1"/>
  <c r="N131" i="5"/>
  <c r="O131" i="5" s="1"/>
  <c r="I131" i="5"/>
  <c r="L131" i="5" s="1"/>
  <c r="P123" i="5"/>
  <c r="Q123" i="5" s="1"/>
  <c r="N123" i="5"/>
  <c r="O123" i="5" s="1"/>
  <c r="K123" i="5"/>
  <c r="I123" i="5"/>
  <c r="P122" i="5"/>
  <c r="Q122" i="5" s="1"/>
  <c r="N122" i="5"/>
  <c r="O122" i="5" s="1"/>
  <c r="K122" i="5"/>
  <c r="I122" i="5"/>
  <c r="P121" i="5"/>
  <c r="Q121" i="5" s="1"/>
  <c r="N121" i="5"/>
  <c r="O121" i="5" s="1"/>
  <c r="K121" i="5"/>
  <c r="I121" i="5"/>
  <c r="P120" i="5"/>
  <c r="Q120" i="5" s="1"/>
  <c r="N120" i="5"/>
  <c r="O120" i="5" s="1"/>
  <c r="K120" i="5"/>
  <c r="I120" i="5"/>
  <c r="P119" i="5"/>
  <c r="Q119" i="5" s="1"/>
  <c r="N119" i="5"/>
  <c r="O119" i="5" s="1"/>
  <c r="K119" i="5"/>
  <c r="I119" i="5"/>
  <c r="P118" i="5"/>
  <c r="Q118" i="5" s="1"/>
  <c r="N118" i="5"/>
  <c r="O118" i="5" s="1"/>
  <c r="K118" i="5"/>
  <c r="I118" i="5"/>
  <c r="P117" i="5"/>
  <c r="Q117" i="5" s="1"/>
  <c r="N117" i="5"/>
  <c r="O117" i="5" s="1"/>
  <c r="K117" i="5"/>
  <c r="I117" i="5"/>
  <c r="P115" i="5"/>
  <c r="Q115" i="5" s="1"/>
  <c r="N115" i="5"/>
  <c r="O115" i="5" s="1"/>
  <c r="K115" i="5"/>
  <c r="I115" i="5"/>
  <c r="P114" i="5"/>
  <c r="Q114" i="5" s="1"/>
  <c r="N114" i="5"/>
  <c r="O114" i="5" s="1"/>
  <c r="K114" i="5"/>
  <c r="I114" i="5"/>
  <c r="P113" i="5"/>
  <c r="Q113" i="5" s="1"/>
  <c r="N113" i="5"/>
  <c r="O113" i="5" s="1"/>
  <c r="K113" i="5"/>
  <c r="I113" i="5"/>
  <c r="P112" i="5"/>
  <c r="Q112" i="5" s="1"/>
  <c r="N112" i="5"/>
  <c r="O112" i="5" s="1"/>
  <c r="K112" i="5"/>
  <c r="I112" i="5"/>
  <c r="P111" i="5"/>
  <c r="Q111" i="5" s="1"/>
  <c r="N111" i="5"/>
  <c r="O111" i="5" s="1"/>
  <c r="K111" i="5"/>
  <c r="I111" i="5"/>
  <c r="P110" i="5"/>
  <c r="Q110" i="5" s="1"/>
  <c r="N110" i="5"/>
  <c r="O110" i="5" s="1"/>
  <c r="K110" i="5"/>
  <c r="I110" i="5"/>
  <c r="P109" i="5"/>
  <c r="Q109" i="5" s="1"/>
  <c r="N109" i="5"/>
  <c r="O109" i="5" s="1"/>
  <c r="K109" i="5"/>
  <c r="I109" i="5"/>
  <c r="P108" i="5"/>
  <c r="Q108" i="5" s="1"/>
  <c r="N108" i="5"/>
  <c r="O108" i="5" s="1"/>
  <c r="K108" i="5"/>
  <c r="I108" i="5"/>
  <c r="P105" i="5"/>
  <c r="Q105" i="5" s="1"/>
  <c r="Q106" i="5" s="1"/>
  <c r="N105" i="5"/>
  <c r="O105" i="5" s="1"/>
  <c r="M105" i="5"/>
  <c r="K105" i="5"/>
  <c r="K106" i="5" s="1"/>
  <c r="I105" i="5"/>
  <c r="I106" i="5" s="1"/>
  <c r="P100" i="5"/>
  <c r="Q100" i="5" s="1"/>
  <c r="N100" i="5"/>
  <c r="O100" i="5" s="1"/>
  <c r="K100" i="5"/>
  <c r="I100" i="5"/>
  <c r="L100" i="5" s="1"/>
  <c r="P99" i="5"/>
  <c r="Q99" i="5" s="1"/>
  <c r="N99" i="5"/>
  <c r="O99" i="5" s="1"/>
  <c r="K99" i="5"/>
  <c r="I99" i="5"/>
  <c r="P98" i="5"/>
  <c r="Q98" i="5" s="1"/>
  <c r="N98" i="5"/>
  <c r="O98" i="5" s="1"/>
  <c r="K98" i="5"/>
  <c r="I98" i="5"/>
  <c r="L98" i="5" s="1"/>
  <c r="P97" i="5"/>
  <c r="Q97" i="5" s="1"/>
  <c r="N97" i="5"/>
  <c r="O97" i="5" s="1"/>
  <c r="K97" i="5"/>
  <c r="I97" i="5"/>
  <c r="P96" i="5"/>
  <c r="Q96" i="5" s="1"/>
  <c r="N96" i="5"/>
  <c r="O96" i="5" s="1"/>
  <c r="K96" i="5"/>
  <c r="I96" i="5"/>
  <c r="P95" i="5"/>
  <c r="Q95" i="5" s="1"/>
  <c r="Q101" i="5" s="1"/>
  <c r="N95" i="5"/>
  <c r="O95" i="5" s="1"/>
  <c r="K95" i="5"/>
  <c r="I95" i="5"/>
  <c r="P91" i="5"/>
  <c r="Q91" i="5" s="1"/>
  <c r="N91" i="5"/>
  <c r="O91" i="5" s="1"/>
  <c r="M91" i="5"/>
  <c r="K91" i="5"/>
  <c r="I91" i="5"/>
  <c r="P90" i="5"/>
  <c r="Q90" i="5" s="1"/>
  <c r="N90" i="5"/>
  <c r="O90" i="5" s="1"/>
  <c r="M90" i="5"/>
  <c r="K90" i="5"/>
  <c r="I90" i="5"/>
  <c r="P89" i="5"/>
  <c r="Q89" i="5" s="1"/>
  <c r="N89" i="5"/>
  <c r="O89" i="5" s="1"/>
  <c r="M89" i="5"/>
  <c r="K89" i="5"/>
  <c r="I89" i="5"/>
  <c r="P88" i="5"/>
  <c r="Q88" i="5" s="1"/>
  <c r="N88" i="5"/>
  <c r="O88" i="5" s="1"/>
  <c r="M88" i="5"/>
  <c r="K88" i="5"/>
  <c r="I88" i="5"/>
  <c r="P87" i="5"/>
  <c r="Q87" i="5" s="1"/>
  <c r="N87" i="5"/>
  <c r="O87" i="5" s="1"/>
  <c r="M87" i="5"/>
  <c r="K87" i="5"/>
  <c r="I87" i="5"/>
  <c r="P86" i="5"/>
  <c r="Q86" i="5" s="1"/>
  <c r="O86" i="5"/>
  <c r="M86" i="5"/>
  <c r="K86" i="5"/>
  <c r="I86" i="5"/>
  <c r="P85" i="5"/>
  <c r="Q85" i="5" s="1"/>
  <c r="N85" i="5"/>
  <c r="O85" i="5" s="1"/>
  <c r="M85" i="5"/>
  <c r="K85" i="5"/>
  <c r="I85" i="5"/>
  <c r="P84" i="5"/>
  <c r="Q84" i="5" s="1"/>
  <c r="N84" i="5"/>
  <c r="O84" i="5" s="1"/>
  <c r="M84" i="5"/>
  <c r="K84" i="5"/>
  <c r="I84" i="5"/>
  <c r="P83" i="5"/>
  <c r="Q83" i="5" s="1"/>
  <c r="N83" i="5"/>
  <c r="O83" i="5" s="1"/>
  <c r="M83" i="5"/>
  <c r="K83" i="5"/>
  <c r="I83" i="5"/>
  <c r="P82" i="5"/>
  <c r="Q82" i="5" s="1"/>
  <c r="N82" i="5"/>
  <c r="O82" i="5" s="1"/>
  <c r="M82" i="5"/>
  <c r="K82" i="5"/>
  <c r="I82" i="5"/>
  <c r="R80" i="5"/>
  <c r="Q79" i="5"/>
  <c r="O79" i="5"/>
  <c r="K74" i="5"/>
  <c r="I74" i="5"/>
  <c r="I79" i="5" s="1"/>
  <c r="K69" i="5"/>
  <c r="I69" i="5"/>
  <c r="K68" i="5"/>
  <c r="I68" i="5"/>
  <c r="P67" i="5"/>
  <c r="Q67" i="5" s="1"/>
  <c r="Q70" i="5" s="1"/>
  <c r="N67" i="5"/>
  <c r="O67" i="5" s="1"/>
  <c r="K67" i="5"/>
  <c r="I67" i="5"/>
  <c r="Q64" i="5"/>
  <c r="O64" i="5"/>
  <c r="K63" i="5"/>
  <c r="I63" i="5"/>
  <c r="K61" i="5"/>
  <c r="I61" i="5"/>
  <c r="K60" i="5"/>
  <c r="I60" i="5"/>
  <c r="P59" i="5"/>
  <c r="Q59" i="5" s="1"/>
  <c r="N59" i="5"/>
  <c r="O59" i="5" s="1"/>
  <c r="I59" i="5"/>
  <c r="P58" i="5"/>
  <c r="Q58" i="5" s="1"/>
  <c r="N58" i="5"/>
  <c r="O58" i="5" s="1"/>
  <c r="K58" i="5"/>
  <c r="I58" i="5"/>
  <c r="K57" i="5"/>
  <c r="I57" i="5"/>
  <c r="K56" i="5"/>
  <c r="I56" i="5"/>
  <c r="K55" i="5"/>
  <c r="I55" i="5"/>
  <c r="P54" i="5"/>
  <c r="Q54" i="5" s="1"/>
  <c r="N54" i="5"/>
  <c r="O54" i="5" s="1"/>
  <c r="K54" i="5"/>
  <c r="I54" i="5"/>
  <c r="K53" i="5"/>
  <c r="I53" i="5"/>
  <c r="P49" i="5"/>
  <c r="Q49" i="5" s="1"/>
  <c r="N49" i="5"/>
  <c r="O49" i="5" s="1"/>
  <c r="K49" i="5"/>
  <c r="I49" i="5"/>
  <c r="K48" i="5"/>
  <c r="I48" i="5"/>
  <c r="K47" i="5"/>
  <c r="I47" i="5"/>
  <c r="K46" i="5"/>
  <c r="I46" i="5"/>
  <c r="K45" i="5"/>
  <c r="I45" i="5"/>
  <c r="K44" i="5"/>
  <c r="I44" i="5"/>
  <c r="P43" i="5"/>
  <c r="Q43" i="5" s="1"/>
  <c r="N43" i="5"/>
  <c r="O43" i="5" s="1"/>
  <c r="K43" i="5"/>
  <c r="I43" i="5"/>
  <c r="P42" i="5"/>
  <c r="Q42" i="5" s="1"/>
  <c r="N42" i="5"/>
  <c r="O42" i="5" s="1"/>
  <c r="K42" i="5"/>
  <c r="I42" i="5"/>
  <c r="P41" i="5"/>
  <c r="Q41" i="5" s="1"/>
  <c r="N41" i="5"/>
  <c r="O41" i="5" s="1"/>
  <c r="K41" i="5"/>
  <c r="I41" i="5"/>
  <c r="K40" i="5"/>
  <c r="I40" i="5"/>
  <c r="K39" i="5"/>
  <c r="I39" i="5"/>
  <c r="K38" i="5"/>
  <c r="I38" i="5"/>
  <c r="P37" i="5"/>
  <c r="Q37" i="5" s="1"/>
  <c r="N37" i="5"/>
  <c r="O37" i="5" s="1"/>
  <c r="K37" i="5"/>
  <c r="I37" i="5"/>
  <c r="K36" i="5"/>
  <c r="I36" i="5"/>
  <c r="P32" i="5"/>
  <c r="Q32" i="5" s="1"/>
  <c r="N32" i="5"/>
  <c r="O32" i="5" s="1"/>
  <c r="K32" i="5"/>
  <c r="I32" i="5"/>
  <c r="K31" i="5"/>
  <c r="I31" i="5"/>
  <c r="K30" i="5"/>
  <c r="I30" i="5"/>
  <c r="K29" i="5"/>
  <c r="I29" i="5"/>
  <c r="K28" i="5"/>
  <c r="I28" i="5"/>
  <c r="K27" i="5"/>
  <c r="I27" i="5"/>
  <c r="P24" i="5"/>
  <c r="Q24" i="5" s="1"/>
  <c r="N24" i="5"/>
  <c r="O24" i="5" s="1"/>
  <c r="K24" i="5"/>
  <c r="I24" i="5"/>
  <c r="P23" i="5"/>
  <c r="Q23" i="5" s="1"/>
  <c r="N23" i="5"/>
  <c r="O23" i="5" s="1"/>
  <c r="K23" i="5"/>
  <c r="I23" i="5"/>
  <c r="P17" i="5"/>
  <c r="Q17" i="5" s="1"/>
  <c r="N17" i="5"/>
  <c r="O17" i="5" s="1"/>
  <c r="K17" i="5"/>
  <c r="I17" i="5"/>
  <c r="O19" i="3"/>
  <c r="O18" i="3"/>
  <c r="O16" i="3"/>
  <c r="O14" i="3"/>
  <c r="O12" i="3"/>
  <c r="O10" i="3"/>
  <c r="O6" i="3"/>
  <c r="K13" i="3"/>
  <c r="K16" i="3"/>
  <c r="K8" i="3"/>
  <c r="K6" i="3"/>
  <c r="J18" i="3"/>
  <c r="K18" i="3" s="1"/>
  <c r="J14" i="3"/>
  <c r="J16" i="3"/>
  <c r="J12" i="3"/>
  <c r="J10" i="3"/>
  <c r="J6" i="3"/>
  <c r="H18" i="3"/>
  <c r="H16" i="3"/>
  <c r="H14" i="3"/>
  <c r="H13" i="3"/>
  <c r="H12" i="3"/>
  <c r="K12" i="3" s="1"/>
  <c r="H10" i="3"/>
  <c r="K10" i="3" s="1"/>
  <c r="H8" i="3"/>
  <c r="H6" i="3"/>
  <c r="L76" i="5" l="1"/>
  <c r="L97" i="5"/>
  <c r="L77" i="5"/>
  <c r="K79" i="5"/>
  <c r="L79" i="5" s="1"/>
  <c r="K14" i="3"/>
  <c r="K19" i="3" s="1"/>
  <c r="L62" i="5"/>
  <c r="R100" i="5"/>
  <c r="L78" i="5"/>
  <c r="L117" i="5"/>
  <c r="L120" i="5"/>
  <c r="L123" i="5"/>
  <c r="L75" i="5"/>
  <c r="L49" i="5"/>
  <c r="R84" i="5"/>
  <c r="L87" i="5"/>
  <c r="R112" i="5"/>
  <c r="R119" i="5"/>
  <c r="L113" i="5"/>
  <c r="L57" i="5"/>
  <c r="L61" i="5"/>
  <c r="L83" i="5"/>
  <c r="L56" i="5"/>
  <c r="L60" i="5"/>
  <c r="L42" i="5"/>
  <c r="L108" i="5"/>
  <c r="L111" i="5"/>
  <c r="R58" i="5"/>
  <c r="L91" i="5"/>
  <c r="L48" i="5"/>
  <c r="L59" i="5"/>
  <c r="L89" i="5"/>
  <c r="L115" i="5"/>
  <c r="L119" i="5"/>
  <c r="L122" i="5"/>
  <c r="R42" i="5"/>
  <c r="L55" i="5"/>
  <c r="L39" i="5"/>
  <c r="R32" i="5"/>
  <c r="L26" i="5"/>
  <c r="L86" i="5"/>
  <c r="L25" i="5"/>
  <c r="L85" i="5"/>
  <c r="R24" i="5"/>
  <c r="L90" i="5"/>
  <c r="K70" i="5"/>
  <c r="K92" i="5"/>
  <c r="I70" i="5"/>
  <c r="L32" i="5"/>
  <c r="L37" i="5"/>
  <c r="L58" i="5"/>
  <c r="L88" i="5"/>
  <c r="L99" i="5"/>
  <c r="R133" i="5"/>
  <c r="L27" i="5"/>
  <c r="L29" i="5"/>
  <c r="L28" i="5"/>
  <c r="L18" i="5"/>
  <c r="L110" i="5"/>
  <c r="L38" i="5"/>
  <c r="L54" i="5"/>
  <c r="L63" i="5"/>
  <c r="R90" i="5"/>
  <c r="K101" i="5"/>
  <c r="R54" i="5"/>
  <c r="L30" i="5"/>
  <c r="L69" i="5"/>
  <c r="L67" i="5"/>
  <c r="L109" i="5"/>
  <c r="L112" i="5"/>
  <c r="R82" i="5"/>
  <c r="R86" i="5"/>
  <c r="R49" i="5"/>
  <c r="R98" i="5"/>
  <c r="R120" i="5"/>
  <c r="R132" i="5"/>
  <c r="L40" i="5"/>
  <c r="R43" i="5"/>
  <c r="K64" i="5"/>
  <c r="R113" i="5"/>
  <c r="I101" i="5"/>
  <c r="L105" i="5"/>
  <c r="I33" i="5"/>
  <c r="L45" i="5"/>
  <c r="K33" i="5"/>
  <c r="R110" i="5"/>
  <c r="L47" i="5"/>
  <c r="L84" i="5"/>
  <c r="L24" i="5"/>
  <c r="R123" i="5"/>
  <c r="R59" i="5"/>
  <c r="R41" i="5"/>
  <c r="R117" i="5"/>
  <c r="R131" i="5"/>
  <c r="L31" i="5"/>
  <c r="L46" i="5"/>
  <c r="R85" i="5"/>
  <c r="R17" i="5"/>
  <c r="Q20" i="5"/>
  <c r="Q50" i="5"/>
  <c r="O70" i="5"/>
  <c r="R67" i="5"/>
  <c r="R71" i="5" s="1"/>
  <c r="Q92" i="5"/>
  <c r="R88" i="5"/>
  <c r="K124" i="5"/>
  <c r="I50" i="5"/>
  <c r="I64" i="5"/>
  <c r="R114" i="5"/>
  <c r="K50" i="5"/>
  <c r="L41" i="5"/>
  <c r="L43" i="5"/>
  <c r="L53" i="5"/>
  <c r="L95" i="5"/>
  <c r="R99" i="5"/>
  <c r="R108" i="5"/>
  <c r="O124" i="5"/>
  <c r="L118" i="5"/>
  <c r="R37" i="5"/>
  <c r="R87" i="5"/>
  <c r="R95" i="5"/>
  <c r="R102" i="5" s="1"/>
  <c r="O101" i="5"/>
  <c r="R97" i="5"/>
  <c r="R122" i="5"/>
  <c r="I137" i="5"/>
  <c r="Q124" i="5"/>
  <c r="R118" i="5"/>
  <c r="K20" i="5"/>
  <c r="L23" i="5"/>
  <c r="L68" i="5"/>
  <c r="R89" i="5"/>
  <c r="L96" i="5"/>
  <c r="R115" i="5"/>
  <c r="O106" i="5"/>
  <c r="R105" i="5"/>
  <c r="R111" i="5"/>
  <c r="L121" i="5"/>
  <c r="I20" i="5"/>
  <c r="O20" i="5"/>
  <c r="R23" i="5"/>
  <c r="L44" i="5"/>
  <c r="O50" i="5"/>
  <c r="R91" i="5"/>
  <c r="R109" i="5"/>
  <c r="Q33" i="5"/>
  <c r="O33" i="5"/>
  <c r="R96" i="5"/>
  <c r="L114" i="5"/>
  <c r="L36" i="5"/>
  <c r="I92" i="5"/>
  <c r="L82" i="5"/>
  <c r="R83" i="5"/>
  <c r="O92" i="5"/>
  <c r="R121" i="5"/>
  <c r="I124" i="5"/>
  <c r="L74" i="5"/>
  <c r="L138" i="5" l="1"/>
  <c r="L137" i="5"/>
  <c r="L80" i="5"/>
  <c r="L71" i="5"/>
  <c r="R21" i="5"/>
  <c r="R51" i="5"/>
  <c r="R65" i="5"/>
  <c r="L93" i="5"/>
  <c r="L33" i="5"/>
  <c r="L34" i="5"/>
  <c r="L64" i="5"/>
  <c r="R34" i="5"/>
  <c r="L125" i="5"/>
  <c r="K126" i="5" s="1"/>
  <c r="R93" i="5"/>
  <c r="L65" i="5"/>
  <c r="R125" i="5"/>
  <c r="Q126" i="5" s="1"/>
  <c r="L70" i="5"/>
  <c r="O126" i="5"/>
  <c r="O128" i="5" s="1"/>
  <c r="L50" i="5"/>
  <c r="L51" i="5"/>
  <c r="I139" i="5"/>
  <c r="I126" i="5"/>
  <c r="L102" i="5"/>
  <c r="L101" i="5"/>
  <c r="L127" i="5" l="1"/>
  <c r="L129" i="5" s="1"/>
  <c r="L139" i="5"/>
  <c r="L12" i="5" s="1"/>
  <c r="R127" i="5"/>
  <c r="R129" i="5" s="1"/>
  <c r="R138" i="5" s="1"/>
  <c r="R139" i="5" s="1"/>
  <c r="R12" i="5" s="1"/>
  <c r="Q128" i="5"/>
  <c r="K139" i="5"/>
</calcChain>
</file>

<file path=xl/comments1.xml><?xml version="1.0" encoding="utf-8"?>
<comments xmlns="http://schemas.openxmlformats.org/spreadsheetml/2006/main">
  <authors>
    <author>Anastasiya</author>
  </authors>
  <commentList>
    <comment ref="E24" authorId="0" shapeId="0">
      <text>
        <r>
          <rPr>
            <b/>
            <sz val="9"/>
            <color indexed="81"/>
            <rFont val="Tahoma"/>
            <family val="2"/>
            <charset val="204"/>
          </rPr>
          <t>Anastasiya: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  <charset val="204"/>
          </rPr>
          <t>Anastasiya: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Anastasiya: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33" authorId="0" shapeId="0">
      <text>
        <r>
          <rPr>
            <b/>
            <sz val="9"/>
            <color indexed="81"/>
            <rFont val="Tahoma"/>
            <family val="2"/>
            <charset val="204"/>
          </rPr>
          <t>Anastasiya: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A.I.Petrovtsy</author>
  </authors>
  <commentList>
    <comment ref="J17" authorId="0" shapeId="0">
      <text>
        <r>
          <rPr>
            <b/>
            <sz val="9"/>
            <color indexed="81"/>
            <rFont val="Tahoma"/>
            <family val="2"/>
            <charset val="204"/>
          </rPr>
          <t>A.I.Petrovtsy:</t>
        </r>
        <r>
          <rPr>
            <sz val="9"/>
            <color indexed="81"/>
            <rFont val="Tahoma"/>
            <family val="2"/>
            <charset val="204"/>
          </rPr>
          <t xml:space="preserve">
Я бы убрал, объем работ увеличится и соответсвенно цена передедислокации</t>
        </r>
      </text>
    </comment>
    <comment ref="H23" authorId="0" shapeId="0">
      <text>
        <r>
          <rPr>
            <b/>
            <sz val="9"/>
            <color indexed="81"/>
            <rFont val="Tahoma"/>
            <family val="2"/>
            <charset val="204"/>
          </rPr>
          <t>A.I.Petrovtsy:</t>
        </r>
        <r>
          <rPr>
            <sz val="9"/>
            <color indexed="81"/>
            <rFont val="Tahoma"/>
            <family val="2"/>
            <charset val="204"/>
          </rPr>
          <t xml:space="preserve">
Менее чем в тек торге?</t>
        </r>
      </text>
    </comment>
    <comment ref="D24" authorId="0" shapeId="0">
      <text>
        <r>
          <rPr>
            <b/>
            <sz val="9"/>
            <color indexed="81"/>
            <rFont val="Tahoma"/>
            <family val="2"/>
            <charset val="204"/>
          </rPr>
          <t>A.I.Petrovtsy:</t>
        </r>
        <r>
          <rPr>
            <sz val="9"/>
            <color indexed="81"/>
            <rFont val="Tahoma"/>
            <family val="2"/>
            <charset val="204"/>
          </rPr>
          <t xml:space="preserve">
Клей?</t>
        </r>
      </text>
    </comment>
    <comment ref="J25" authorId="0" shapeId="0">
      <text>
        <r>
          <rPr>
            <b/>
            <sz val="9"/>
            <color indexed="81"/>
            <rFont val="Tahoma"/>
            <family val="2"/>
            <charset val="204"/>
          </rPr>
          <t>A.I.Petrovtsy:</t>
        </r>
        <r>
          <rPr>
            <sz val="9"/>
            <color indexed="81"/>
            <rFont val="Tahoma"/>
            <family val="2"/>
            <charset val="204"/>
          </rPr>
          <t xml:space="preserve">
Менее чем в тек торге? Было 2200р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  <charset val="204"/>
          </rPr>
          <t>A.I.Petrovtsy:</t>
        </r>
        <r>
          <rPr>
            <sz val="9"/>
            <color indexed="81"/>
            <rFont val="Tahoma"/>
            <family val="2"/>
            <charset val="204"/>
          </rPr>
          <t xml:space="preserve">
это за материал фиксатор?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04"/>
          </rPr>
          <t>A.I.Petrovtsy:</t>
        </r>
        <r>
          <rPr>
            <sz val="9"/>
            <color indexed="81"/>
            <rFont val="Tahoma"/>
            <family val="2"/>
            <charset val="204"/>
          </rPr>
          <t xml:space="preserve">
в метра кв?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  <charset val="204"/>
          </rPr>
          <t>A.I.Petrovtsy:</t>
        </r>
        <r>
          <rPr>
            <sz val="9"/>
            <color indexed="81"/>
            <rFont val="Tahoma"/>
            <family val="2"/>
            <charset val="204"/>
          </rPr>
          <t xml:space="preserve">
ТАК ЖЕ КАК В ТЭК ТОРГЕ?</t>
        </r>
      </text>
    </comment>
    <comment ref="H39" authorId="0" shapeId="0">
      <text>
        <r>
          <rPr>
            <b/>
            <sz val="9"/>
            <color indexed="81"/>
            <rFont val="Tahoma"/>
            <family val="2"/>
            <charset val="204"/>
          </rPr>
          <t>A.I.Petrovtsy:</t>
        </r>
        <r>
          <rPr>
            <sz val="9"/>
            <color indexed="81"/>
            <rFont val="Tahoma"/>
            <family val="2"/>
            <charset val="204"/>
          </rPr>
          <t xml:space="preserve">
ТАКЖ МЕНЬШЕ</t>
        </r>
      </text>
    </comment>
    <comment ref="C53" authorId="0" shapeId="0">
      <text>
        <r>
          <rPr>
            <b/>
            <sz val="9"/>
            <color indexed="81"/>
            <rFont val="Tahoma"/>
            <family val="2"/>
            <charset val="204"/>
          </rPr>
          <t>A.I.Petrovtsy:</t>
        </r>
        <r>
          <rPr>
            <sz val="9"/>
            <color indexed="81"/>
            <rFont val="Tahoma"/>
            <family val="2"/>
            <charset val="204"/>
          </rPr>
          <t xml:space="preserve">
ПОЧЕМУ 1 СЛОЙ?</t>
        </r>
      </text>
    </comment>
  </commentList>
</comments>
</file>

<file path=xl/sharedStrings.xml><?xml version="1.0" encoding="utf-8"?>
<sst xmlns="http://schemas.openxmlformats.org/spreadsheetml/2006/main" count="408" uniqueCount="175">
  <si>
    <t>Кабинет</t>
  </si>
  <si>
    <t>Потолок</t>
  </si>
  <si>
    <t>Стены</t>
  </si>
  <si>
    <t>Пол</t>
  </si>
  <si>
    <t>Освещение</t>
  </si>
  <si>
    <t>Площадь</t>
  </si>
  <si>
    <r>
      <rPr>
        <b/>
        <sz val="11"/>
        <color theme="1"/>
        <rFont val="Calibri"/>
        <family val="2"/>
        <charset val="204"/>
        <scheme val="minor"/>
      </rPr>
      <t>С686</t>
    </r>
    <r>
      <rPr>
        <sz val="11"/>
        <color theme="1"/>
        <rFont val="Calibri"/>
        <family val="2"/>
        <charset val="204"/>
        <scheme val="minor"/>
      </rPr>
      <t xml:space="preserve"> Двухслойная облицовка из плит АКВАПАНЕЛЬ® Внутренняя на металлическом каркасе отнесенном от базовой стены.</t>
    </r>
  </si>
  <si>
    <r>
      <rPr>
        <b/>
        <sz val="11"/>
        <color theme="1"/>
        <rFont val="Calibri"/>
        <family val="2"/>
        <charset val="204"/>
        <scheme val="minor"/>
      </rPr>
      <t>П113</t>
    </r>
    <r>
      <rPr>
        <sz val="11"/>
        <color theme="1"/>
        <rFont val="Calibri"/>
        <family val="2"/>
        <charset val="204"/>
        <scheme val="minor"/>
      </rPr>
      <t xml:space="preserve"> Подвесной потолок из влагостойких КНАУФ-листов на одноуровневом металлическом каркасе.</t>
    </r>
  </si>
  <si>
    <t>Ковровая плитка. Клей фиксатор</t>
  </si>
  <si>
    <t>Самовыравневающаяся стяжка, грунтовка</t>
  </si>
  <si>
    <t>Встроенное  трековое освещение</t>
  </si>
  <si>
    <t>Очистка поверхностей, шпаклевка швов, грунтовка, окраска за 2 раза</t>
  </si>
  <si>
    <t>Высококачественная отделка: Штукатурка (t-20мм), шпаклевка,грунтовка, окраска за 2 раза</t>
  </si>
  <si>
    <t>Крупноформатный тонкослойный керамогранит 1000х3000мм (h)</t>
  </si>
  <si>
    <t>Теневой профиль по периметру</t>
  </si>
  <si>
    <t xml:space="preserve">Теневой профиль по периметру с светорассеивателем LED </t>
  </si>
  <si>
    <t>Переговорная</t>
  </si>
  <si>
    <t>Сан. узел</t>
  </si>
  <si>
    <t>Самосветящийся потолок. Натяжное полотно с LED подсветкой</t>
  </si>
  <si>
    <t>Профиль с светорассеивателем LED в стеклянной перегородке</t>
  </si>
  <si>
    <t>Профиль с светорассеивателем LED</t>
  </si>
  <si>
    <t>Длина</t>
  </si>
  <si>
    <t>Игровой зал с лаундж зоной</t>
  </si>
  <si>
    <t>Открытый потолок. Очистка, окраска поверхностей и коммуникаций</t>
  </si>
  <si>
    <t>Высококачественная отделка: Штукатурка по сетке (t-20мм и более), шпаклевка,грунтовка, окраска за 2 раза</t>
  </si>
  <si>
    <t>Металл направляющая на подвесе для портьер</t>
  </si>
  <si>
    <t>Виниловая плитка. Клей фиксатор</t>
  </si>
  <si>
    <t>Теневой профиль по периметру с светорассеивателем LED</t>
  </si>
  <si>
    <t>Подвесная трековая система (справочно)</t>
  </si>
  <si>
    <t>Подвесные светильники (справочно)</t>
  </si>
  <si>
    <t>Наименование</t>
  </si>
  <si>
    <t>Светопрозрачная перегородка</t>
  </si>
  <si>
    <t>Штукатурка (t-20мм), шпаклевка,грунтовка</t>
  </si>
  <si>
    <t>Пеноблок t-200мм(?)</t>
  </si>
  <si>
    <t>Холл + антресоль</t>
  </si>
  <si>
    <t>Трековая система (справочно)</t>
  </si>
  <si>
    <t>Склад + склад на втором этаже</t>
  </si>
  <si>
    <t>Венткамера</t>
  </si>
  <si>
    <t>Душевая</t>
  </si>
  <si>
    <t>Накладное освещение (справочно)</t>
  </si>
  <si>
    <t>Открытый потолок. Очистка, окраска поверхностей влагостойкой краской.</t>
  </si>
  <si>
    <t>Штукатурка (t-20мм), грунтовка, гидроизоляция</t>
  </si>
  <si>
    <t>Керамогранит 1200х600мм</t>
  </si>
  <si>
    <t>Керамогранит 600х600мм</t>
  </si>
  <si>
    <t>Самовыравневающаяся стяжка, грунтовка, гидроизоляция</t>
  </si>
  <si>
    <t>Пеноблок t-150мм(?)</t>
  </si>
  <si>
    <t>Пазогрбневый блок t-100мм</t>
  </si>
  <si>
    <t>Очистка поверхностей, шпаклевка швов, грунтовка,</t>
  </si>
  <si>
    <t>работа</t>
  </si>
  <si>
    <t>материал</t>
  </si>
  <si>
    <t>работа цена</t>
  </si>
  <si>
    <t>работа сумма</t>
  </si>
  <si>
    <t>материал цена</t>
  </si>
  <si>
    <t>материал  сумма</t>
  </si>
  <si>
    <t>итого</t>
  </si>
  <si>
    <t>ед. изм.</t>
  </si>
  <si>
    <t>м.кв</t>
  </si>
  <si>
    <t>ИГОГО</t>
  </si>
  <si>
    <t>пирмечание</t>
  </si>
  <si>
    <t>без учета углов, подрезок, проемов</t>
  </si>
  <si>
    <t>требуется тз</t>
  </si>
  <si>
    <t>себес работа</t>
  </si>
  <si>
    <t>евро</t>
  </si>
  <si>
    <t>инженерка</t>
  </si>
  <si>
    <t>доллар</t>
  </si>
  <si>
    <t xml:space="preserve">Приложение№1 к договору </t>
  </si>
  <si>
    <t xml:space="preserve"> ул. Тверская 12, стр. 1 </t>
  </si>
  <si>
    <t>КАЛЬКУЛЯЦИЯ</t>
  </si>
  <si>
    <t>СМЕТА</t>
  </si>
  <si>
    <t>№ п/п</t>
  </si>
  <si>
    <t>Наименование работ и затрат</t>
  </si>
  <si>
    <t>Наименование материала</t>
  </si>
  <si>
    <t>Ед. изм.</t>
  </si>
  <si>
    <t>Объем</t>
  </si>
  <si>
    <t>валюта</t>
  </si>
  <si>
    <t>Материал</t>
  </si>
  <si>
    <t>Работы</t>
  </si>
  <si>
    <t>Итого</t>
  </si>
  <si>
    <t>За ед в руб</t>
  </si>
  <si>
    <t>За ед</t>
  </si>
  <si>
    <t xml:space="preserve">За ед </t>
  </si>
  <si>
    <t>Демонтажные работы</t>
  </si>
  <si>
    <t xml:space="preserve">Передислокация </t>
  </si>
  <si>
    <t>комплект</t>
  </si>
  <si>
    <t>шт</t>
  </si>
  <si>
    <t>работы</t>
  </si>
  <si>
    <t>Итого по разделу:</t>
  </si>
  <si>
    <t>Полы</t>
  </si>
  <si>
    <t>Укладка напольного покрытия (ковровая плитка)</t>
  </si>
  <si>
    <t>м.п</t>
  </si>
  <si>
    <t xml:space="preserve">Грунтование поверхности </t>
  </si>
  <si>
    <t>Ceresit</t>
  </si>
  <si>
    <t>Затирка швов</t>
  </si>
  <si>
    <t>Пылеудаление</t>
  </si>
  <si>
    <t>Стены и перегородки</t>
  </si>
  <si>
    <t xml:space="preserve">Knauf </t>
  </si>
  <si>
    <t>Заделка швов</t>
  </si>
  <si>
    <t>Шпаклевка под окраску стен и перегородок</t>
  </si>
  <si>
    <t>Danogips</t>
  </si>
  <si>
    <t>Грунтование  стен и перегородок 2 раза</t>
  </si>
  <si>
    <t xml:space="preserve">Окраска перегородок и стен в 2 слоя </t>
  </si>
  <si>
    <t>Зачистка поверхности стен</t>
  </si>
  <si>
    <t>Оклейка окрашиваемых поверхностей стеклотканью</t>
  </si>
  <si>
    <t>Клей, стеклохолст</t>
  </si>
  <si>
    <t>Потолки</t>
  </si>
  <si>
    <t>Шпаклевклевание потолка</t>
  </si>
  <si>
    <t xml:space="preserve">Окраска потолка в 2 слоя </t>
  </si>
  <si>
    <t>Двери и окна</t>
  </si>
  <si>
    <t>материал по СМР</t>
  </si>
  <si>
    <t>работа по СМР</t>
  </si>
  <si>
    <t>Электрика, СКС, СКД,ОПС</t>
  </si>
  <si>
    <t>компл</t>
  </si>
  <si>
    <t>Итого по разделу</t>
  </si>
  <si>
    <t>Система кабельная структурированная</t>
  </si>
  <si>
    <t>Вк и Отопление</t>
  </si>
  <si>
    <t>ОВиК</t>
  </si>
  <si>
    <t xml:space="preserve">Воздухораспределение системы
вентиляции:
</t>
  </si>
  <si>
    <t>Воздухораспределение системы
вентиляции:</t>
  </si>
  <si>
    <t>Кондиционирование</t>
  </si>
  <si>
    <t>м</t>
  </si>
  <si>
    <t>м.п.</t>
  </si>
  <si>
    <t>компл.</t>
  </si>
  <si>
    <t xml:space="preserve"> материал по инжен.</t>
  </si>
  <si>
    <t>работа инжен.</t>
  </si>
  <si>
    <t>материал по инжен.</t>
  </si>
  <si>
    <t>Итого по инженерным разделам :</t>
  </si>
  <si>
    <t>итого материал</t>
  </si>
  <si>
    <t>итого работа</t>
  </si>
  <si>
    <t>Итого по всем разделам :</t>
  </si>
  <si>
    <t>Прочие работы</t>
  </si>
  <si>
    <t>Транспортные расходы</t>
  </si>
  <si>
    <t>Погрузочно- разгрузочные работы</t>
  </si>
  <si>
    <t>Накладные  и непредвиденные расходы</t>
  </si>
  <si>
    <t xml:space="preserve">Вывоз мусора </t>
  </si>
  <si>
    <t>Итого с НДС</t>
  </si>
  <si>
    <t xml:space="preserve">Итого материалы </t>
  </si>
  <si>
    <t>Итого работа</t>
  </si>
  <si>
    <t>Всего итого</t>
  </si>
  <si>
    <t>Заказчик:</t>
  </si>
  <si>
    <t>Генеральный директор    _____________</t>
  </si>
  <si>
    <t>Коммерческое предложение действитльно в течении 10 календарных дней</t>
  </si>
  <si>
    <t>Работы не указанные к данном КП согласовываются дополнительно.</t>
  </si>
  <si>
    <t>В стоимость монтажа осветительных приборов не включена прокладка кабаля и сборка щита.</t>
  </si>
  <si>
    <t>Стоимость отделочных материалов указана справчно и уточняется после согласования с заказчиком.</t>
  </si>
  <si>
    <t>Укладка напольного покрытия (виниловая плитка)</t>
  </si>
  <si>
    <t>Фиксатор Forbo</t>
  </si>
  <si>
    <t>Укладка напольного покрытия (керамогранит) 600х600</t>
  </si>
  <si>
    <t>Укладка напольного покрытия (керамогранит) 600х1200</t>
  </si>
  <si>
    <t>Укладка напольного покрытия (керамогранит) 1000Х3000</t>
  </si>
  <si>
    <t>Litokol</t>
  </si>
  <si>
    <t>Tikkurila Harmony Perfecta</t>
  </si>
  <si>
    <t>Штукатурка 20мм</t>
  </si>
  <si>
    <t>Гидроизоляция</t>
  </si>
  <si>
    <t>Укладка керамогранита 1000х3000мм</t>
  </si>
  <si>
    <t>Укладка керамогранита 1200х600мм</t>
  </si>
  <si>
    <t>Устройство теневого профиля</t>
  </si>
  <si>
    <t>мп</t>
  </si>
  <si>
    <t xml:space="preserve">Встроеные трековые светильники </t>
  </si>
  <si>
    <t>Подвесные трековые светильники</t>
  </si>
  <si>
    <t>Профиль под LED</t>
  </si>
  <si>
    <t>Подвесные светильники</t>
  </si>
  <si>
    <t xml:space="preserve">Все объёмы указаны ориентировочно, уточняется после выполнения натурных замеров и согласования рабочего проекта. </t>
  </si>
  <si>
    <t>Устройство теневого профиля с LED</t>
  </si>
  <si>
    <t>Зачистка открытого потолка и коммуникаций</t>
  </si>
  <si>
    <t>Окраска открытого потолка и коммуникаций</t>
  </si>
  <si>
    <t>Электрика</t>
  </si>
  <si>
    <t>Перегородка с двухслойными обшивками из плиты ГКЛ  на одинарном металлическом каркасе t-100мм</t>
  </si>
  <si>
    <t>Перегородка с двухслойными обшивками из плиты ГКЛ  на одинарном металлическом каркасе t-150мм</t>
  </si>
  <si>
    <t>Устройство наливного пола (самовыравнивающаяся стяжка) t-10мм</t>
  </si>
  <si>
    <t>Обшивка стен по металлокаркасу в 2 слоя ГКЛВ</t>
  </si>
  <si>
    <t>Устройство ГКЛВ потолка  1 уровень в 2 слоя</t>
  </si>
  <si>
    <t>Грунтование  потолка 2 раза</t>
  </si>
  <si>
    <t>Unis, Litokol</t>
  </si>
  <si>
    <t>Адрес: г.Москва, ул.Большая Новодмитровская ул. 36, стр. 1 (подъезд 9), 1 этаж</t>
  </si>
  <si>
    <t>Объект: Компьютерный клуб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</si>
</sst>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0\ &quot;₽&quot;"/>
    <numFmt numFmtId="165" formatCode="#,##0.00&quot;    &quot;;#,##0.00&quot;    &quot;;\-#&quot;    &quot;;\ @\ "/>
    <numFmt numFmtId="166" formatCode="#,##0.00&quot;   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111111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0"/>
      <color rgb="FF000000"/>
      <name val="Arial1"/>
      <family val="2"/>
      <charset val="204"/>
    </font>
    <font>
      <sz val="10"/>
      <color rgb="FF000000"/>
      <name val="Arial Cyr"/>
      <charset val="204"/>
    </font>
    <font>
      <sz val="11"/>
      <color rgb="FF000000"/>
      <name val="Calibri"/>
      <family val="2"/>
      <charset val="204"/>
    </font>
    <font>
      <b/>
      <sz val="12"/>
      <color rgb="FFFF000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00B050"/>
        <bgColor rgb="FF00A933"/>
      </patternFill>
    </fill>
    <fill>
      <patternFill patternType="solid">
        <fgColor rgb="FFFFCC00"/>
        <bgColor rgb="FFFFC000"/>
      </patternFill>
    </fill>
    <fill>
      <patternFill patternType="solid">
        <fgColor rgb="FFFFC000"/>
        <bgColor rgb="FFFFCC00"/>
      </patternFill>
    </fill>
    <fill>
      <patternFill patternType="solid">
        <fgColor rgb="FFFFE699"/>
        <bgColor rgb="FFFFEB9C"/>
      </patternFill>
    </fill>
    <fill>
      <patternFill patternType="solid">
        <fgColor rgb="FFF2F2F2"/>
        <bgColor rgb="FFE2F0D9"/>
      </patternFill>
    </fill>
    <fill>
      <patternFill patternType="solid">
        <fgColor rgb="FFE2F0D9"/>
        <bgColor rgb="FFDEEBF7"/>
      </patternFill>
    </fill>
    <fill>
      <patternFill patternType="solid">
        <fgColor rgb="FFFFFF00"/>
        <bgColor indexed="64"/>
      </patternFill>
    </fill>
    <fill>
      <patternFill patternType="solid">
        <fgColor rgb="FFDEEBF7"/>
        <bgColor rgb="FFE2F0D9"/>
      </patternFill>
    </fill>
    <fill>
      <patternFill patternType="solid">
        <fgColor rgb="FF9DC3E6"/>
        <bgColor rgb="FF99CCFF"/>
      </patternFill>
    </fill>
    <fill>
      <patternFill patternType="solid">
        <fgColor rgb="FFFFFF00"/>
        <bgColor rgb="FFFFCC00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13" fillId="0" borderId="0"/>
    <xf numFmtId="0" fontId="14" fillId="0" borderId="0"/>
    <xf numFmtId="0" fontId="15" fillId="0" borderId="0"/>
  </cellStyleXfs>
  <cellXfs count="27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43" fontId="6" fillId="0" borderId="0" xfId="1" applyFont="1" applyAlignment="1">
      <alignment vertical="center"/>
    </xf>
    <xf numFmtId="43" fontId="6" fillId="0" borderId="0" xfId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/>
    </xf>
    <xf numFmtId="43" fontId="6" fillId="2" borderId="0" xfId="1" applyFont="1" applyFill="1" applyAlignment="1">
      <alignment vertical="center"/>
    </xf>
    <xf numFmtId="0" fontId="6" fillId="0" borderId="0" xfId="0" applyFont="1"/>
    <xf numFmtId="0" fontId="8" fillId="0" borderId="0" xfId="1" applyNumberFormat="1" applyFont="1" applyAlignment="1">
      <alignment horizontal="center" vertical="center"/>
    </xf>
    <xf numFmtId="0" fontId="9" fillId="0" borderId="0" xfId="1" applyNumberFormat="1" applyFont="1" applyAlignment="1">
      <alignment horizontal="center" vertical="center"/>
    </xf>
    <xf numFmtId="43" fontId="8" fillId="0" borderId="0" xfId="1" applyFont="1" applyAlignment="1">
      <alignment horizontal="center" vertical="center"/>
    </xf>
    <xf numFmtId="43" fontId="8" fillId="0" borderId="0" xfId="1" applyFont="1" applyAlignment="1">
      <alignment vertical="center"/>
    </xf>
    <xf numFmtId="43" fontId="6" fillId="0" borderId="1" xfId="1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/>
    </xf>
    <xf numFmtId="43" fontId="8" fillId="0" borderId="1" xfId="1" applyFont="1" applyBorder="1" applyAlignment="1">
      <alignment horizontal="center" vertical="center"/>
    </xf>
    <xf numFmtId="43" fontId="6" fillId="2" borderId="0" xfId="1" applyFont="1" applyFill="1" applyAlignment="1">
      <alignment horizontal="center" vertical="center"/>
    </xf>
    <xf numFmtId="43" fontId="7" fillId="0" borderId="0" xfId="1" applyFont="1" applyAlignment="1">
      <alignment horizontal="center" vertical="center"/>
    </xf>
    <xf numFmtId="0" fontId="8" fillId="3" borderId="3" xfId="1" applyNumberFormat="1" applyFont="1" applyFill="1" applyBorder="1" applyAlignment="1">
      <alignment horizontal="center" vertical="center"/>
    </xf>
    <xf numFmtId="43" fontId="6" fillId="3" borderId="4" xfId="1" applyFont="1" applyFill="1" applyBorder="1" applyAlignment="1">
      <alignment horizontal="center" vertical="center"/>
    </xf>
    <xf numFmtId="0" fontId="9" fillId="3" borderId="4" xfId="1" applyNumberFormat="1" applyFont="1" applyFill="1" applyBorder="1" applyAlignment="1">
      <alignment horizontal="center" vertical="center"/>
    </xf>
    <xf numFmtId="0" fontId="8" fillId="3" borderId="4" xfId="1" applyNumberFormat="1" applyFont="1" applyFill="1" applyBorder="1" applyAlignment="1">
      <alignment horizontal="center" vertical="center"/>
    </xf>
    <xf numFmtId="43" fontId="8" fillId="3" borderId="4" xfId="1" applyFont="1" applyFill="1" applyBorder="1" applyAlignment="1">
      <alignment horizontal="center" vertical="center"/>
    </xf>
    <xf numFmtId="43" fontId="8" fillId="5" borderId="8" xfId="1" applyFont="1" applyFill="1" applyBorder="1" applyAlignment="1">
      <alignment horizontal="center" vertical="center" wrapText="1"/>
    </xf>
    <xf numFmtId="0" fontId="6" fillId="6" borderId="9" xfId="1" applyNumberFormat="1" applyFont="1" applyFill="1" applyBorder="1" applyAlignment="1">
      <alignment horizontal="center" vertical="center" wrapText="1"/>
    </xf>
    <xf numFmtId="0" fontId="7" fillId="6" borderId="10" xfId="1" applyNumberFormat="1" applyFont="1" applyFill="1" applyBorder="1" applyAlignment="1">
      <alignment horizontal="center" vertical="center" wrapText="1"/>
    </xf>
    <xf numFmtId="0" fontId="6" fillId="6" borderId="10" xfId="1" applyNumberFormat="1" applyFont="1" applyFill="1" applyBorder="1" applyAlignment="1">
      <alignment horizontal="center" vertical="center" wrapText="1"/>
    </xf>
    <xf numFmtId="0" fontId="6" fillId="7" borderId="10" xfId="1" applyNumberFormat="1" applyFont="1" applyFill="1" applyBorder="1" applyAlignment="1">
      <alignment horizontal="center" vertical="center" wrapText="1"/>
    </xf>
    <xf numFmtId="0" fontId="6" fillId="2" borderId="10" xfId="1" applyNumberFormat="1" applyFont="1" applyFill="1" applyBorder="1" applyAlignment="1">
      <alignment horizontal="center" vertical="center" wrapText="1"/>
    </xf>
    <xf numFmtId="43" fontId="8" fillId="8" borderId="11" xfId="1" applyFont="1" applyFill="1" applyBorder="1" applyAlignment="1">
      <alignment horizontal="center" vertical="center"/>
    </xf>
    <xf numFmtId="43" fontId="8" fillId="0" borderId="12" xfId="1" applyFont="1" applyBorder="1" applyAlignment="1">
      <alignment horizontal="center" vertical="center"/>
    </xf>
    <xf numFmtId="43" fontId="6" fillId="0" borderId="13" xfId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43" fontId="6" fillId="0" borderId="14" xfId="1" applyFont="1" applyBorder="1" applyAlignment="1">
      <alignment horizontal="center" vertical="center"/>
    </xf>
    <xf numFmtId="43" fontId="8" fillId="0" borderId="1" xfId="1" applyFont="1" applyBorder="1" applyAlignment="1">
      <alignment horizontal="center" vertical="center" wrapText="1"/>
    </xf>
    <xf numFmtId="43" fontId="6" fillId="0" borderId="15" xfId="1" applyFont="1" applyBorder="1" applyAlignment="1">
      <alignment horizontal="center" vertical="center"/>
    </xf>
    <xf numFmtId="0" fontId="6" fillId="10" borderId="12" xfId="1" applyNumberFormat="1" applyFont="1" applyFill="1" applyBorder="1" applyAlignment="1">
      <alignment horizontal="center" vertical="center"/>
    </xf>
    <xf numFmtId="43" fontId="6" fillId="10" borderId="2" xfId="1" applyFont="1" applyFill="1" applyBorder="1" applyAlignment="1">
      <alignment horizontal="center" vertical="center"/>
    </xf>
    <xf numFmtId="43" fontId="8" fillId="10" borderId="1" xfId="1" applyFont="1" applyFill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8" borderId="1" xfId="1" applyFont="1" applyFill="1" applyBorder="1" applyAlignment="1">
      <alignment horizontal="center" vertical="center"/>
    </xf>
    <xf numFmtId="43" fontId="8" fillId="0" borderId="14" xfId="1" applyFont="1" applyBorder="1" applyAlignment="1">
      <alignment horizontal="center" vertical="center"/>
    </xf>
    <xf numFmtId="43" fontId="6" fillId="0" borderId="14" xfId="1" applyFont="1" applyBorder="1" applyAlignment="1">
      <alignment horizontal="center" vertical="center" wrapText="1"/>
    </xf>
    <xf numFmtId="43" fontId="6" fillId="0" borderId="1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3" fontId="6" fillId="0" borderId="17" xfId="1" applyFont="1" applyBorder="1" applyAlignment="1">
      <alignment horizontal="center" vertical="center" wrapText="1"/>
    </xf>
    <xf numFmtId="0" fontId="10" fillId="0" borderId="1" xfId="1" applyNumberFormat="1" applyFont="1" applyBorder="1" applyAlignment="1">
      <alignment horizontal="center" vertical="center" wrapText="1"/>
    </xf>
    <xf numFmtId="43" fontId="10" fillId="0" borderId="1" xfId="1" applyFont="1" applyBorder="1" applyAlignment="1">
      <alignment horizontal="center" vertical="center" wrapText="1"/>
    </xf>
    <xf numFmtId="43" fontId="10" fillId="0" borderId="11" xfId="1" applyFont="1" applyBorder="1" applyAlignment="1">
      <alignment horizontal="center" vertical="center" wrapText="1"/>
    </xf>
    <xf numFmtId="43" fontId="10" fillId="0" borderId="14" xfId="1" applyFont="1" applyBorder="1" applyAlignment="1">
      <alignment horizontal="center" vertical="center" wrapText="1"/>
    </xf>
    <xf numFmtId="43" fontId="10" fillId="0" borderId="1" xfId="1" applyFont="1" applyBorder="1" applyAlignment="1">
      <alignment horizontal="center" vertical="center"/>
    </xf>
    <xf numFmtId="43" fontId="10" fillId="0" borderId="14" xfId="1" applyFont="1" applyBorder="1" applyAlignment="1">
      <alignment horizontal="center" vertical="center"/>
    </xf>
    <xf numFmtId="43" fontId="10" fillId="0" borderId="0" xfId="1" applyFont="1" applyAlignment="1">
      <alignment vertical="center"/>
    </xf>
    <xf numFmtId="43" fontId="6" fillId="0" borderId="12" xfId="1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3" fontId="6" fillId="0" borderId="16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3" fontId="7" fillId="0" borderId="16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3" fontId="8" fillId="10" borderId="18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3" fontId="6" fillId="0" borderId="11" xfId="1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2" fontId="6" fillId="0" borderId="1" xfId="2" applyNumberFormat="1" applyFont="1" applyBorder="1" applyAlignment="1">
      <alignment horizontal="center" vertical="center" wrapText="1"/>
    </xf>
    <xf numFmtId="2" fontId="7" fillId="0" borderId="1" xfId="2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43" fontId="8" fillId="0" borderId="19" xfId="1" applyFont="1" applyBorder="1" applyAlignment="1">
      <alignment horizontal="center" vertical="center" wrapText="1"/>
    </xf>
    <xf numFmtId="43" fontId="6" fillId="0" borderId="19" xfId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0" fontId="7" fillId="0" borderId="1" xfId="1" applyNumberFormat="1" applyFont="1" applyBorder="1" applyAlignment="1">
      <alignment horizontal="center" vertical="center"/>
    </xf>
    <xf numFmtId="43" fontId="8" fillId="0" borderId="16" xfId="1" applyFont="1" applyBorder="1" applyAlignment="1">
      <alignment horizontal="center" vertical="center" wrapText="1"/>
    </xf>
    <xf numFmtId="0" fontId="6" fillId="10" borderId="1" xfId="1" applyNumberFormat="1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43" fontId="6" fillId="10" borderId="1" xfId="1" applyFont="1" applyFill="1" applyBorder="1" applyAlignment="1">
      <alignment horizontal="center" vertical="center" wrapText="1"/>
    </xf>
    <xf numFmtId="43" fontId="6" fillId="0" borderId="12" xfId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10" borderId="18" xfId="1" applyNumberFormat="1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/>
    </xf>
    <xf numFmtId="0" fontId="7" fillId="10" borderId="18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43" fontId="8" fillId="10" borderId="1" xfId="1" applyFont="1" applyFill="1" applyBorder="1" applyAlignment="1">
      <alignment horizontal="center" vertical="center" wrapText="1"/>
    </xf>
    <xf numFmtId="43" fontId="8" fillId="0" borderId="19" xfId="1" applyFont="1" applyBorder="1" applyAlignment="1">
      <alignment horizontal="center" vertical="center"/>
    </xf>
    <xf numFmtId="43" fontId="8" fillId="0" borderId="11" xfId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/>
    </xf>
    <xf numFmtId="4" fontId="6" fillId="0" borderId="14" xfId="1" applyNumberFormat="1" applyFont="1" applyBorder="1" applyAlignment="1">
      <alignment horizontal="center" vertical="center"/>
    </xf>
    <xf numFmtId="4" fontId="6" fillId="0" borderId="1" xfId="3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4" fontId="8" fillId="0" borderId="1" xfId="1" applyNumberFormat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43" fontId="8" fillId="0" borderId="15" xfId="1" applyFont="1" applyBorder="1" applyAlignment="1">
      <alignment horizontal="center" vertical="center"/>
    </xf>
    <xf numFmtId="2" fontId="7" fillId="0" borderId="1" xfId="1" applyNumberFormat="1" applyFont="1" applyBorder="1" applyAlignment="1">
      <alignment horizontal="center" vertical="center"/>
    </xf>
    <xf numFmtId="2" fontId="6" fillId="0" borderId="1" xfId="1" applyNumberFormat="1" applyFont="1" applyBorder="1" applyAlignment="1">
      <alignment horizontal="center" vertical="center"/>
    </xf>
    <xf numFmtId="2" fontId="6" fillId="0" borderId="14" xfId="1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8" xfId="1" applyNumberFormat="1" applyFont="1" applyBorder="1" applyAlignment="1">
      <alignment horizontal="center" vertical="center"/>
    </xf>
    <xf numFmtId="0" fontId="6" fillId="0" borderId="18" xfId="1" applyNumberFormat="1" applyFont="1" applyBorder="1" applyAlignment="1">
      <alignment horizontal="center" vertical="center"/>
    </xf>
    <xf numFmtId="43" fontId="8" fillId="0" borderId="18" xfId="1" applyFont="1" applyBorder="1" applyAlignment="1">
      <alignment horizontal="center" vertical="center"/>
    </xf>
    <xf numFmtId="43" fontId="6" fillId="0" borderId="18" xfId="1" applyFont="1" applyBorder="1" applyAlignment="1">
      <alignment horizontal="center" vertical="center"/>
    </xf>
    <xf numFmtId="43" fontId="8" fillId="0" borderId="21" xfId="1" applyFont="1" applyBorder="1" applyAlignment="1">
      <alignment horizontal="center" vertical="center"/>
    </xf>
    <xf numFmtId="0" fontId="6" fillId="0" borderId="14" xfId="1" applyNumberFormat="1" applyFont="1" applyBorder="1" applyAlignment="1">
      <alignment horizontal="center" vertical="center"/>
    </xf>
    <xf numFmtId="43" fontId="6" fillId="0" borderId="16" xfId="1" applyFont="1" applyBorder="1" applyAlignment="1">
      <alignment horizontal="center" vertical="center"/>
    </xf>
    <xf numFmtId="43" fontId="8" fillId="10" borderId="11" xfId="1" applyFont="1" applyFill="1" applyBorder="1" applyAlignment="1">
      <alignment horizontal="center" vertical="center"/>
    </xf>
    <xf numFmtId="0" fontId="6" fillId="0" borderId="12" xfId="1" applyNumberFormat="1" applyFont="1" applyBorder="1" applyAlignment="1">
      <alignment horizontal="center" vertical="center"/>
    </xf>
    <xf numFmtId="0" fontId="8" fillId="0" borderId="2" xfId="1" applyNumberFormat="1" applyFont="1" applyBorder="1" applyAlignment="1">
      <alignment horizontal="center" vertical="center" wrapText="1"/>
    </xf>
    <xf numFmtId="0" fontId="8" fillId="0" borderId="2" xfId="1" applyNumberFormat="1" applyFont="1" applyBorder="1" applyAlignment="1">
      <alignment horizontal="center" vertical="center"/>
    </xf>
    <xf numFmtId="0" fontId="8" fillId="0" borderId="12" xfId="1" applyNumberFormat="1" applyFont="1" applyBorder="1" applyAlignment="1">
      <alignment horizontal="center" vertical="center"/>
    </xf>
    <xf numFmtId="0" fontId="8" fillId="0" borderId="1" xfId="1" applyNumberFormat="1" applyFont="1" applyBorder="1" applyAlignment="1">
      <alignment horizontal="center" vertical="center" wrapText="1"/>
    </xf>
    <xf numFmtId="0" fontId="8" fillId="10" borderId="13" xfId="1" applyNumberFormat="1" applyFont="1" applyFill="1" applyBorder="1" applyAlignment="1">
      <alignment horizontal="center" vertical="center"/>
    </xf>
    <xf numFmtId="0" fontId="6" fillId="10" borderId="0" xfId="1" applyNumberFormat="1" applyFont="1" applyFill="1" applyAlignment="1">
      <alignment horizontal="center" vertical="center"/>
    </xf>
    <xf numFmtId="43" fontId="8" fillId="10" borderId="23" xfId="1" applyFont="1" applyFill="1" applyBorder="1" applyAlignment="1">
      <alignment horizontal="center" vertical="center"/>
    </xf>
    <xf numFmtId="43" fontId="6" fillId="0" borderId="18" xfId="1" applyFont="1" applyBorder="1" applyAlignment="1">
      <alignment horizontal="center" vertical="center" wrapText="1"/>
    </xf>
    <xf numFmtId="43" fontId="8" fillId="0" borderId="18" xfId="1" applyFont="1" applyBorder="1" applyAlignment="1">
      <alignment horizontal="center" vertical="center" wrapText="1"/>
    </xf>
    <xf numFmtId="0" fontId="6" fillId="11" borderId="1" xfId="1" applyNumberFormat="1" applyFont="1" applyFill="1" applyBorder="1" applyAlignment="1">
      <alignment horizontal="center" vertical="center"/>
    </xf>
    <xf numFmtId="0" fontId="7" fillId="11" borderId="1" xfId="1" applyNumberFormat="1" applyFont="1" applyFill="1" applyBorder="1" applyAlignment="1">
      <alignment horizontal="center" vertical="center"/>
    </xf>
    <xf numFmtId="43" fontId="6" fillId="11" borderId="1" xfId="1" applyFont="1" applyFill="1" applyBorder="1" applyAlignment="1">
      <alignment horizontal="center" vertical="center"/>
    </xf>
    <xf numFmtId="43" fontId="8" fillId="11" borderId="1" xfId="1" applyFont="1" applyFill="1" applyBorder="1" applyAlignment="1">
      <alignment horizontal="center" vertical="center"/>
    </xf>
    <xf numFmtId="43" fontId="8" fillId="11" borderId="1" xfId="1" applyFont="1" applyFill="1" applyBorder="1" applyAlignment="1">
      <alignment horizontal="center" vertical="center" wrapText="1"/>
    </xf>
    <xf numFmtId="4" fontId="9" fillId="11" borderId="1" xfId="1" applyNumberFormat="1" applyFont="1" applyFill="1" applyBorder="1" applyAlignment="1">
      <alignment horizontal="center" vertical="center"/>
    </xf>
    <xf numFmtId="43" fontId="16" fillId="0" borderId="14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5" fontId="6" fillId="0" borderId="0" xfId="0" applyNumberFormat="1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7" borderId="0" xfId="0" applyFont="1" applyFill="1"/>
    <xf numFmtId="0" fontId="6" fillId="2" borderId="0" xfId="0" applyFont="1" applyFill="1"/>
    <xf numFmtId="0" fontId="6" fillId="2" borderId="24" xfId="1" applyNumberFormat="1" applyFont="1" applyFill="1" applyBorder="1" applyAlignment="1">
      <alignment horizontal="center" vertical="center"/>
    </xf>
    <xf numFmtId="43" fontId="6" fillId="2" borderId="25" xfId="1" applyFont="1" applyFill="1" applyBorder="1" applyAlignment="1">
      <alignment vertical="center"/>
    </xf>
    <xf numFmtId="43" fontId="6" fillId="2" borderId="24" xfId="1" applyFont="1" applyFill="1" applyBorder="1" applyAlignment="1">
      <alignment horizontal="center" vertical="center"/>
    </xf>
    <xf numFmtId="43" fontId="6" fillId="2" borderId="26" xfId="1" applyFont="1" applyFill="1" applyBorder="1" applyAlignment="1">
      <alignment vertical="center"/>
    </xf>
    <xf numFmtId="43" fontId="6" fillId="2" borderId="24" xfId="1" applyFont="1" applyFill="1" applyBorder="1" applyAlignment="1">
      <alignment vertical="center"/>
    </xf>
    <xf numFmtId="0" fontId="7" fillId="2" borderId="24" xfId="1" applyNumberFormat="1" applyFont="1" applyFill="1" applyBorder="1" applyAlignment="1">
      <alignment horizontal="center" vertical="center"/>
    </xf>
    <xf numFmtId="0" fontId="6" fillId="7" borderId="24" xfId="1" applyNumberFormat="1" applyFont="1" applyFill="1" applyBorder="1" applyAlignment="1">
      <alignment horizontal="center" vertical="center"/>
    </xf>
    <xf numFmtId="43" fontId="6" fillId="0" borderId="24" xfId="1" applyFont="1" applyBorder="1" applyAlignment="1">
      <alignment vertical="center"/>
    </xf>
    <xf numFmtId="43" fontId="6" fillId="7" borderId="24" xfId="1" applyFont="1" applyFill="1" applyBorder="1" applyAlignment="1">
      <alignment vertical="center"/>
    </xf>
    <xf numFmtId="43" fontId="6" fillId="0" borderId="24" xfId="1" applyFont="1" applyBorder="1" applyAlignment="1">
      <alignment horizontal="center" vertical="center"/>
    </xf>
    <xf numFmtId="0" fontId="6" fillId="0" borderId="24" xfId="1" applyNumberFormat="1" applyFont="1" applyBorder="1" applyAlignment="1">
      <alignment horizontal="center" vertical="center"/>
    </xf>
    <xf numFmtId="0" fontId="6" fillId="7" borderId="0" xfId="1" applyNumberFormat="1" applyFont="1" applyFill="1" applyAlignment="1">
      <alignment horizontal="center" vertical="center"/>
    </xf>
    <xf numFmtId="43" fontId="6" fillId="7" borderId="0" xfId="1" applyFont="1" applyFill="1" applyAlignment="1">
      <alignment vertical="center"/>
    </xf>
    <xf numFmtId="43" fontId="6" fillId="12" borderId="0" xfId="1" applyFont="1" applyFill="1" applyAlignment="1">
      <alignment horizontal="center" vertical="center"/>
    </xf>
    <xf numFmtId="43" fontId="6" fillId="12" borderId="0" xfId="1" applyFont="1" applyFill="1" applyAlignment="1">
      <alignment vertical="center"/>
    </xf>
    <xf numFmtId="0" fontId="0" fillId="9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3" fontId="8" fillId="0" borderId="0" xfId="1" applyFont="1" applyBorder="1" applyAlignment="1">
      <alignment horizontal="center" vertical="center"/>
    </xf>
    <xf numFmtId="43" fontId="6" fillId="0" borderId="0" xfId="1" applyFont="1" applyBorder="1" applyAlignment="1">
      <alignment horizontal="center" vertical="center"/>
    </xf>
    <xf numFmtId="43" fontId="6" fillId="2" borderId="0" xfId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1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43" fontId="8" fillId="0" borderId="2" xfId="1" applyFont="1" applyBorder="1" applyAlignment="1">
      <alignment horizontal="center" vertical="center"/>
    </xf>
    <xf numFmtId="0" fontId="8" fillId="0" borderId="0" xfId="1" applyNumberFormat="1" applyFont="1" applyAlignment="1">
      <alignment horizontal="center" vertical="center"/>
    </xf>
    <xf numFmtId="0" fontId="7" fillId="0" borderId="0" xfId="1" applyNumberFormat="1" applyFont="1" applyFill="1" applyAlignment="1">
      <alignment vertical="center"/>
    </xf>
    <xf numFmtId="0" fontId="9" fillId="0" borderId="0" xfId="1" applyNumberFormat="1" applyFont="1" applyFill="1" applyAlignment="1">
      <alignment vertical="center"/>
    </xf>
    <xf numFmtId="0" fontId="9" fillId="0" borderId="0" xfId="1" applyNumberFormat="1" applyFont="1" applyFill="1" applyAlignment="1">
      <alignment horizontal="center" vertical="center"/>
    </xf>
    <xf numFmtId="0" fontId="7" fillId="0" borderId="0" xfId="1" applyNumberFormat="1" applyFont="1" applyFill="1" applyAlignment="1">
      <alignment horizontal="center" vertical="center"/>
    </xf>
    <xf numFmtId="0" fontId="7" fillId="0" borderId="1" xfId="1" applyNumberFormat="1" applyFont="1" applyFill="1" applyBorder="1" applyAlignment="1">
      <alignment horizontal="left" vertical="center" wrapText="1"/>
    </xf>
    <xf numFmtId="0" fontId="6" fillId="0" borderId="0" xfId="0" applyFont="1" applyFill="1"/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/>
    </xf>
    <xf numFmtId="0" fontId="7" fillId="0" borderId="14" xfId="1" applyNumberFormat="1" applyFont="1" applyFill="1" applyBorder="1" applyAlignment="1">
      <alignment horizontal="left" vertical="center" wrapText="1"/>
    </xf>
    <xf numFmtId="0" fontId="7" fillId="0" borderId="12" xfId="1" applyNumberFormat="1" applyFont="1" applyFill="1" applyBorder="1" applyAlignment="1">
      <alignment horizontal="left" vertical="center" wrapText="1"/>
    </xf>
    <xf numFmtId="0" fontId="9" fillId="0" borderId="1" xfId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9" fillId="0" borderId="18" xfId="1" applyNumberFormat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/>
    </xf>
    <xf numFmtId="0" fontId="9" fillId="0" borderId="0" xfId="0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/>
    <xf numFmtId="0" fontId="9" fillId="0" borderId="0" xfId="0" applyFont="1" applyFill="1" applyAlignment="1">
      <alignment horizontal="left"/>
    </xf>
    <xf numFmtId="0" fontId="7" fillId="0" borderId="25" xfId="1" applyNumberFormat="1" applyFont="1" applyFill="1" applyBorder="1" applyAlignment="1">
      <alignment vertical="center"/>
    </xf>
    <xf numFmtId="43" fontId="6" fillId="9" borderId="1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5" borderId="6" xfId="1" applyNumberFormat="1" applyFont="1" applyFill="1" applyBorder="1" applyAlignment="1">
      <alignment horizontal="center" vertical="center" wrapText="1"/>
    </xf>
    <xf numFmtId="0" fontId="9" fillId="5" borderId="8" xfId="1" applyNumberFormat="1" applyFont="1" applyFill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/>
    </xf>
    <xf numFmtId="43" fontId="8" fillId="3" borderId="4" xfId="1" applyFont="1" applyFill="1" applyBorder="1" applyAlignment="1">
      <alignment horizontal="center" vertical="center"/>
    </xf>
    <xf numFmtId="43" fontId="8" fillId="5" borderId="6" xfId="1" applyFont="1" applyFill="1" applyBorder="1" applyAlignment="1">
      <alignment horizontal="center" vertical="center" wrapText="1"/>
    </xf>
    <xf numFmtId="43" fontId="8" fillId="4" borderId="6" xfId="1" applyFont="1" applyFill="1" applyBorder="1" applyAlignment="1">
      <alignment horizontal="center" vertical="center" wrapText="1"/>
    </xf>
    <xf numFmtId="43" fontId="8" fillId="4" borderId="8" xfId="1" applyFont="1" applyFill="1" applyBorder="1" applyAlignment="1">
      <alignment horizontal="center" vertical="center" wrapText="1"/>
    </xf>
    <xf numFmtId="43" fontId="8" fillId="8" borderId="11" xfId="1" applyFont="1" applyFill="1" applyBorder="1" applyAlignment="1">
      <alignment horizontal="center" vertical="center"/>
    </xf>
    <xf numFmtId="43" fontId="8" fillId="0" borderId="11" xfId="1" applyFont="1" applyBorder="1" applyAlignment="1">
      <alignment horizontal="center" vertical="center"/>
    </xf>
    <xf numFmtId="43" fontId="8" fillId="10" borderId="14" xfId="1" applyFont="1" applyFill="1" applyBorder="1" applyAlignment="1">
      <alignment horizontal="center" vertical="center"/>
    </xf>
    <xf numFmtId="43" fontId="8" fillId="0" borderId="1" xfId="1" applyFont="1" applyBorder="1" applyAlignment="1">
      <alignment horizontal="center" vertical="center"/>
    </xf>
    <xf numFmtId="0" fontId="8" fillId="5" borderId="6" xfId="1" applyNumberFormat="1" applyFont="1" applyFill="1" applyBorder="1" applyAlignment="1">
      <alignment horizontal="center" vertical="center" wrapText="1"/>
    </xf>
    <xf numFmtId="0" fontId="8" fillId="5" borderId="8" xfId="1" applyNumberFormat="1" applyFont="1" applyFill="1" applyBorder="1" applyAlignment="1">
      <alignment horizontal="center" vertical="center" wrapText="1"/>
    </xf>
    <xf numFmtId="43" fontId="8" fillId="5" borderId="8" xfId="1" applyFont="1" applyFill="1" applyBorder="1" applyAlignment="1">
      <alignment horizontal="center" vertical="center" wrapText="1"/>
    </xf>
    <xf numFmtId="0" fontId="8" fillId="4" borderId="5" xfId="1" applyNumberFormat="1" applyFont="1" applyFill="1" applyBorder="1" applyAlignment="1">
      <alignment horizontal="center" vertical="center" wrapText="1"/>
    </xf>
    <xf numFmtId="0" fontId="8" fillId="4" borderId="7" xfId="1" applyNumberFormat="1" applyFont="1" applyFill="1" applyBorder="1" applyAlignment="1">
      <alignment horizontal="center" vertical="center" wrapText="1"/>
    </xf>
    <xf numFmtId="43" fontId="8" fillId="8" borderId="14" xfId="1" applyFont="1" applyFill="1" applyBorder="1" applyAlignment="1">
      <alignment horizontal="center" vertical="center"/>
    </xf>
    <xf numFmtId="43" fontId="8" fillId="8" borderId="15" xfId="1" applyFont="1" applyFill="1" applyBorder="1" applyAlignment="1">
      <alignment horizontal="center" vertical="center"/>
    </xf>
    <xf numFmtId="43" fontId="8" fillId="8" borderId="16" xfId="1" applyFont="1" applyFill="1" applyBorder="1" applyAlignment="1">
      <alignment horizontal="center" vertical="center"/>
    </xf>
    <xf numFmtId="43" fontId="8" fillId="10" borderId="1" xfId="1" applyFont="1" applyFill="1" applyBorder="1" applyAlignment="1">
      <alignment horizontal="center" vertical="center"/>
    </xf>
    <xf numFmtId="0" fontId="8" fillId="10" borderId="1" xfId="1" applyNumberFormat="1" applyFont="1" applyFill="1" applyBorder="1" applyAlignment="1">
      <alignment horizontal="center" vertical="center"/>
    </xf>
    <xf numFmtId="0" fontId="8" fillId="10" borderId="18" xfId="1" applyNumberFormat="1" applyFont="1" applyFill="1" applyBorder="1" applyAlignment="1">
      <alignment horizontal="center" vertical="center"/>
    </xf>
    <xf numFmtId="0" fontId="8" fillId="10" borderId="14" xfId="1" applyNumberFormat="1" applyFont="1" applyFill="1" applyBorder="1" applyAlignment="1">
      <alignment horizontal="center" vertical="center"/>
    </xf>
    <xf numFmtId="0" fontId="8" fillId="10" borderId="15" xfId="1" applyNumberFormat="1" applyFont="1" applyFill="1" applyBorder="1" applyAlignment="1">
      <alignment horizontal="center" vertical="center"/>
    </xf>
    <xf numFmtId="0" fontId="8" fillId="10" borderId="16" xfId="1" applyNumberFormat="1" applyFont="1" applyFill="1" applyBorder="1" applyAlignment="1">
      <alignment horizontal="center" vertical="center"/>
    </xf>
    <xf numFmtId="43" fontId="8" fillId="0" borderId="14" xfId="1" applyFont="1" applyBorder="1" applyAlignment="1">
      <alignment horizontal="center" vertical="center"/>
    </xf>
    <xf numFmtId="43" fontId="8" fillId="0" borderId="15" xfId="1" applyFont="1" applyBorder="1" applyAlignment="1">
      <alignment horizontal="center" vertical="center"/>
    </xf>
    <xf numFmtId="43" fontId="8" fillId="0" borderId="16" xfId="1" applyFont="1" applyBorder="1" applyAlignment="1">
      <alignment horizontal="center" vertical="center"/>
    </xf>
    <xf numFmtId="43" fontId="8" fillId="8" borderId="1" xfId="1" applyFont="1" applyFill="1" applyBorder="1" applyAlignment="1">
      <alignment horizontal="center" vertical="center" wrapText="1"/>
    </xf>
    <xf numFmtId="43" fontId="8" fillId="0" borderId="1" xfId="1" applyFont="1" applyBorder="1" applyAlignment="1">
      <alignment horizontal="center" vertical="center" wrapText="1"/>
    </xf>
    <xf numFmtId="43" fontId="8" fillId="10" borderId="1" xfId="1" applyFont="1" applyFill="1" applyBorder="1" applyAlignment="1">
      <alignment horizontal="center" vertical="center" wrapText="1"/>
    </xf>
    <xf numFmtId="43" fontId="8" fillId="0" borderId="16" xfId="1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43" fontId="8" fillId="0" borderId="11" xfId="1" applyFont="1" applyBorder="1" applyAlignment="1">
      <alignment horizontal="center" vertical="center" wrapText="1"/>
    </xf>
    <xf numFmtId="43" fontId="8" fillId="0" borderId="20" xfId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/>
    </xf>
    <xf numFmtId="0" fontId="8" fillId="10" borderId="22" xfId="1" applyNumberFormat="1" applyFont="1" applyFill="1" applyBorder="1" applyAlignment="1">
      <alignment horizontal="center" vertical="center"/>
    </xf>
    <xf numFmtId="43" fontId="8" fillId="0" borderId="18" xfId="1" applyFont="1" applyBorder="1" applyAlignment="1">
      <alignment horizontal="center" vertical="center"/>
    </xf>
    <xf numFmtId="43" fontId="8" fillId="8" borderId="1" xfId="1" applyFont="1" applyFill="1" applyBorder="1" applyAlignment="1">
      <alignment horizontal="center" vertical="center"/>
    </xf>
    <xf numFmtId="0" fontId="8" fillId="0" borderId="1" xfId="1" applyNumberFormat="1" applyFont="1" applyBorder="1" applyAlignment="1">
      <alignment horizontal="center" vertical="center" wrapText="1"/>
    </xf>
    <xf numFmtId="0" fontId="8" fillId="10" borderId="11" xfId="1" applyNumberFormat="1" applyFont="1" applyFill="1" applyBorder="1" applyAlignment="1">
      <alignment horizontal="center" vertical="center"/>
    </xf>
    <xf numFmtId="43" fontId="8" fillId="8" borderId="11" xfId="1" applyFont="1" applyFill="1" applyBorder="1" applyAlignment="1">
      <alignment horizontal="center" vertical="center" wrapText="1"/>
    </xf>
    <xf numFmtId="43" fontId="6" fillId="0" borderId="11" xfId="1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/>
    </xf>
    <xf numFmtId="0" fontId="9" fillId="0" borderId="2" xfId="1" applyNumberFormat="1" applyFont="1" applyBorder="1" applyAlignment="1">
      <alignment horizontal="center" vertical="center"/>
    </xf>
    <xf numFmtId="0" fontId="8" fillId="0" borderId="0" xfId="1" applyNumberFormat="1" applyFont="1" applyAlignment="1">
      <alignment horizontal="left" vertical="center"/>
    </xf>
    <xf numFmtId="0" fontId="8" fillId="0" borderId="0" xfId="1" applyNumberFormat="1" applyFont="1" applyBorder="1" applyAlignment="1">
      <alignment horizontal="left" vertical="center"/>
    </xf>
    <xf numFmtId="0" fontId="8" fillId="0" borderId="0" xfId="1" applyNumberFormat="1" applyFont="1" applyBorder="1" applyAlignment="1">
      <alignment horizontal="left" vertical="center"/>
    </xf>
    <xf numFmtId="43" fontId="6" fillId="0" borderId="1" xfId="1" applyFont="1" applyFill="1" applyBorder="1" applyAlignment="1">
      <alignment horizontal="center" vertical="center"/>
    </xf>
    <xf numFmtId="43" fontId="6" fillId="0" borderId="14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14" borderId="12" xfId="1" applyNumberFormat="1" applyFont="1" applyFill="1" applyBorder="1" applyAlignment="1">
      <alignment horizontal="center" vertical="center"/>
    </xf>
    <xf numFmtId="0" fontId="7" fillId="14" borderId="2" xfId="1" applyNumberFormat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/>
    </xf>
    <xf numFmtId="43" fontId="6" fillId="7" borderId="27" xfId="1" applyFont="1" applyFill="1" applyBorder="1" applyAlignment="1">
      <alignment vertical="center"/>
    </xf>
    <xf numFmtId="43" fontId="6" fillId="7" borderId="25" xfId="1" applyFont="1" applyFill="1" applyBorder="1" applyAlignment="1">
      <alignment vertical="center"/>
    </xf>
    <xf numFmtId="0" fontId="7" fillId="0" borderId="29" xfId="1" applyNumberFormat="1" applyFont="1" applyFill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0" fontId="9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horizontal="center" vertical="center"/>
    </xf>
    <xf numFmtId="43" fontId="6" fillId="0" borderId="0" xfId="1" applyFont="1" applyFill="1" applyBorder="1" applyAlignment="1">
      <alignment vertical="center"/>
    </xf>
    <xf numFmtId="43" fontId="6" fillId="0" borderId="0" xfId="1" applyFont="1" applyFill="1" applyBorder="1" applyAlignment="1">
      <alignment horizontal="center" vertical="center"/>
    </xf>
    <xf numFmtId="43" fontId="7" fillId="0" borderId="0" xfId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/>
    </xf>
    <xf numFmtId="0" fontId="6" fillId="0" borderId="28" xfId="1" applyNumberFormat="1" applyFont="1" applyFill="1" applyBorder="1" applyAlignment="1">
      <alignment horizontal="center" vertical="center"/>
    </xf>
    <xf numFmtId="43" fontId="6" fillId="0" borderId="29" xfId="1" applyFont="1" applyFill="1" applyBorder="1" applyAlignment="1">
      <alignment vertical="center"/>
    </xf>
    <xf numFmtId="43" fontId="6" fillId="0" borderId="28" xfId="1" applyFont="1" applyFill="1" applyBorder="1" applyAlignment="1">
      <alignment horizontal="center" vertical="center"/>
    </xf>
    <xf numFmtId="0" fontId="7" fillId="0" borderId="28" xfId="1" applyNumberFormat="1" applyFont="1" applyFill="1" applyBorder="1" applyAlignment="1">
      <alignment horizontal="center" vertical="center"/>
    </xf>
    <xf numFmtId="0" fontId="7" fillId="15" borderId="1" xfId="1" applyNumberFormat="1" applyFont="1" applyFill="1" applyBorder="1" applyAlignment="1">
      <alignment horizontal="center" vertical="center"/>
    </xf>
    <xf numFmtId="0" fontId="7" fillId="14" borderId="1" xfId="0" applyFont="1" applyFill="1" applyBorder="1" applyAlignment="1">
      <alignment horizontal="center" vertical="center" wrapText="1"/>
    </xf>
    <xf numFmtId="0" fontId="7" fillId="16" borderId="10" xfId="1" applyNumberFormat="1" applyFont="1" applyFill="1" applyBorder="1" applyAlignment="1">
      <alignment horizontal="center" vertical="center" wrapText="1"/>
    </xf>
    <xf numFmtId="0" fontId="9" fillId="13" borderId="6" xfId="1" applyNumberFormat="1" applyFont="1" applyFill="1" applyBorder="1" applyAlignment="1">
      <alignment horizontal="center" vertical="center" wrapText="1"/>
    </xf>
    <xf numFmtId="0" fontId="9" fillId="13" borderId="8" xfId="1" applyNumberFormat="1" applyFont="1" applyFill="1" applyBorder="1" applyAlignment="1">
      <alignment horizontal="center" vertical="center" wrapText="1"/>
    </xf>
    <xf numFmtId="0" fontId="7" fillId="17" borderId="4" xfId="1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3" xfId="2"/>
    <cellStyle name="Обычный 5" xfId="4"/>
    <cellStyle name="Обычный_Калькуляция 03.03.09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62753</xdr:colOff>
      <xdr:row>5</xdr:row>
      <xdr:rowOff>8965</xdr:rowOff>
    </xdr:from>
    <xdr:to>
      <xdr:col>2</xdr:col>
      <xdr:colOff>2674894</xdr:colOff>
      <xdr:row>5</xdr:row>
      <xdr:rowOff>161365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5" y="995083"/>
          <a:ext cx="2612141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O19"/>
  <sheetViews>
    <sheetView topLeftCell="A5" workbookViewId="0">
      <selection activeCell="E20" sqref="E20"/>
    </sheetView>
  </sheetViews>
  <sheetFormatPr defaultColWidth="8.88671875" defaultRowHeight="14.4"/>
  <cols>
    <col min="1" max="2" width="8.88671875" style="1"/>
    <col min="3" max="3" width="13.33203125" style="2" bestFit="1" customWidth="1"/>
    <col min="4" max="4" width="41.33203125" style="1" customWidth="1"/>
    <col min="5" max="5" width="21" style="1" customWidth="1"/>
    <col min="6" max="6" width="6.5546875" style="1" customWidth="1"/>
    <col min="7" max="7" width="9.33203125" style="1" bestFit="1" customWidth="1"/>
    <col min="8" max="8" width="11.44140625" style="1" customWidth="1"/>
    <col min="9" max="9" width="10.6640625" style="1" customWidth="1"/>
    <col min="10" max="10" width="10.33203125" style="1" bestFit="1" customWidth="1"/>
    <col min="11" max="11" width="11.33203125" style="1" bestFit="1" customWidth="1"/>
    <col min="12" max="16384" width="8.88671875" style="1"/>
  </cols>
  <sheetData>
    <row r="5" spans="3:15" s="2" customFormat="1" ht="28.8">
      <c r="D5" s="2" t="s">
        <v>30</v>
      </c>
      <c r="E5" s="2" t="s">
        <v>5</v>
      </c>
      <c r="F5" s="2" t="s">
        <v>55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54</v>
      </c>
      <c r="L5" s="193" t="s">
        <v>58</v>
      </c>
      <c r="M5" s="193"/>
      <c r="N5" s="2" t="s">
        <v>61</v>
      </c>
    </row>
    <row r="6" spans="3:15" ht="28.8" customHeight="1">
      <c r="C6" s="2" t="s">
        <v>0</v>
      </c>
      <c r="D6" s="1" t="s">
        <v>45</v>
      </c>
      <c r="E6" s="1">
        <v>19.100000000000001</v>
      </c>
      <c r="F6" s="1" t="s">
        <v>56</v>
      </c>
      <c r="G6" s="4">
        <v>1400</v>
      </c>
      <c r="H6" s="4">
        <f>G6*E6</f>
        <v>26740.000000000004</v>
      </c>
      <c r="I6" s="4">
        <v>1840</v>
      </c>
      <c r="J6" s="4">
        <f>I6*E6</f>
        <v>35144</v>
      </c>
      <c r="K6" s="4">
        <f>J6+H6</f>
        <v>61884</v>
      </c>
      <c r="L6" s="194" t="s">
        <v>59</v>
      </c>
      <c r="M6" s="194"/>
      <c r="N6" s="1">
        <v>700</v>
      </c>
      <c r="O6" s="1">
        <f>N6*E6</f>
        <v>13370.000000000002</v>
      </c>
    </row>
    <row r="7" spans="3:15">
      <c r="G7" s="4"/>
      <c r="H7" s="4"/>
      <c r="I7" s="4"/>
      <c r="J7" s="4"/>
      <c r="K7" s="4"/>
      <c r="L7" s="194"/>
      <c r="M7" s="194"/>
    </row>
    <row r="8" spans="3:15" ht="28.8">
      <c r="C8" s="2" t="s">
        <v>16</v>
      </c>
      <c r="D8" s="1" t="s">
        <v>31</v>
      </c>
      <c r="E8" s="1">
        <v>21.7</v>
      </c>
      <c r="F8" s="1" t="s">
        <v>56</v>
      </c>
      <c r="G8" s="4"/>
      <c r="H8" s="4">
        <f>G8*E8</f>
        <v>0</v>
      </c>
      <c r="I8" s="4"/>
      <c r="J8" s="4"/>
      <c r="K8" s="4">
        <f>J8+H8</f>
        <v>0</v>
      </c>
      <c r="L8" s="194" t="s">
        <v>60</v>
      </c>
      <c r="M8" s="194"/>
    </row>
    <row r="9" spans="3:15">
      <c r="G9" s="4"/>
      <c r="H9" s="4"/>
      <c r="I9" s="4"/>
      <c r="J9" s="4"/>
      <c r="K9" s="4"/>
      <c r="L9" s="194"/>
      <c r="M9" s="194"/>
    </row>
    <row r="10" spans="3:15" ht="14.4" customHeight="1">
      <c r="C10" s="2" t="s">
        <v>17</v>
      </c>
      <c r="D10" s="3" t="s">
        <v>46</v>
      </c>
      <c r="E10" s="1">
        <v>6.7</v>
      </c>
      <c r="F10" s="1" t="s">
        <v>56</v>
      </c>
      <c r="G10" s="4">
        <v>1400</v>
      </c>
      <c r="H10" s="4">
        <f>G10*E10</f>
        <v>9380</v>
      </c>
      <c r="I10" s="4">
        <v>1540</v>
      </c>
      <c r="J10" s="4">
        <f>I10*E10</f>
        <v>10318</v>
      </c>
      <c r="K10" s="4">
        <f>J10+H10</f>
        <v>19698</v>
      </c>
      <c r="L10" s="194" t="s">
        <v>59</v>
      </c>
      <c r="M10" s="194"/>
      <c r="N10" s="1">
        <v>700</v>
      </c>
      <c r="O10" s="1">
        <f>N10*E10</f>
        <v>4690</v>
      </c>
    </row>
    <row r="11" spans="3:15">
      <c r="G11" s="4"/>
      <c r="H11" s="4"/>
      <c r="I11" s="4"/>
      <c r="J11" s="4"/>
      <c r="K11" s="4"/>
      <c r="L11" s="194"/>
      <c r="M11" s="194"/>
    </row>
    <row r="12" spans="3:15" ht="45" customHeight="1">
      <c r="C12" s="193" t="s">
        <v>22</v>
      </c>
      <c r="D12" s="1" t="s">
        <v>33</v>
      </c>
      <c r="E12" s="1">
        <v>20</v>
      </c>
      <c r="F12" s="1" t="s">
        <v>56</v>
      </c>
      <c r="G12" s="4">
        <v>1500</v>
      </c>
      <c r="H12" s="4">
        <f>G12*E12</f>
        <v>30000</v>
      </c>
      <c r="I12" s="4">
        <v>2300</v>
      </c>
      <c r="J12" s="4">
        <f>I12*E12</f>
        <v>46000</v>
      </c>
      <c r="K12" s="4">
        <f>J12+H12</f>
        <v>76000</v>
      </c>
      <c r="L12" s="194" t="s">
        <v>59</v>
      </c>
      <c r="M12" s="194"/>
      <c r="N12" s="1">
        <v>700</v>
      </c>
      <c r="O12" s="1">
        <f>N12*E12</f>
        <v>14000</v>
      </c>
    </row>
    <row r="13" spans="3:15">
      <c r="C13" s="193"/>
      <c r="D13" s="1" t="s">
        <v>31</v>
      </c>
      <c r="E13" s="1">
        <v>7</v>
      </c>
      <c r="F13" s="1" t="s">
        <v>56</v>
      </c>
      <c r="G13" s="4"/>
      <c r="H13" s="4">
        <f>G13*E13</f>
        <v>0</v>
      </c>
      <c r="I13" s="4"/>
      <c r="J13" s="4"/>
      <c r="K13" s="4">
        <f>J13+H13</f>
        <v>0</v>
      </c>
      <c r="L13" s="194" t="s">
        <v>60</v>
      </c>
      <c r="M13" s="194"/>
    </row>
    <row r="14" spans="3:15" ht="43.2">
      <c r="C14" s="193"/>
      <c r="D14" s="1" t="s">
        <v>167</v>
      </c>
      <c r="E14" s="1">
        <v>4.7</v>
      </c>
      <c r="F14" s="1" t="s">
        <v>56</v>
      </c>
      <c r="G14" s="4">
        <v>2000</v>
      </c>
      <c r="H14" s="4">
        <f>G14*E14</f>
        <v>9400</v>
      </c>
      <c r="I14" s="4">
        <v>2660</v>
      </c>
      <c r="J14" s="4">
        <f>I14*E14</f>
        <v>12502</v>
      </c>
      <c r="K14" s="4">
        <f>J14+H14</f>
        <v>21902</v>
      </c>
      <c r="L14" s="194" t="s">
        <v>59</v>
      </c>
      <c r="M14" s="194"/>
      <c r="N14" s="1">
        <v>1000</v>
      </c>
      <c r="O14" s="1">
        <f>N14*E14</f>
        <v>4700</v>
      </c>
    </row>
    <row r="15" spans="3:15">
      <c r="G15" s="4"/>
      <c r="H15" s="4"/>
      <c r="I15" s="4"/>
      <c r="J15" s="4"/>
      <c r="K15" s="4"/>
      <c r="L15" s="194"/>
      <c r="M15" s="194"/>
    </row>
    <row r="16" spans="3:15">
      <c r="C16" s="2" t="s">
        <v>37</v>
      </c>
      <c r="D16" s="1" t="s">
        <v>45</v>
      </c>
      <c r="E16" s="1">
        <v>12.1</v>
      </c>
      <c r="F16" s="1" t="s">
        <v>56</v>
      </c>
      <c r="G16" s="4">
        <v>1300</v>
      </c>
      <c r="H16" s="4">
        <f>G16*E16</f>
        <v>15730</v>
      </c>
      <c r="I16" s="4">
        <v>1840</v>
      </c>
      <c r="J16" s="4">
        <f>I16*E16</f>
        <v>22264</v>
      </c>
      <c r="K16" s="4">
        <f>J16+H16</f>
        <v>37994</v>
      </c>
      <c r="L16" s="194" t="s">
        <v>59</v>
      </c>
      <c r="M16" s="194"/>
      <c r="N16" s="1">
        <v>700</v>
      </c>
      <c r="O16" s="1">
        <f>N16*E16</f>
        <v>8470</v>
      </c>
    </row>
    <row r="17" spans="3:15">
      <c r="G17" s="4"/>
      <c r="H17" s="4"/>
      <c r="I17" s="4"/>
      <c r="J17" s="4"/>
      <c r="K17" s="4"/>
      <c r="L17" s="194"/>
      <c r="M17" s="194"/>
    </row>
    <row r="18" spans="3:15" ht="43.2">
      <c r="C18" s="2" t="s">
        <v>38</v>
      </c>
      <c r="D18" s="1" t="s">
        <v>166</v>
      </c>
      <c r="E18" s="1">
        <v>11.5</v>
      </c>
      <c r="F18" s="1" t="s">
        <v>56</v>
      </c>
      <c r="G18" s="4">
        <v>2000</v>
      </c>
      <c r="H18" s="4">
        <f>G18*E18</f>
        <v>23000</v>
      </c>
      <c r="I18" s="4">
        <v>2400</v>
      </c>
      <c r="J18" s="4">
        <f>I18*E18</f>
        <v>27600</v>
      </c>
      <c r="K18" s="4">
        <f>J18+H18</f>
        <v>50600</v>
      </c>
      <c r="L18" s="194" t="s">
        <v>59</v>
      </c>
      <c r="M18" s="194"/>
      <c r="N18" s="1">
        <v>1000</v>
      </c>
      <c r="O18" s="1">
        <f>N18*E18</f>
        <v>11500</v>
      </c>
    </row>
    <row r="19" spans="3:15">
      <c r="J19" s="2" t="s">
        <v>57</v>
      </c>
      <c r="K19" s="5">
        <f>SUM(K6:K18)</f>
        <v>268078</v>
      </c>
      <c r="L19" s="194"/>
      <c r="M19" s="194"/>
      <c r="O19" s="2">
        <f>SUM(O6:O18)</f>
        <v>56730</v>
      </c>
    </row>
  </sheetData>
  <mergeCells count="16">
    <mergeCell ref="L15:M15"/>
    <mergeCell ref="L16:M16"/>
    <mergeCell ref="L17:M17"/>
    <mergeCell ref="L18:M18"/>
    <mergeCell ref="L19:M19"/>
    <mergeCell ref="C12:C14"/>
    <mergeCell ref="L5:M5"/>
    <mergeCell ref="L6:M6"/>
    <mergeCell ref="L7:M7"/>
    <mergeCell ref="L8:M8"/>
    <mergeCell ref="L9:M9"/>
    <mergeCell ref="L10:M10"/>
    <mergeCell ref="L11:M11"/>
    <mergeCell ref="L12:M12"/>
    <mergeCell ref="L13:M13"/>
    <mergeCell ref="L14:M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5:L34"/>
  <sheetViews>
    <sheetView topLeftCell="A11" zoomScale="83" zoomScaleNormal="115" workbookViewId="0">
      <selection activeCell="E33" activeCellId="3" sqref="E24 E29 E31 E33"/>
    </sheetView>
  </sheetViews>
  <sheetFormatPr defaultColWidth="8.88671875" defaultRowHeight="14.4"/>
  <cols>
    <col min="1" max="1" width="8.88671875" style="1"/>
    <col min="2" max="2" width="6.6640625" style="1" customWidth="1"/>
    <col min="3" max="3" width="16.5546875" style="2" customWidth="1"/>
    <col min="4" max="4" width="31.44140625" style="1" customWidth="1"/>
    <col min="5" max="5" width="9.33203125" style="1" customWidth="1"/>
    <col min="6" max="6" width="37.6640625" style="1" customWidth="1"/>
    <col min="7" max="7" width="8.88671875" style="1"/>
    <col min="8" max="8" width="22" style="1" customWidth="1"/>
    <col min="9" max="9" width="8.88671875" style="1"/>
    <col min="10" max="10" width="14.44140625" style="1" customWidth="1"/>
    <col min="11" max="16384" width="8.88671875" style="1"/>
  </cols>
  <sheetData>
    <row r="5" spans="3:12" s="2" customFormat="1" ht="28.8">
      <c r="D5" s="2" t="s">
        <v>1</v>
      </c>
      <c r="E5" s="2" t="s">
        <v>5</v>
      </c>
      <c r="F5" s="2" t="s">
        <v>2</v>
      </c>
      <c r="G5" s="2" t="s">
        <v>5</v>
      </c>
      <c r="H5" s="2" t="s">
        <v>3</v>
      </c>
      <c r="I5" s="2" t="s">
        <v>5</v>
      </c>
      <c r="J5" s="2" t="s">
        <v>4</v>
      </c>
      <c r="K5" s="2" t="s">
        <v>21</v>
      </c>
    </row>
    <row r="6" spans="3:12" ht="57.6">
      <c r="C6" s="2" t="s">
        <v>0</v>
      </c>
      <c r="D6" s="160" t="s">
        <v>7</v>
      </c>
      <c r="E6" s="1">
        <v>26.74</v>
      </c>
      <c r="F6" s="160" t="s">
        <v>6</v>
      </c>
      <c r="G6" s="1">
        <v>33</v>
      </c>
      <c r="H6" s="160" t="s">
        <v>9</v>
      </c>
      <c r="I6" s="1">
        <v>27.92</v>
      </c>
      <c r="J6" s="160" t="s">
        <v>10</v>
      </c>
      <c r="K6" s="1">
        <v>18.100000000000001</v>
      </c>
      <c r="L6" s="1" t="s">
        <v>156</v>
      </c>
    </row>
    <row r="7" spans="3:12" ht="28.8">
      <c r="D7" s="160" t="s">
        <v>11</v>
      </c>
      <c r="E7" s="1">
        <v>26.74</v>
      </c>
      <c r="F7" s="160" t="s">
        <v>11</v>
      </c>
      <c r="G7" s="1">
        <v>33</v>
      </c>
      <c r="H7" s="160" t="s">
        <v>8</v>
      </c>
      <c r="I7" s="1">
        <v>27.92</v>
      </c>
    </row>
    <row r="8" spans="3:12" ht="43.2">
      <c r="D8" s="160" t="s">
        <v>14</v>
      </c>
      <c r="E8" s="1">
        <v>16.3</v>
      </c>
      <c r="F8" s="160" t="s">
        <v>12</v>
      </c>
      <c r="G8" s="161">
        <v>9.9</v>
      </c>
    </row>
    <row r="10" spans="3:12" ht="57.6">
      <c r="C10" s="2" t="s">
        <v>16</v>
      </c>
      <c r="D10" s="160" t="s">
        <v>7</v>
      </c>
      <c r="E10" s="1">
        <v>13.36</v>
      </c>
      <c r="F10" s="160" t="s">
        <v>6</v>
      </c>
      <c r="G10" s="1">
        <v>18.7</v>
      </c>
      <c r="H10" s="160" t="s">
        <v>9</v>
      </c>
      <c r="I10" s="1">
        <v>17.12</v>
      </c>
      <c r="J10" s="160" t="s">
        <v>10</v>
      </c>
      <c r="K10" s="1">
        <v>9</v>
      </c>
      <c r="L10" s="1" t="s">
        <v>156</v>
      </c>
    </row>
    <row r="11" spans="3:12" ht="72">
      <c r="D11" s="160" t="s">
        <v>11</v>
      </c>
      <c r="E11" s="1">
        <v>13.36</v>
      </c>
      <c r="F11" s="160" t="s">
        <v>11</v>
      </c>
      <c r="G11" s="1">
        <v>7.3</v>
      </c>
      <c r="H11" s="160" t="s">
        <v>8</v>
      </c>
      <c r="I11" s="1">
        <v>17.12</v>
      </c>
      <c r="J11" s="160" t="s">
        <v>19</v>
      </c>
      <c r="K11" s="160">
        <v>8.1</v>
      </c>
      <c r="L11" s="1" t="s">
        <v>156</v>
      </c>
    </row>
    <row r="12" spans="3:12" ht="28.8">
      <c r="D12" s="160" t="s">
        <v>15</v>
      </c>
      <c r="E12" s="1">
        <v>14.73</v>
      </c>
      <c r="F12" s="160" t="s">
        <v>13</v>
      </c>
      <c r="G12" s="1">
        <v>11.4</v>
      </c>
    </row>
    <row r="13" spans="3:12">
      <c r="F13" s="1" t="s">
        <v>14</v>
      </c>
      <c r="G13" s="1">
        <v>8.3000000000000007</v>
      </c>
    </row>
    <row r="15" spans="3:12" ht="57.6">
      <c r="C15" s="2" t="s">
        <v>17</v>
      </c>
      <c r="D15" s="160" t="s">
        <v>7</v>
      </c>
      <c r="E15" s="1">
        <v>5.16</v>
      </c>
      <c r="F15" s="160" t="s">
        <v>6</v>
      </c>
      <c r="G15" s="1">
        <v>9</v>
      </c>
      <c r="H15" s="160" t="s">
        <v>9</v>
      </c>
      <c r="I15" s="1">
        <v>9.18</v>
      </c>
      <c r="J15" s="160" t="s">
        <v>20</v>
      </c>
      <c r="K15" s="160">
        <v>8.3000000000000007</v>
      </c>
      <c r="L15" s="1" t="s">
        <v>156</v>
      </c>
    </row>
    <row r="16" spans="3:12" ht="57.6">
      <c r="D16" s="160" t="s">
        <v>11</v>
      </c>
      <c r="E16" s="1">
        <v>5.16</v>
      </c>
      <c r="F16" s="160" t="s">
        <v>47</v>
      </c>
      <c r="G16" s="1">
        <v>9</v>
      </c>
      <c r="H16" s="160" t="s">
        <v>13</v>
      </c>
      <c r="I16" s="1">
        <v>9.18</v>
      </c>
    </row>
    <row r="17" spans="3:12" ht="43.2">
      <c r="D17" s="1" t="s">
        <v>18</v>
      </c>
      <c r="E17" s="1">
        <v>4.0999999999999996</v>
      </c>
      <c r="F17" s="160" t="s">
        <v>32</v>
      </c>
      <c r="G17" s="161">
        <v>41.4</v>
      </c>
    </row>
    <row r="18" spans="3:12" ht="28.8">
      <c r="D18" s="160" t="s">
        <v>15</v>
      </c>
      <c r="E18" s="1">
        <v>11.9</v>
      </c>
      <c r="F18" s="160" t="s">
        <v>13</v>
      </c>
      <c r="G18" s="1">
        <v>50.4</v>
      </c>
    </row>
    <row r="19" spans="3:12" ht="57.6">
      <c r="C19" s="2" t="s">
        <v>22</v>
      </c>
      <c r="D19" s="1" t="s">
        <v>23</v>
      </c>
      <c r="E19" s="1">
        <v>51.5</v>
      </c>
      <c r="F19" s="160" t="s">
        <v>6</v>
      </c>
      <c r="G19" s="1">
        <v>43.6</v>
      </c>
      <c r="H19" s="160" t="s">
        <v>9</v>
      </c>
      <c r="I19" s="1">
        <v>54.4</v>
      </c>
      <c r="J19" s="160" t="s">
        <v>28</v>
      </c>
      <c r="K19" s="1">
        <v>32.5</v>
      </c>
      <c r="L19" s="1" t="s">
        <v>156</v>
      </c>
    </row>
    <row r="20" spans="3:12" ht="43.2">
      <c r="D20" s="1" t="s">
        <v>25</v>
      </c>
      <c r="E20" s="1">
        <v>13.6</v>
      </c>
      <c r="F20" s="160" t="s">
        <v>13</v>
      </c>
      <c r="G20" s="1">
        <v>43.6</v>
      </c>
      <c r="H20" s="160" t="s">
        <v>8</v>
      </c>
      <c r="I20" s="1">
        <v>54.4</v>
      </c>
      <c r="J20" s="1" t="s">
        <v>29</v>
      </c>
      <c r="K20" s="1">
        <v>9</v>
      </c>
      <c r="L20" s="1" t="s">
        <v>84</v>
      </c>
    </row>
    <row r="21" spans="3:12" ht="43.2">
      <c r="F21" s="1" t="s">
        <v>14</v>
      </c>
      <c r="G21" s="1">
        <v>33.6</v>
      </c>
      <c r="J21" s="160" t="s">
        <v>20</v>
      </c>
      <c r="K21" s="160">
        <v>20</v>
      </c>
      <c r="L21" s="1" t="s">
        <v>156</v>
      </c>
    </row>
    <row r="22" spans="3:12" ht="43.2">
      <c r="F22" s="160" t="s">
        <v>24</v>
      </c>
      <c r="G22" s="161">
        <v>71.8</v>
      </c>
    </row>
    <row r="23" spans="3:12">
      <c r="F23" s="1" t="s">
        <v>20</v>
      </c>
      <c r="G23" s="1">
        <v>14.4</v>
      </c>
    </row>
    <row r="24" spans="3:12" ht="57.6">
      <c r="C24" s="2" t="s">
        <v>34</v>
      </c>
      <c r="D24" s="1" t="s">
        <v>23</v>
      </c>
      <c r="E24" s="1">
        <v>57.7</v>
      </c>
      <c r="F24" s="160" t="s">
        <v>6</v>
      </c>
      <c r="G24" s="1">
        <v>35.909999999999997</v>
      </c>
      <c r="H24" s="160" t="s">
        <v>9</v>
      </c>
      <c r="I24" s="1">
        <v>57.7</v>
      </c>
      <c r="J24" s="160" t="s">
        <v>29</v>
      </c>
      <c r="K24" s="1">
        <v>6</v>
      </c>
      <c r="L24" s="1" t="s">
        <v>84</v>
      </c>
    </row>
    <row r="25" spans="3:12" ht="43.2">
      <c r="F25" s="160" t="s">
        <v>13</v>
      </c>
      <c r="G25" s="1">
        <v>35.909999999999997</v>
      </c>
      <c r="H25" s="160" t="s">
        <v>26</v>
      </c>
      <c r="I25" s="1">
        <v>27.5</v>
      </c>
      <c r="J25" s="160" t="s">
        <v>20</v>
      </c>
      <c r="K25" s="160">
        <v>22.6</v>
      </c>
      <c r="L25" s="1" t="s">
        <v>156</v>
      </c>
    </row>
    <row r="26" spans="3:12" ht="43.2">
      <c r="F26" s="1" t="s">
        <v>14</v>
      </c>
      <c r="G26" s="1">
        <v>4.3</v>
      </c>
      <c r="H26" s="160" t="s">
        <v>8</v>
      </c>
      <c r="I26" s="1">
        <v>30.2</v>
      </c>
      <c r="J26" s="160" t="s">
        <v>35</v>
      </c>
      <c r="K26" s="1">
        <v>15.5</v>
      </c>
      <c r="L26" s="1" t="s">
        <v>156</v>
      </c>
    </row>
    <row r="27" spans="3:12" ht="43.2">
      <c r="F27" s="160" t="s">
        <v>24</v>
      </c>
      <c r="G27" s="161">
        <v>53.82</v>
      </c>
    </row>
    <row r="28" spans="3:12" ht="28.8">
      <c r="F28" s="1" t="s">
        <v>27</v>
      </c>
      <c r="G28" s="1">
        <v>4.2</v>
      </c>
    </row>
    <row r="29" spans="3:12" ht="43.2">
      <c r="C29" s="2" t="s">
        <v>36</v>
      </c>
      <c r="D29" s="1" t="s">
        <v>23</v>
      </c>
      <c r="E29" s="1">
        <v>29</v>
      </c>
      <c r="F29" s="160" t="s">
        <v>24</v>
      </c>
      <c r="G29" s="161">
        <v>46.5</v>
      </c>
      <c r="H29" s="160" t="s">
        <v>9</v>
      </c>
      <c r="I29" s="1">
        <v>29.4</v>
      </c>
      <c r="J29" s="1" t="s">
        <v>39</v>
      </c>
    </row>
    <row r="30" spans="3:12" ht="28.8">
      <c r="H30" s="160" t="s">
        <v>43</v>
      </c>
      <c r="I30" s="1">
        <v>29.4</v>
      </c>
    </row>
    <row r="31" spans="3:12" ht="43.2">
      <c r="C31" s="2" t="s">
        <v>37</v>
      </c>
      <c r="D31" s="1" t="s">
        <v>23</v>
      </c>
      <c r="E31" s="1">
        <v>15.1</v>
      </c>
      <c r="F31" s="160" t="s">
        <v>24</v>
      </c>
      <c r="G31" s="161">
        <v>34.299999999999997</v>
      </c>
      <c r="H31" s="160" t="s">
        <v>9</v>
      </c>
      <c r="I31" s="1">
        <v>15.1</v>
      </c>
      <c r="J31" s="1" t="s">
        <v>39</v>
      </c>
    </row>
    <row r="32" spans="3:12" ht="28.8">
      <c r="H32" s="160" t="s">
        <v>43</v>
      </c>
      <c r="I32" s="1">
        <v>15.1</v>
      </c>
    </row>
    <row r="33" spans="3:10" ht="43.2">
      <c r="C33" s="2" t="s">
        <v>38</v>
      </c>
      <c r="D33" s="1" t="s">
        <v>40</v>
      </c>
      <c r="E33" s="1">
        <v>15.1</v>
      </c>
      <c r="F33" s="160" t="s">
        <v>41</v>
      </c>
      <c r="G33" s="1">
        <v>11.5</v>
      </c>
      <c r="H33" s="160" t="s">
        <v>44</v>
      </c>
      <c r="I33" s="1">
        <v>1.5</v>
      </c>
      <c r="J33" s="1" t="s">
        <v>39</v>
      </c>
    </row>
    <row r="34" spans="3:10" ht="28.8">
      <c r="F34" s="160" t="s">
        <v>42</v>
      </c>
      <c r="G34" s="1">
        <v>11.5</v>
      </c>
      <c r="H34" s="160" t="s">
        <v>42</v>
      </c>
      <c r="I34" s="1">
        <v>1.5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MK287"/>
  <sheetViews>
    <sheetView tabSelected="1" topLeftCell="A5" zoomScale="85" zoomScaleNormal="85" workbookViewId="0">
      <pane ySplit="11" topLeftCell="A138" activePane="bottomLeft" state="frozen"/>
      <selection activeCell="A5" sqref="A5"/>
      <selection pane="bottomLeft" activeCell="T14" sqref="T14"/>
    </sheetView>
  </sheetViews>
  <sheetFormatPr defaultColWidth="10" defaultRowHeight="15.6" outlineLevelRow="1"/>
  <cols>
    <col min="1" max="1" width="10" style="11"/>
    <col min="2" max="2" width="5.5546875" style="6" customWidth="1"/>
    <col min="3" max="3" width="66" style="170" customWidth="1"/>
    <col min="4" max="4" width="13.109375" style="7" customWidth="1"/>
    <col min="5" max="5" width="10.6640625" style="8" bestFit="1" customWidth="1"/>
    <col min="6" max="6" width="13.77734375" style="9" customWidth="1"/>
    <col min="7" max="7" width="15.109375" style="156" hidden="1" customWidth="1"/>
    <col min="8" max="8" width="14" style="8" customWidth="1"/>
    <col min="9" max="9" width="16.5546875" style="8" customWidth="1"/>
    <col min="10" max="10" width="16.33203125" style="8" customWidth="1"/>
    <col min="11" max="11" width="17.77734375" style="8" customWidth="1"/>
    <col min="12" max="12" width="16.33203125" style="158" bestFit="1" customWidth="1"/>
    <col min="13" max="13" width="19.88671875" style="157" hidden="1" customWidth="1"/>
    <col min="14" max="14" width="21.88671875" style="159" hidden="1" customWidth="1"/>
    <col min="15" max="15" width="20.109375" style="7" hidden="1" customWidth="1"/>
    <col min="16" max="16" width="21.77734375" style="10" hidden="1" customWidth="1"/>
    <col min="17" max="17" width="21.33203125" style="7" hidden="1" customWidth="1"/>
    <col min="18" max="18" width="25.44140625" style="7" hidden="1" customWidth="1"/>
    <col min="19" max="19" width="17.33203125" style="7" bestFit="1" customWidth="1"/>
    <col min="20" max="20" width="16.33203125" style="7" bestFit="1" customWidth="1"/>
    <col min="21" max="21" width="21.77734375" style="7" bestFit="1" customWidth="1"/>
    <col min="22" max="23" width="16.33203125" style="7" bestFit="1" customWidth="1"/>
    <col min="24" max="24" width="14.44140625" style="7" bestFit="1" customWidth="1"/>
    <col min="25" max="1025" width="9.44140625" style="7" customWidth="1"/>
    <col min="1026" max="16384" width="10" style="11"/>
  </cols>
  <sheetData>
    <row r="1" spans="2:1025">
      <c r="G1" s="6"/>
      <c r="L1" s="8"/>
      <c r="M1" s="7"/>
      <c r="N1" s="7"/>
    </row>
    <row r="2" spans="2:1025">
      <c r="B2" s="12"/>
      <c r="C2" s="171"/>
      <c r="F2" s="13"/>
      <c r="G2" s="12"/>
      <c r="H2" s="14"/>
      <c r="I2" s="14"/>
      <c r="J2" s="14"/>
      <c r="L2" s="14"/>
      <c r="M2" s="15"/>
      <c r="N2" s="15"/>
    </row>
    <row r="3" spans="2:1025">
      <c r="B3" s="12"/>
      <c r="C3" s="172"/>
      <c r="D3" s="8"/>
      <c r="E3" s="16" t="s">
        <v>62</v>
      </c>
      <c r="F3" s="17"/>
      <c r="G3" s="12"/>
      <c r="H3" s="18" t="s">
        <v>49</v>
      </c>
      <c r="I3" s="18"/>
      <c r="K3" s="197" t="s">
        <v>63</v>
      </c>
      <c r="L3" s="197"/>
      <c r="M3" s="14"/>
      <c r="N3" s="14"/>
      <c r="O3" s="8"/>
      <c r="P3" s="19"/>
      <c r="Q3" s="8"/>
      <c r="R3" s="8"/>
      <c r="S3" s="8"/>
      <c r="T3" s="8"/>
      <c r="U3" s="8"/>
      <c r="V3" s="8"/>
      <c r="W3" s="8"/>
    </row>
    <row r="4" spans="2:1025">
      <c r="B4" s="12"/>
      <c r="C4" s="173"/>
      <c r="D4" s="8"/>
      <c r="E4" s="16" t="s">
        <v>64</v>
      </c>
      <c r="F4" s="17"/>
      <c r="G4" s="12"/>
      <c r="H4" s="108" t="s">
        <v>48</v>
      </c>
      <c r="I4" s="108"/>
      <c r="K4" s="108" t="s">
        <v>49</v>
      </c>
      <c r="L4" s="108">
        <v>1</v>
      </c>
      <c r="M4" s="14"/>
      <c r="N4" s="14"/>
      <c r="O4" s="8"/>
      <c r="P4" s="19"/>
      <c r="Q4" s="8"/>
      <c r="R4" s="8"/>
      <c r="S4" s="8"/>
      <c r="T4" s="8"/>
      <c r="U4" s="8"/>
      <c r="V4" s="8"/>
      <c r="W4" s="8"/>
    </row>
    <row r="5" spans="2:1025">
      <c r="B5" s="12"/>
      <c r="C5" s="173"/>
      <c r="D5" s="8"/>
      <c r="F5" s="13"/>
      <c r="G5" s="12"/>
      <c r="H5" s="162"/>
      <c r="I5" s="162"/>
      <c r="J5" s="162"/>
      <c r="K5" s="162"/>
      <c r="L5" s="162"/>
      <c r="M5" s="162"/>
      <c r="N5" s="162"/>
      <c r="O5" s="163"/>
      <c r="P5" s="164"/>
      <c r="Q5" s="163"/>
      <c r="R5" s="163"/>
      <c r="S5" s="163"/>
      <c r="T5" s="8"/>
      <c r="U5" s="8"/>
      <c r="V5" s="8"/>
      <c r="W5" s="8"/>
    </row>
    <row r="6" spans="2:1025">
      <c r="B6" s="116"/>
      <c r="C6" s="177"/>
      <c r="D6" s="68"/>
      <c r="E6" s="68"/>
      <c r="F6" s="240"/>
      <c r="G6" s="116"/>
      <c r="H6" s="168"/>
      <c r="I6" s="168"/>
      <c r="J6" s="168"/>
      <c r="K6" s="168"/>
      <c r="L6" s="168"/>
      <c r="M6" s="162"/>
      <c r="N6" s="162"/>
      <c r="O6" s="163"/>
      <c r="P6" s="164"/>
      <c r="Q6" s="163"/>
      <c r="R6" s="163"/>
      <c r="S6" s="163"/>
      <c r="T6" s="8"/>
      <c r="U6" s="8"/>
      <c r="V6" s="8"/>
      <c r="W6" s="8"/>
    </row>
    <row r="7" spans="2:1025">
      <c r="B7" s="241" t="s">
        <v>65</v>
      </c>
      <c r="C7" s="241" t="s">
        <v>66</v>
      </c>
      <c r="D7" s="241"/>
      <c r="E7" s="241"/>
      <c r="F7" s="20"/>
      <c r="G7" s="8"/>
      <c r="H7" s="163"/>
      <c r="I7" s="163"/>
      <c r="J7" s="163"/>
      <c r="K7" s="163"/>
      <c r="L7" s="162"/>
      <c r="M7" s="163"/>
      <c r="N7" s="163"/>
      <c r="O7" s="163"/>
      <c r="P7" s="164"/>
      <c r="Q7" s="163"/>
      <c r="R7" s="163"/>
      <c r="S7" s="163"/>
      <c r="T7" s="8"/>
      <c r="U7" s="8"/>
      <c r="V7" s="8"/>
      <c r="W7" s="8"/>
    </row>
    <row r="8" spans="2:1025">
      <c r="B8" s="12"/>
      <c r="C8" s="172"/>
      <c r="D8" s="12"/>
      <c r="E8" s="12"/>
      <c r="F8" s="20"/>
      <c r="G8" s="8"/>
      <c r="L8" s="14"/>
      <c r="M8" s="8"/>
      <c r="N8" s="8"/>
      <c r="O8" s="8"/>
      <c r="P8" s="19"/>
      <c r="Q8" s="8"/>
      <c r="R8" s="8"/>
      <c r="S8" s="8"/>
      <c r="T8" s="8"/>
      <c r="U8" s="8"/>
      <c r="V8" s="8"/>
      <c r="W8" s="8"/>
    </row>
    <row r="9" spans="2:1025">
      <c r="B9" s="241" t="s">
        <v>174</v>
      </c>
      <c r="C9" s="241"/>
      <c r="D9" s="241"/>
      <c r="E9" s="12"/>
      <c r="F9" s="20"/>
      <c r="G9" s="8"/>
      <c r="L9" s="14"/>
      <c r="M9" s="8"/>
      <c r="N9" s="8"/>
      <c r="O9" s="8"/>
      <c r="P9" s="19"/>
      <c r="Q9" s="8"/>
      <c r="R9" s="8"/>
      <c r="S9" s="8"/>
      <c r="T9" s="8"/>
      <c r="U9" s="8"/>
      <c r="V9" s="8"/>
      <c r="W9" s="8"/>
    </row>
    <row r="10" spans="2:1025">
      <c r="B10" s="243" t="s">
        <v>173</v>
      </c>
      <c r="C10" s="243"/>
      <c r="D10" s="8"/>
      <c r="E10" s="12"/>
      <c r="F10" s="20"/>
      <c r="G10" s="8"/>
      <c r="L10" s="14"/>
      <c r="M10" s="8"/>
      <c r="N10" s="8"/>
      <c r="O10" s="8"/>
      <c r="P10" s="19"/>
      <c r="Q10" s="8"/>
      <c r="R10" s="8"/>
      <c r="S10" s="8"/>
      <c r="T10" s="8"/>
      <c r="U10" s="8"/>
      <c r="V10" s="8"/>
      <c r="W10" s="8"/>
    </row>
    <row r="11" spans="2:1025" ht="16.2" thickBot="1">
      <c r="B11" s="242"/>
      <c r="C11" s="242"/>
      <c r="D11" s="8"/>
      <c r="E11" s="169"/>
      <c r="F11" s="20"/>
      <c r="G11" s="8"/>
      <c r="L11" s="14"/>
      <c r="M11" s="8"/>
      <c r="N11" s="8"/>
      <c r="O11" s="8"/>
      <c r="P11" s="19"/>
      <c r="Q11" s="8"/>
      <c r="R11" s="8"/>
      <c r="S11" s="8"/>
      <c r="T11" s="8"/>
      <c r="U11" s="8"/>
      <c r="V11" s="8"/>
      <c r="W11" s="8"/>
    </row>
    <row r="12" spans="2:1025" ht="20.25" customHeight="1" thickBot="1">
      <c r="B12" s="21"/>
      <c r="C12" s="278"/>
      <c r="D12" s="22"/>
      <c r="E12" s="22"/>
      <c r="F12" s="23"/>
      <c r="G12" s="24"/>
      <c r="H12" s="198" t="s">
        <v>67</v>
      </c>
      <c r="I12" s="198"/>
      <c r="J12" s="198"/>
      <c r="K12" s="198"/>
      <c r="L12" s="25">
        <f>L139</f>
        <v>4363498.9000000004</v>
      </c>
      <c r="M12" s="25"/>
      <c r="N12" s="198" t="s">
        <v>68</v>
      </c>
      <c r="O12" s="198"/>
      <c r="P12" s="198"/>
      <c r="Q12" s="198"/>
      <c r="R12" s="25" t="e">
        <f>R139</f>
        <v>#REF!</v>
      </c>
      <c r="AMG12" s="11"/>
      <c r="AMH12" s="11"/>
      <c r="AMI12" s="11"/>
      <c r="AMJ12" s="11"/>
      <c r="AMK12" s="11"/>
    </row>
    <row r="13" spans="2:1025" ht="24" customHeight="1">
      <c r="B13" s="209" t="s">
        <v>69</v>
      </c>
      <c r="C13" s="276" t="s">
        <v>70</v>
      </c>
      <c r="D13" s="199" t="s">
        <v>71</v>
      </c>
      <c r="E13" s="199" t="s">
        <v>72</v>
      </c>
      <c r="F13" s="195" t="s">
        <v>73</v>
      </c>
      <c r="G13" s="206" t="s">
        <v>74</v>
      </c>
      <c r="H13" s="199" t="s">
        <v>75</v>
      </c>
      <c r="I13" s="199"/>
      <c r="J13" s="199" t="s">
        <v>76</v>
      </c>
      <c r="K13" s="199"/>
      <c r="L13" s="199" t="s">
        <v>77</v>
      </c>
      <c r="M13" s="199" t="s">
        <v>74</v>
      </c>
      <c r="N13" s="199" t="s">
        <v>75</v>
      </c>
      <c r="O13" s="199"/>
      <c r="P13" s="199" t="s">
        <v>76</v>
      </c>
      <c r="Q13" s="199"/>
      <c r="R13" s="200" t="s">
        <v>77</v>
      </c>
      <c r="AMG13" s="11"/>
      <c r="AMH13" s="11"/>
      <c r="AMI13" s="11"/>
      <c r="AMJ13" s="11"/>
      <c r="AMK13" s="11"/>
    </row>
    <row r="14" spans="2:1025" ht="36.6" customHeight="1" thickBot="1">
      <c r="B14" s="210"/>
      <c r="C14" s="277"/>
      <c r="D14" s="208"/>
      <c r="E14" s="208"/>
      <c r="F14" s="196"/>
      <c r="G14" s="207"/>
      <c r="H14" s="26" t="s">
        <v>78</v>
      </c>
      <c r="I14" s="26" t="s">
        <v>77</v>
      </c>
      <c r="J14" s="26" t="s">
        <v>79</v>
      </c>
      <c r="K14" s="26" t="s">
        <v>77</v>
      </c>
      <c r="L14" s="208"/>
      <c r="M14" s="208"/>
      <c r="N14" s="26" t="s">
        <v>80</v>
      </c>
      <c r="O14" s="26" t="s">
        <v>77</v>
      </c>
      <c r="P14" s="26" t="s">
        <v>79</v>
      </c>
      <c r="Q14" s="26" t="s">
        <v>77</v>
      </c>
      <c r="R14" s="201"/>
      <c r="AMG14" s="11"/>
      <c r="AMH14" s="11"/>
      <c r="AMI14" s="11"/>
      <c r="AMJ14" s="11"/>
      <c r="AMK14" s="11"/>
    </row>
    <row r="15" spans="2:1025" s="6" customFormat="1" ht="23.25" customHeight="1" thickBot="1">
      <c r="B15" s="27">
        <v>1</v>
      </c>
      <c r="C15" s="275">
        <v>2</v>
      </c>
      <c r="D15" s="29"/>
      <c r="E15" s="29">
        <v>3</v>
      </c>
      <c r="F15" s="28">
        <v>4</v>
      </c>
      <c r="G15" s="29"/>
      <c r="H15" s="29">
        <v>5</v>
      </c>
      <c r="I15" s="29">
        <v>6</v>
      </c>
      <c r="J15" s="29">
        <v>7</v>
      </c>
      <c r="K15" s="29">
        <v>8</v>
      </c>
      <c r="L15" s="29">
        <v>9</v>
      </c>
      <c r="M15" s="30"/>
      <c r="N15" s="31">
        <v>5</v>
      </c>
      <c r="O15" s="31">
        <v>6</v>
      </c>
      <c r="P15" s="31">
        <v>7</v>
      </c>
      <c r="Q15" s="31">
        <v>8</v>
      </c>
      <c r="R15" s="31">
        <v>9</v>
      </c>
    </row>
    <row r="16" spans="2:1025" hidden="1" outlineLevel="1">
      <c r="B16" s="202" t="s">
        <v>81</v>
      </c>
      <c r="C16" s="202"/>
      <c r="D16" s="202"/>
      <c r="E16" s="202"/>
      <c r="F16" s="202"/>
      <c r="G16" s="202"/>
      <c r="H16" s="202"/>
      <c r="I16" s="202"/>
      <c r="J16" s="202"/>
      <c r="K16" s="202"/>
      <c r="L16" s="32"/>
      <c r="M16" s="33"/>
      <c r="N16" s="203" t="s">
        <v>81</v>
      </c>
      <c r="O16" s="203"/>
      <c r="P16" s="203"/>
      <c r="Q16" s="203"/>
      <c r="R16" s="34"/>
      <c r="AMG16" s="11"/>
      <c r="AMH16" s="11"/>
      <c r="AMI16" s="11"/>
      <c r="AMJ16" s="11"/>
      <c r="AMK16" s="11"/>
    </row>
    <row r="17" spans="2:1025" hidden="1" outlineLevel="1">
      <c r="B17" s="35">
        <v>1</v>
      </c>
      <c r="C17" s="174" t="s">
        <v>82</v>
      </c>
      <c r="D17" s="36"/>
      <c r="E17" s="36" t="s">
        <v>83</v>
      </c>
      <c r="F17" s="37">
        <v>1</v>
      </c>
      <c r="G17" s="35"/>
      <c r="H17" s="36"/>
      <c r="I17" s="16">
        <f>F17*H17</f>
        <v>0</v>
      </c>
      <c r="J17" s="192">
        <v>30000</v>
      </c>
      <c r="K17" s="36">
        <f>ROUND(F17*J17,2)</f>
        <v>30000</v>
      </c>
      <c r="L17" s="16"/>
      <c r="M17" s="16"/>
      <c r="N17" s="16">
        <f>$I$3*H17</f>
        <v>0</v>
      </c>
      <c r="O17" s="16">
        <f>F17*N17</f>
        <v>0</v>
      </c>
      <c r="P17" s="16">
        <f>$I$4*J17</f>
        <v>0</v>
      </c>
      <c r="Q17" s="16">
        <f>F17*P17</f>
        <v>0</v>
      </c>
      <c r="R17" s="38">
        <f>O17+Q17</f>
        <v>0</v>
      </c>
      <c r="AMG17" s="11"/>
      <c r="AMH17" s="11"/>
      <c r="AMI17" s="11"/>
      <c r="AMJ17" s="11"/>
      <c r="AMK17" s="11"/>
    </row>
    <row r="18" spans="2:1025" ht="17.399999999999999" hidden="1" customHeight="1" outlineLevel="1">
      <c r="B18" s="35">
        <v>2</v>
      </c>
      <c r="C18" s="174"/>
      <c r="D18" s="36"/>
      <c r="E18" s="36"/>
      <c r="F18" s="37"/>
      <c r="G18" s="35"/>
      <c r="H18" s="36"/>
      <c r="I18" s="16">
        <f>F18*H18</f>
        <v>0</v>
      </c>
      <c r="J18" s="36"/>
      <c r="K18" s="36">
        <f>ROUND(F18*J18,2)</f>
        <v>0</v>
      </c>
      <c r="L18" s="16">
        <f>I18+K18</f>
        <v>0</v>
      </c>
      <c r="M18" s="16"/>
      <c r="N18" s="16"/>
      <c r="O18" s="16"/>
      <c r="P18" s="16"/>
      <c r="Q18" s="16"/>
      <c r="R18" s="38"/>
      <c r="AMG18" s="11"/>
      <c r="AMH18" s="11"/>
      <c r="AMI18" s="11"/>
      <c r="AMJ18" s="11"/>
      <c r="AMK18" s="11"/>
    </row>
    <row r="19" spans="2:1025" hidden="1" outlineLevel="1">
      <c r="B19" s="11"/>
      <c r="C19" s="175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AMG19" s="11"/>
      <c r="AMH19" s="11"/>
      <c r="AMI19" s="11"/>
      <c r="AMJ19" s="11"/>
      <c r="AMK19" s="11"/>
    </row>
    <row r="20" spans="2:1025" hidden="1" outlineLevel="1">
      <c r="B20" s="35"/>
      <c r="C20" s="176"/>
      <c r="D20" s="36"/>
      <c r="E20" s="36"/>
      <c r="F20" s="37"/>
      <c r="G20" s="35"/>
      <c r="H20" s="18" t="s">
        <v>49</v>
      </c>
      <c r="I20" s="39">
        <f>SUM(I18:I18)</f>
        <v>0</v>
      </c>
      <c r="J20" s="18" t="s">
        <v>85</v>
      </c>
      <c r="K20" s="39">
        <f>SUM(K17:K18)</f>
        <v>30000</v>
      </c>
      <c r="L20" s="39"/>
      <c r="M20" s="16"/>
      <c r="N20" s="18" t="s">
        <v>49</v>
      </c>
      <c r="O20" s="18" t="e">
        <f>#REF!+#REF!+#REF!+#REF!+#REF!+#REF!+#REF!+#REF!+#REF!+#REF!+#REF!</f>
        <v>#REF!</v>
      </c>
      <c r="P20" s="18" t="s">
        <v>85</v>
      </c>
      <c r="Q20" s="18">
        <f>SUM(Q18:Q18)</f>
        <v>0</v>
      </c>
      <c r="R20" s="40"/>
      <c r="AMG20" s="11"/>
      <c r="AMH20" s="11"/>
      <c r="AMI20" s="11"/>
      <c r="AMJ20" s="11"/>
      <c r="AMK20" s="11"/>
    </row>
    <row r="21" spans="2:1025" ht="15.75" hidden="1" customHeight="1" outlineLevel="1">
      <c r="B21" s="41"/>
      <c r="C21" s="177"/>
      <c r="D21" s="42"/>
      <c r="E21" s="204" t="s">
        <v>86</v>
      </c>
      <c r="F21" s="204"/>
      <c r="G21" s="204"/>
      <c r="H21" s="204"/>
      <c r="I21" s="204"/>
      <c r="J21" s="204"/>
      <c r="K21" s="204"/>
      <c r="L21" s="43"/>
      <c r="M21" s="18"/>
      <c r="N21" s="205" t="s">
        <v>86</v>
      </c>
      <c r="O21" s="205"/>
      <c r="P21" s="205"/>
      <c r="Q21" s="205"/>
      <c r="R21" s="44">
        <f>SUM(R17:R20)</f>
        <v>0</v>
      </c>
      <c r="AMG21" s="11"/>
      <c r="AMH21" s="11"/>
      <c r="AMI21" s="11"/>
      <c r="AMJ21" s="11"/>
      <c r="AMK21" s="11"/>
    </row>
    <row r="22" spans="2:1025" collapsed="1">
      <c r="B22" s="211" t="s">
        <v>87</v>
      </c>
      <c r="C22" s="212"/>
      <c r="D22" s="212"/>
      <c r="E22" s="212"/>
      <c r="F22" s="212"/>
      <c r="G22" s="212"/>
      <c r="H22" s="212"/>
      <c r="I22" s="212"/>
      <c r="J22" s="212"/>
      <c r="K22" s="213"/>
      <c r="L22" s="45"/>
      <c r="M22" s="46"/>
      <c r="N22" s="205" t="s">
        <v>87</v>
      </c>
      <c r="O22" s="205"/>
      <c r="P22" s="205"/>
      <c r="Q22" s="205"/>
      <c r="R22" s="34"/>
      <c r="AMG22" s="11"/>
      <c r="AMH22" s="11"/>
      <c r="AMI22" s="11"/>
      <c r="AMJ22" s="11"/>
      <c r="AMK22" s="11"/>
    </row>
    <row r="23" spans="2:1025" ht="31.2" outlineLevel="1">
      <c r="B23" s="165">
        <v>1</v>
      </c>
      <c r="C23" s="178" t="s">
        <v>168</v>
      </c>
      <c r="D23" s="238" t="s">
        <v>172</v>
      </c>
      <c r="E23" s="238" t="s">
        <v>56</v>
      </c>
      <c r="F23" s="176">
        <v>212.32</v>
      </c>
      <c r="G23" s="165"/>
      <c r="H23" s="238">
        <v>370</v>
      </c>
      <c r="I23" s="244">
        <f t="shared" ref="I23:I32" si="0">F23*H23</f>
        <v>78558.399999999994</v>
      </c>
      <c r="J23" s="238">
        <v>900</v>
      </c>
      <c r="K23" s="245">
        <f t="shared" ref="K23:K32" si="1">ROUND(F23*J23,2)</f>
        <v>191088</v>
      </c>
      <c r="L23" s="244">
        <f t="shared" ref="L23:L32" si="2">I23+K23</f>
        <v>269646.40000000002</v>
      </c>
      <c r="M23" s="16"/>
      <c r="N23" s="16">
        <f>$I$3*H23</f>
        <v>0</v>
      </c>
      <c r="O23" s="16">
        <f>F23*N23</f>
        <v>0</v>
      </c>
      <c r="P23" s="16">
        <f>$I$4*J23</f>
        <v>0</v>
      </c>
      <c r="Q23" s="16">
        <f>F23*P23</f>
        <v>0</v>
      </c>
      <c r="R23" s="38">
        <f>O23+Q23</f>
        <v>0</v>
      </c>
      <c r="AMG23" s="11"/>
      <c r="AMH23" s="11"/>
      <c r="AMI23" s="11"/>
      <c r="AMJ23" s="11"/>
      <c r="AMK23" s="11"/>
    </row>
    <row r="24" spans="2:1025" outlineLevel="1">
      <c r="B24" s="166">
        <v>2</v>
      </c>
      <c r="C24" s="179" t="s">
        <v>146</v>
      </c>
      <c r="D24" s="238" t="s">
        <v>149</v>
      </c>
      <c r="E24" s="238" t="s">
        <v>56</v>
      </c>
      <c r="F24" s="176">
        <v>44.2</v>
      </c>
      <c r="G24" s="166"/>
      <c r="H24" s="237">
        <v>170</v>
      </c>
      <c r="I24" s="244">
        <f t="shared" si="0"/>
        <v>7514.0000000000009</v>
      </c>
      <c r="J24" s="237">
        <v>3800</v>
      </c>
      <c r="K24" s="245">
        <f t="shared" si="1"/>
        <v>167960</v>
      </c>
      <c r="L24" s="244">
        <f t="shared" si="2"/>
        <v>175474</v>
      </c>
      <c r="M24" s="16"/>
      <c r="N24" s="16" t="e">
        <f>#REF!+#REF!+#REF!+#REF!+#REF!+#REF!+#REF!</f>
        <v>#REF!</v>
      </c>
      <c r="O24" s="16" t="e">
        <f>F24*N24</f>
        <v>#REF!</v>
      </c>
      <c r="P24" s="16">
        <f>$I$4*J24</f>
        <v>0</v>
      </c>
      <c r="Q24" s="16">
        <f>F24*P24</f>
        <v>0</v>
      </c>
      <c r="R24" s="38" t="e">
        <f>O24+Q24</f>
        <v>#REF!</v>
      </c>
      <c r="AMG24" s="11"/>
      <c r="AMH24" s="11"/>
      <c r="AMI24" s="11"/>
      <c r="AMJ24" s="11"/>
      <c r="AMK24" s="11"/>
    </row>
    <row r="25" spans="2:1025" outlineLevel="1">
      <c r="B25" s="165">
        <v>3</v>
      </c>
      <c r="C25" s="179" t="s">
        <v>147</v>
      </c>
      <c r="D25" s="238" t="s">
        <v>149</v>
      </c>
      <c r="E25" s="238" t="s">
        <v>56</v>
      </c>
      <c r="F25" s="176">
        <v>1.5</v>
      </c>
      <c r="G25" s="166"/>
      <c r="H25" s="237">
        <v>170</v>
      </c>
      <c r="I25" s="244">
        <f t="shared" si="0"/>
        <v>255</v>
      </c>
      <c r="J25" s="237">
        <v>3900</v>
      </c>
      <c r="K25" s="245">
        <f t="shared" si="1"/>
        <v>5850</v>
      </c>
      <c r="L25" s="244">
        <f t="shared" si="2"/>
        <v>6105</v>
      </c>
      <c r="M25" s="16"/>
      <c r="N25" s="16"/>
      <c r="O25" s="16"/>
      <c r="P25" s="16"/>
      <c r="Q25" s="16"/>
      <c r="R25" s="38"/>
      <c r="AMG25" s="11"/>
      <c r="AMH25" s="11"/>
      <c r="AMI25" s="11"/>
      <c r="AMJ25" s="11"/>
      <c r="AMK25" s="11"/>
    </row>
    <row r="26" spans="2:1025" outlineLevel="1">
      <c r="B26" s="166">
        <v>4</v>
      </c>
      <c r="C26" s="179" t="s">
        <v>148</v>
      </c>
      <c r="D26" s="238" t="s">
        <v>149</v>
      </c>
      <c r="E26" s="238" t="s">
        <v>56</v>
      </c>
      <c r="F26" s="176">
        <v>9</v>
      </c>
      <c r="G26" s="166"/>
      <c r="H26" s="237">
        <v>730</v>
      </c>
      <c r="I26" s="244">
        <f t="shared" si="0"/>
        <v>6570</v>
      </c>
      <c r="J26" s="237">
        <v>7000</v>
      </c>
      <c r="K26" s="245">
        <f t="shared" si="1"/>
        <v>63000</v>
      </c>
      <c r="L26" s="244">
        <f t="shared" si="2"/>
        <v>69570</v>
      </c>
      <c r="M26" s="16"/>
      <c r="N26" s="16"/>
      <c r="O26" s="16"/>
      <c r="P26" s="16"/>
      <c r="Q26" s="16"/>
      <c r="R26" s="38"/>
      <c r="AMG26" s="11"/>
      <c r="AMH26" s="11"/>
      <c r="AMI26" s="11"/>
      <c r="AMJ26" s="11"/>
      <c r="AMK26" s="11"/>
    </row>
    <row r="27" spans="2:1025" ht="31.2" outlineLevel="1">
      <c r="B27" s="165">
        <v>5</v>
      </c>
      <c r="C27" s="179" t="s">
        <v>88</v>
      </c>
      <c r="D27" s="238" t="s">
        <v>145</v>
      </c>
      <c r="E27" s="238" t="s">
        <v>56</v>
      </c>
      <c r="F27" s="176">
        <v>130</v>
      </c>
      <c r="G27" s="166"/>
      <c r="H27" s="237">
        <v>170</v>
      </c>
      <c r="I27" s="244">
        <f t="shared" si="0"/>
        <v>22100</v>
      </c>
      <c r="J27" s="237">
        <v>1000</v>
      </c>
      <c r="K27" s="245">
        <f t="shared" si="1"/>
        <v>130000</v>
      </c>
      <c r="L27" s="244">
        <f t="shared" si="2"/>
        <v>152100</v>
      </c>
      <c r="M27" s="16"/>
      <c r="N27" s="16"/>
      <c r="O27" s="16"/>
      <c r="P27" s="16"/>
      <c r="Q27" s="16"/>
      <c r="R27" s="38"/>
      <c r="AMG27" s="11"/>
      <c r="AMH27" s="11"/>
      <c r="AMI27" s="11"/>
      <c r="AMJ27" s="11"/>
      <c r="AMK27" s="11"/>
    </row>
    <row r="28" spans="2:1025" ht="31.2" outlineLevel="1">
      <c r="B28" s="166">
        <v>6</v>
      </c>
      <c r="C28" s="179" t="s">
        <v>144</v>
      </c>
      <c r="D28" s="238" t="s">
        <v>145</v>
      </c>
      <c r="E28" s="238" t="s">
        <v>56</v>
      </c>
      <c r="F28" s="176">
        <v>27.5</v>
      </c>
      <c r="G28" s="166"/>
      <c r="H28" s="237">
        <v>260</v>
      </c>
      <c r="I28" s="244">
        <f t="shared" si="0"/>
        <v>7150</v>
      </c>
      <c r="J28" s="237">
        <v>1400</v>
      </c>
      <c r="K28" s="245">
        <f t="shared" si="1"/>
        <v>38500</v>
      </c>
      <c r="L28" s="244">
        <f t="shared" si="2"/>
        <v>45650</v>
      </c>
      <c r="M28" s="16"/>
      <c r="N28" s="16"/>
      <c r="O28" s="16"/>
      <c r="P28" s="16"/>
      <c r="Q28" s="16"/>
      <c r="R28" s="38"/>
      <c r="AMG28" s="11"/>
      <c r="AMH28" s="11"/>
      <c r="AMI28" s="11"/>
      <c r="AMJ28" s="11"/>
      <c r="AMK28" s="11"/>
    </row>
    <row r="29" spans="2:1025" outlineLevel="1">
      <c r="B29" s="165">
        <v>7</v>
      </c>
      <c r="C29" s="179" t="s">
        <v>90</v>
      </c>
      <c r="D29" s="238" t="s">
        <v>91</v>
      </c>
      <c r="E29" s="238" t="s">
        <v>56</v>
      </c>
      <c r="F29" s="176">
        <v>534</v>
      </c>
      <c r="G29" s="166"/>
      <c r="H29" s="237">
        <v>80</v>
      </c>
      <c r="I29" s="244">
        <f t="shared" si="0"/>
        <v>42720</v>
      </c>
      <c r="J29" s="237">
        <v>150</v>
      </c>
      <c r="K29" s="245">
        <f t="shared" si="1"/>
        <v>80100</v>
      </c>
      <c r="L29" s="244">
        <f t="shared" si="2"/>
        <v>122820</v>
      </c>
      <c r="M29" s="16"/>
      <c r="N29" s="16"/>
      <c r="O29" s="16"/>
      <c r="P29" s="16"/>
      <c r="Q29" s="16"/>
      <c r="R29" s="38"/>
      <c r="AMG29" s="11"/>
      <c r="AMH29" s="11"/>
      <c r="AMI29" s="11"/>
      <c r="AMJ29" s="11"/>
      <c r="AMK29" s="11"/>
    </row>
    <row r="30" spans="2:1025" outlineLevel="1">
      <c r="B30" s="166">
        <v>8</v>
      </c>
      <c r="C30" s="179" t="s">
        <v>92</v>
      </c>
      <c r="D30" s="238" t="s">
        <v>91</v>
      </c>
      <c r="E30" s="238" t="s">
        <v>56</v>
      </c>
      <c r="F30" s="176">
        <v>54.7</v>
      </c>
      <c r="G30" s="166"/>
      <c r="H30" s="237">
        <v>110</v>
      </c>
      <c r="I30" s="244">
        <f t="shared" si="0"/>
        <v>6017</v>
      </c>
      <c r="J30" s="237">
        <v>400</v>
      </c>
      <c r="K30" s="245">
        <f t="shared" si="1"/>
        <v>21880</v>
      </c>
      <c r="L30" s="244">
        <f t="shared" si="2"/>
        <v>27897</v>
      </c>
      <c r="M30" s="16"/>
      <c r="N30" s="16"/>
      <c r="O30" s="16"/>
      <c r="P30" s="16"/>
      <c r="Q30" s="16"/>
      <c r="R30" s="38"/>
      <c r="AMG30" s="11"/>
      <c r="AMH30" s="11"/>
      <c r="AMI30" s="11"/>
      <c r="AMJ30" s="11"/>
      <c r="AMK30" s="11"/>
    </row>
    <row r="31" spans="2:1025" outlineLevel="1">
      <c r="B31" s="165">
        <v>9</v>
      </c>
      <c r="C31" s="179" t="s">
        <v>93</v>
      </c>
      <c r="D31" s="246"/>
      <c r="E31" s="238" t="s">
        <v>56</v>
      </c>
      <c r="F31" s="176">
        <v>534</v>
      </c>
      <c r="G31" s="166"/>
      <c r="H31" s="237">
        <v>0</v>
      </c>
      <c r="I31" s="244">
        <f t="shared" si="0"/>
        <v>0</v>
      </c>
      <c r="J31" s="237">
        <v>30</v>
      </c>
      <c r="K31" s="245">
        <f t="shared" si="1"/>
        <v>16020</v>
      </c>
      <c r="L31" s="244">
        <f t="shared" si="2"/>
        <v>16020</v>
      </c>
      <c r="M31" s="16"/>
      <c r="N31" s="16"/>
      <c r="O31" s="16"/>
      <c r="P31" s="16"/>
      <c r="Q31" s="16"/>
      <c r="R31" s="38"/>
      <c r="AMG31" s="11"/>
      <c r="AMH31" s="11"/>
      <c r="AMI31" s="11"/>
      <c r="AMJ31" s="11"/>
      <c r="AMK31" s="11"/>
    </row>
    <row r="32" spans="2:1025" s="57" customFormat="1" outlineLevel="1">
      <c r="B32" s="166">
        <v>10</v>
      </c>
      <c r="C32" s="178"/>
      <c r="D32" s="49"/>
      <c r="E32" s="50"/>
      <c r="F32" s="37"/>
      <c r="G32" s="51"/>
      <c r="H32" s="52"/>
      <c r="I32" s="16">
        <f t="shared" si="0"/>
        <v>0</v>
      </c>
      <c r="J32" s="53"/>
      <c r="K32" s="54">
        <f t="shared" si="1"/>
        <v>0</v>
      </c>
      <c r="L32" s="16">
        <f t="shared" si="2"/>
        <v>0</v>
      </c>
      <c r="M32" s="55"/>
      <c r="N32" s="55">
        <f>$I$3*H32</f>
        <v>0</v>
      </c>
      <c r="O32" s="55">
        <f>N32*F32</f>
        <v>0</v>
      </c>
      <c r="P32" s="55">
        <f>J32*I4</f>
        <v>0</v>
      </c>
      <c r="Q32" s="55">
        <f>F32*P32</f>
        <v>0</v>
      </c>
      <c r="R32" s="56">
        <f>O32+Q32</f>
        <v>0</v>
      </c>
    </row>
    <row r="33" spans="2:1025" outlineLevel="1">
      <c r="B33" s="35"/>
      <c r="C33" s="176"/>
      <c r="D33" s="47"/>
      <c r="E33" s="36"/>
      <c r="F33" s="37"/>
      <c r="G33" s="35"/>
      <c r="H33" s="18" t="s">
        <v>49</v>
      </c>
      <c r="I33" s="39">
        <f>SUM(I23:I32)</f>
        <v>170884.4</v>
      </c>
      <c r="J33" s="18" t="s">
        <v>85</v>
      </c>
      <c r="K33" s="39">
        <f>SUM(K23:K32)</f>
        <v>714398</v>
      </c>
      <c r="L33" s="39">
        <f>I33+K33</f>
        <v>885282.4</v>
      </c>
      <c r="M33" s="16"/>
      <c r="N33" s="18" t="s">
        <v>49</v>
      </c>
      <c r="O33" s="18" t="e">
        <f>#REF!+#REF!+#REF!+#REF!+#REF!+#REF!+#REF!+O32+O24+O23+#REF!</f>
        <v>#REF!</v>
      </c>
      <c r="P33" s="18" t="s">
        <v>85</v>
      </c>
      <c r="Q33" s="18">
        <f>SUM(Q23:Q32)</f>
        <v>0</v>
      </c>
      <c r="R33" s="40"/>
      <c r="AMG33" s="11"/>
      <c r="AMH33" s="11"/>
      <c r="AMI33" s="11"/>
      <c r="AMJ33" s="11"/>
      <c r="AMK33" s="11"/>
    </row>
    <row r="34" spans="2:1025" ht="15.75" customHeight="1" outlineLevel="1">
      <c r="B34" s="247"/>
      <c r="C34" s="248"/>
      <c r="D34" s="42"/>
      <c r="E34" s="214" t="s">
        <v>86</v>
      </c>
      <c r="F34" s="214"/>
      <c r="G34" s="214"/>
      <c r="H34" s="214"/>
      <c r="I34" s="214"/>
      <c r="J34" s="214"/>
      <c r="K34" s="214"/>
      <c r="L34" s="43">
        <f>I33+K33</f>
        <v>885282.4</v>
      </c>
      <c r="M34" s="18"/>
      <c r="N34" s="205" t="s">
        <v>86</v>
      </c>
      <c r="O34" s="205"/>
      <c r="P34" s="205"/>
      <c r="Q34" s="205"/>
      <c r="R34" s="44" t="e">
        <f>Q33+O33</f>
        <v>#REF!</v>
      </c>
      <c r="AMG34" s="11"/>
      <c r="AMH34" s="11"/>
      <c r="AMI34" s="11"/>
      <c r="AMJ34" s="11"/>
      <c r="AMK34" s="11"/>
    </row>
    <row r="35" spans="2:1025">
      <c r="B35" s="211" t="s">
        <v>94</v>
      </c>
      <c r="C35" s="212"/>
      <c r="D35" s="212"/>
      <c r="E35" s="212"/>
      <c r="F35" s="212"/>
      <c r="G35" s="212"/>
      <c r="H35" s="212"/>
      <c r="I35" s="212"/>
      <c r="J35" s="212"/>
      <c r="K35" s="213"/>
      <c r="L35" s="32"/>
      <c r="M35" s="33"/>
      <c r="N35" s="203" t="s">
        <v>94</v>
      </c>
      <c r="O35" s="203"/>
      <c r="P35" s="203"/>
      <c r="Q35" s="203"/>
      <c r="R35" s="58"/>
      <c r="AMG35" s="11"/>
      <c r="AMH35" s="11"/>
      <c r="AMI35" s="11"/>
      <c r="AMJ35" s="11"/>
      <c r="AMK35" s="11"/>
    </row>
    <row r="36" spans="2:1025" outlineLevel="1">
      <c r="B36" s="165">
        <v>1</v>
      </c>
      <c r="C36" s="178" t="s">
        <v>169</v>
      </c>
      <c r="D36" s="238" t="s">
        <v>95</v>
      </c>
      <c r="E36" s="238" t="s">
        <v>56</v>
      </c>
      <c r="F36" s="176">
        <v>140</v>
      </c>
      <c r="G36" s="165"/>
      <c r="H36" s="238">
        <v>1440</v>
      </c>
      <c r="I36" s="244">
        <f t="shared" ref="I36:I47" si="3">F36*H36</f>
        <v>201600</v>
      </c>
      <c r="J36" s="36">
        <v>1600</v>
      </c>
      <c r="K36" s="36">
        <f>F36*J36</f>
        <v>224000</v>
      </c>
      <c r="L36" s="36">
        <f t="shared" ref="L36:L48" si="4">I36+K36</f>
        <v>425600</v>
      </c>
      <c r="M36" s="36"/>
      <c r="N36" s="36"/>
      <c r="O36" s="16"/>
      <c r="P36" s="16"/>
      <c r="Q36" s="16"/>
      <c r="R36" s="38"/>
      <c r="AMG36" s="11"/>
      <c r="AMH36" s="11"/>
      <c r="AMI36" s="11"/>
      <c r="AMJ36" s="11"/>
      <c r="AMK36" s="11"/>
    </row>
    <row r="37" spans="2:1025" outlineLevel="1">
      <c r="B37" s="165">
        <v>2</v>
      </c>
      <c r="C37" s="178" t="s">
        <v>96</v>
      </c>
      <c r="D37" s="238" t="s">
        <v>95</v>
      </c>
      <c r="E37" s="238" t="s">
        <v>56</v>
      </c>
      <c r="F37" s="176">
        <v>140</v>
      </c>
      <c r="G37" s="165"/>
      <c r="H37" s="238">
        <v>110</v>
      </c>
      <c r="I37" s="244">
        <f t="shared" si="3"/>
        <v>15400</v>
      </c>
      <c r="J37" s="36">
        <v>220</v>
      </c>
      <c r="K37" s="36">
        <f t="shared" ref="K37:K42" si="5">F37*J37</f>
        <v>30800</v>
      </c>
      <c r="L37" s="36">
        <f t="shared" si="4"/>
        <v>46200</v>
      </c>
      <c r="M37" s="36"/>
      <c r="N37" s="36">
        <f t="shared" ref="N37:N42" si="6">$I$3*H37</f>
        <v>0</v>
      </c>
      <c r="O37" s="16">
        <f t="shared" ref="O37:O42" si="7">F37*N37</f>
        <v>0</v>
      </c>
      <c r="P37" s="16">
        <f t="shared" ref="P37:P42" si="8">$I$4*J37</f>
        <v>0</v>
      </c>
      <c r="Q37" s="16">
        <f t="shared" ref="Q37:Q42" si="9">F37*P37</f>
        <v>0</v>
      </c>
      <c r="R37" s="38">
        <f t="shared" ref="R37:R43" si="10">O37+Q37</f>
        <v>0</v>
      </c>
      <c r="AMG37" s="11"/>
      <c r="AMH37" s="11"/>
      <c r="AMI37" s="11"/>
      <c r="AMJ37" s="11"/>
      <c r="AMK37" s="11"/>
    </row>
    <row r="38" spans="2:1025" outlineLevel="1">
      <c r="B38" s="165">
        <v>3</v>
      </c>
      <c r="C38" s="178" t="s">
        <v>97</v>
      </c>
      <c r="D38" s="238" t="s">
        <v>98</v>
      </c>
      <c r="E38" s="238" t="s">
        <v>56</v>
      </c>
      <c r="F38" s="176">
        <v>256</v>
      </c>
      <c r="G38" s="165"/>
      <c r="H38" s="238">
        <v>250</v>
      </c>
      <c r="I38" s="244">
        <f t="shared" si="3"/>
        <v>64000</v>
      </c>
      <c r="J38" s="36">
        <v>350</v>
      </c>
      <c r="K38" s="36">
        <f t="shared" si="5"/>
        <v>89600</v>
      </c>
      <c r="L38" s="36">
        <f t="shared" si="4"/>
        <v>153600</v>
      </c>
      <c r="M38" s="36"/>
      <c r="N38" s="36"/>
      <c r="O38" s="16"/>
      <c r="P38" s="16"/>
      <c r="Q38" s="16"/>
      <c r="R38" s="38"/>
      <c r="AMG38" s="11"/>
      <c r="AMH38" s="11"/>
      <c r="AMI38" s="11"/>
      <c r="AMJ38" s="11"/>
      <c r="AMK38" s="11"/>
    </row>
    <row r="39" spans="2:1025" outlineLevel="1">
      <c r="B39" s="165">
        <v>4</v>
      </c>
      <c r="C39" s="178" t="s">
        <v>99</v>
      </c>
      <c r="D39" s="238" t="s">
        <v>91</v>
      </c>
      <c r="E39" s="238" t="s">
        <v>56</v>
      </c>
      <c r="F39" s="176">
        <v>854</v>
      </c>
      <c r="G39" s="165"/>
      <c r="H39" s="238">
        <v>70</v>
      </c>
      <c r="I39" s="244">
        <f t="shared" si="3"/>
        <v>59780</v>
      </c>
      <c r="J39" s="238">
        <v>150</v>
      </c>
      <c r="K39" s="36">
        <f t="shared" si="5"/>
        <v>128100</v>
      </c>
      <c r="L39" s="36">
        <f t="shared" si="4"/>
        <v>187880</v>
      </c>
      <c r="M39" s="36"/>
      <c r="N39" s="36"/>
      <c r="O39" s="16"/>
      <c r="P39" s="16"/>
      <c r="Q39" s="16"/>
      <c r="R39" s="38"/>
      <c r="AMG39" s="11"/>
      <c r="AMH39" s="11"/>
      <c r="AMI39" s="11"/>
      <c r="AMJ39" s="11"/>
      <c r="AMK39" s="11"/>
    </row>
    <row r="40" spans="2:1025" outlineLevel="1">
      <c r="B40" s="165">
        <v>5</v>
      </c>
      <c r="C40" s="178" t="s">
        <v>93</v>
      </c>
      <c r="D40" s="238"/>
      <c r="E40" s="238" t="s">
        <v>56</v>
      </c>
      <c r="F40" s="176">
        <v>427</v>
      </c>
      <c r="G40" s="165"/>
      <c r="H40" s="238"/>
      <c r="I40" s="244">
        <f t="shared" si="3"/>
        <v>0</v>
      </c>
      <c r="J40" s="36">
        <v>30</v>
      </c>
      <c r="K40" s="36">
        <f t="shared" si="5"/>
        <v>12810</v>
      </c>
      <c r="L40" s="36">
        <f t="shared" si="4"/>
        <v>12810</v>
      </c>
      <c r="M40" s="36"/>
      <c r="N40" s="36"/>
      <c r="O40" s="16"/>
      <c r="P40" s="16"/>
      <c r="Q40" s="16"/>
      <c r="R40" s="38"/>
      <c r="AMG40" s="11"/>
      <c r="AMH40" s="11"/>
      <c r="AMI40" s="11"/>
      <c r="AMJ40" s="11"/>
      <c r="AMK40" s="11"/>
    </row>
    <row r="41" spans="2:1025" ht="46.8" outlineLevel="1">
      <c r="B41" s="165">
        <v>6</v>
      </c>
      <c r="C41" s="174" t="s">
        <v>100</v>
      </c>
      <c r="D41" s="238" t="s">
        <v>150</v>
      </c>
      <c r="E41" s="238" t="s">
        <v>56</v>
      </c>
      <c r="F41" s="176">
        <v>256</v>
      </c>
      <c r="G41" s="165"/>
      <c r="H41" s="249">
        <v>610</v>
      </c>
      <c r="I41" s="244">
        <f t="shared" si="3"/>
        <v>156160</v>
      </c>
      <c r="J41" s="36">
        <v>430</v>
      </c>
      <c r="K41" s="36">
        <f t="shared" si="5"/>
        <v>110080</v>
      </c>
      <c r="L41" s="36">
        <f t="shared" si="4"/>
        <v>266240</v>
      </c>
      <c r="M41" s="36"/>
      <c r="N41" s="36">
        <f t="shared" si="6"/>
        <v>0</v>
      </c>
      <c r="O41" s="16">
        <f t="shared" si="7"/>
        <v>0</v>
      </c>
      <c r="P41" s="16">
        <f t="shared" si="8"/>
        <v>0</v>
      </c>
      <c r="Q41" s="16">
        <f t="shared" si="9"/>
        <v>0</v>
      </c>
      <c r="R41" s="38">
        <f t="shared" si="10"/>
        <v>0</v>
      </c>
      <c r="AMG41" s="11"/>
      <c r="AMH41" s="11"/>
      <c r="AMI41" s="11"/>
      <c r="AMJ41" s="11"/>
      <c r="AMK41" s="11"/>
    </row>
    <row r="42" spans="2:1025" outlineLevel="1">
      <c r="B42" s="165">
        <v>7</v>
      </c>
      <c r="C42" s="174" t="s">
        <v>101</v>
      </c>
      <c r="D42" s="238"/>
      <c r="E42" s="238" t="s">
        <v>56</v>
      </c>
      <c r="F42" s="176">
        <v>256</v>
      </c>
      <c r="G42" s="165"/>
      <c r="H42" s="250">
        <v>20</v>
      </c>
      <c r="I42" s="244">
        <f t="shared" si="3"/>
        <v>5120</v>
      </c>
      <c r="J42" s="36">
        <v>100</v>
      </c>
      <c r="K42" s="36">
        <f t="shared" si="5"/>
        <v>25600</v>
      </c>
      <c r="L42" s="36">
        <f t="shared" si="4"/>
        <v>30720</v>
      </c>
      <c r="M42" s="36"/>
      <c r="N42" s="36">
        <f t="shared" si="6"/>
        <v>0</v>
      </c>
      <c r="O42" s="16">
        <f t="shared" si="7"/>
        <v>0</v>
      </c>
      <c r="P42" s="16">
        <f t="shared" si="8"/>
        <v>0</v>
      </c>
      <c r="Q42" s="16">
        <f t="shared" si="9"/>
        <v>0</v>
      </c>
      <c r="R42" s="38">
        <f t="shared" si="10"/>
        <v>0</v>
      </c>
      <c r="AMG42" s="11"/>
      <c r="AMH42" s="11"/>
      <c r="AMI42" s="11"/>
      <c r="AMJ42" s="11"/>
      <c r="AMK42" s="11"/>
    </row>
    <row r="43" spans="2:1025" ht="31.2" outlineLevel="1">
      <c r="B43" s="165">
        <v>8</v>
      </c>
      <c r="C43" s="174" t="s">
        <v>102</v>
      </c>
      <c r="D43" s="238" t="s">
        <v>103</v>
      </c>
      <c r="E43" s="238" t="s">
        <v>56</v>
      </c>
      <c r="F43" s="176">
        <v>256</v>
      </c>
      <c r="G43" s="165"/>
      <c r="H43" s="238">
        <v>185</v>
      </c>
      <c r="I43" s="244">
        <f t="shared" si="3"/>
        <v>47360</v>
      </c>
      <c r="J43" s="36">
        <v>250</v>
      </c>
      <c r="K43" s="36">
        <f t="shared" ref="K43:K48" si="11">ROUND(F43*J43,2)</f>
        <v>64000</v>
      </c>
      <c r="L43" s="36">
        <f t="shared" si="4"/>
        <v>111360</v>
      </c>
      <c r="M43" s="36"/>
      <c r="N43" s="36" t="e">
        <f>$I$3*#REF!</f>
        <v>#REF!</v>
      </c>
      <c r="O43" s="16" t="e">
        <f>#REF!*N43</f>
        <v>#REF!</v>
      </c>
      <c r="P43" s="16" t="e">
        <f>$I$4*#REF!</f>
        <v>#REF!</v>
      </c>
      <c r="Q43" s="16" t="e">
        <f>#REF!*P43</f>
        <v>#REF!</v>
      </c>
      <c r="R43" s="38" t="e">
        <f t="shared" si="10"/>
        <v>#REF!</v>
      </c>
      <c r="AMG43" s="11"/>
      <c r="AMH43" s="11"/>
      <c r="AMI43" s="11"/>
      <c r="AMJ43" s="11"/>
      <c r="AMK43" s="11"/>
    </row>
    <row r="44" spans="2:1025" outlineLevel="1">
      <c r="B44" s="165">
        <v>9</v>
      </c>
      <c r="C44" s="178" t="s">
        <v>151</v>
      </c>
      <c r="D44" s="36" t="s">
        <v>95</v>
      </c>
      <c r="E44" s="36" t="s">
        <v>56</v>
      </c>
      <c r="F44" s="37">
        <v>256</v>
      </c>
      <c r="G44" s="35"/>
      <c r="H44" s="36">
        <v>390</v>
      </c>
      <c r="I44" s="16">
        <f t="shared" si="3"/>
        <v>99840</v>
      </c>
      <c r="J44" s="36">
        <v>500</v>
      </c>
      <c r="K44" s="36">
        <f t="shared" si="11"/>
        <v>128000</v>
      </c>
      <c r="L44" s="36">
        <f t="shared" si="4"/>
        <v>227840</v>
      </c>
      <c r="M44" s="36"/>
      <c r="N44" s="36"/>
      <c r="O44" s="16"/>
      <c r="P44" s="16"/>
      <c r="Q44" s="16"/>
      <c r="R44" s="38"/>
      <c r="AMG44" s="11"/>
      <c r="AMH44" s="11"/>
      <c r="AMI44" s="11"/>
      <c r="AMJ44" s="11"/>
      <c r="AMK44" s="11"/>
    </row>
    <row r="45" spans="2:1025" outlineLevel="1">
      <c r="B45" s="165">
        <v>10</v>
      </c>
      <c r="C45" s="178" t="s">
        <v>152</v>
      </c>
      <c r="D45" s="36" t="s">
        <v>95</v>
      </c>
      <c r="E45" s="36" t="s">
        <v>56</v>
      </c>
      <c r="F45" s="37">
        <v>11.5</v>
      </c>
      <c r="G45" s="35"/>
      <c r="H45" s="167">
        <v>120</v>
      </c>
      <c r="I45" s="16">
        <f t="shared" si="3"/>
        <v>1380</v>
      </c>
      <c r="J45" s="36">
        <v>500</v>
      </c>
      <c r="K45" s="36">
        <f t="shared" si="11"/>
        <v>5750</v>
      </c>
      <c r="L45" s="36">
        <f>I45+K45</f>
        <v>7130</v>
      </c>
      <c r="M45" s="36"/>
      <c r="N45" s="36"/>
      <c r="O45" s="16"/>
      <c r="P45" s="16"/>
      <c r="Q45" s="16"/>
      <c r="R45" s="38"/>
      <c r="AMG45" s="11"/>
      <c r="AMH45" s="11"/>
      <c r="AMI45" s="11"/>
      <c r="AMJ45" s="11"/>
      <c r="AMK45" s="11"/>
    </row>
    <row r="46" spans="2:1025" outlineLevel="1">
      <c r="B46" s="165">
        <v>11</v>
      </c>
      <c r="C46" s="178" t="s">
        <v>153</v>
      </c>
      <c r="D46" s="36"/>
      <c r="E46" s="36" t="s">
        <v>56</v>
      </c>
      <c r="F46" s="37">
        <v>141</v>
      </c>
      <c r="G46" s="35"/>
      <c r="H46" s="167">
        <v>730</v>
      </c>
      <c r="I46" s="16">
        <f t="shared" si="3"/>
        <v>102930</v>
      </c>
      <c r="J46" s="36">
        <v>7000</v>
      </c>
      <c r="K46" s="36">
        <f t="shared" si="11"/>
        <v>987000</v>
      </c>
      <c r="L46" s="36">
        <f>I46+K46</f>
        <v>1089930</v>
      </c>
      <c r="M46" s="36"/>
      <c r="N46" s="36"/>
      <c r="O46" s="16"/>
      <c r="P46" s="16"/>
      <c r="Q46" s="16"/>
      <c r="R46" s="38"/>
      <c r="AMG46" s="11"/>
      <c r="AMH46" s="11"/>
      <c r="AMI46" s="11"/>
      <c r="AMJ46" s="11"/>
      <c r="AMK46" s="11"/>
    </row>
    <row r="47" spans="2:1025" outlineLevel="1">
      <c r="B47" s="165">
        <v>12</v>
      </c>
      <c r="C47" s="178" t="s">
        <v>154</v>
      </c>
      <c r="D47" s="36"/>
      <c r="E47" s="36" t="s">
        <v>56</v>
      </c>
      <c r="F47" s="37">
        <v>11.5</v>
      </c>
      <c r="G47" s="35"/>
      <c r="H47" s="239">
        <v>170</v>
      </c>
      <c r="I47" s="16">
        <f t="shared" si="3"/>
        <v>1955</v>
      </c>
      <c r="J47" s="238">
        <v>3900</v>
      </c>
      <c r="K47" s="36">
        <f t="shared" si="11"/>
        <v>44850</v>
      </c>
      <c r="L47" s="36">
        <f>I47+K47</f>
        <v>46805</v>
      </c>
      <c r="M47" s="36"/>
      <c r="N47" s="36"/>
      <c r="O47" s="16"/>
      <c r="P47" s="16"/>
      <c r="Q47" s="16"/>
      <c r="R47" s="38"/>
      <c r="AMG47" s="11"/>
      <c r="AMH47" s="11"/>
      <c r="AMI47" s="11"/>
      <c r="AMJ47" s="11"/>
      <c r="AMK47" s="11"/>
    </row>
    <row r="48" spans="2:1025" outlineLevel="1">
      <c r="B48" s="165">
        <v>13</v>
      </c>
      <c r="C48" s="178" t="s">
        <v>155</v>
      </c>
      <c r="D48" s="62"/>
      <c r="E48" s="63" t="s">
        <v>120</v>
      </c>
      <c r="F48" s="37">
        <v>46.2</v>
      </c>
      <c r="G48" s="35"/>
      <c r="H48" s="36"/>
      <c r="I48" s="16">
        <f>F48*H48</f>
        <v>0</v>
      </c>
      <c r="J48" s="36">
        <v>1000</v>
      </c>
      <c r="K48" s="36">
        <f t="shared" si="11"/>
        <v>46200</v>
      </c>
      <c r="L48" s="36">
        <f t="shared" si="4"/>
        <v>46200</v>
      </c>
      <c r="M48" s="36"/>
      <c r="N48" s="36"/>
      <c r="O48" s="16"/>
      <c r="P48" s="16"/>
      <c r="Q48" s="16"/>
      <c r="R48" s="38"/>
      <c r="AMG48" s="11"/>
      <c r="AMH48" s="11"/>
      <c r="AMI48" s="11"/>
      <c r="AMJ48" s="11"/>
      <c r="AMK48" s="11"/>
    </row>
    <row r="49" spans="2:1025" outlineLevel="1">
      <c r="B49" s="165">
        <v>14</v>
      </c>
      <c r="C49" s="174" t="s">
        <v>162</v>
      </c>
      <c r="D49" s="64"/>
      <c r="E49" s="63" t="s">
        <v>120</v>
      </c>
      <c r="F49" s="37">
        <v>18.600000000000001</v>
      </c>
      <c r="G49" s="35"/>
      <c r="H49" s="36"/>
      <c r="I49" s="36">
        <f>F49*H49</f>
        <v>0</v>
      </c>
      <c r="J49" s="36">
        <v>1200</v>
      </c>
      <c r="K49" s="36">
        <f>F49*J49</f>
        <v>22320</v>
      </c>
      <c r="L49" s="36">
        <f>I49+K49</f>
        <v>22320</v>
      </c>
      <c r="M49" s="36"/>
      <c r="N49" s="36">
        <f>$I$3*H49</f>
        <v>0</v>
      </c>
      <c r="O49" s="16">
        <f>F49*N49</f>
        <v>0</v>
      </c>
      <c r="P49" s="16">
        <f>$I$4*J49</f>
        <v>0</v>
      </c>
      <c r="Q49" s="16">
        <f>F49*P49</f>
        <v>0</v>
      </c>
      <c r="R49" s="38">
        <f>O49+Q49</f>
        <v>0</v>
      </c>
      <c r="AMG49" s="11"/>
      <c r="AMH49" s="11"/>
      <c r="AMI49" s="11"/>
      <c r="AMJ49" s="11"/>
      <c r="AMK49" s="11"/>
    </row>
    <row r="50" spans="2:1025" ht="24" customHeight="1" outlineLevel="1">
      <c r="B50" s="35"/>
      <c r="C50" s="176"/>
      <c r="D50" s="36"/>
      <c r="E50" s="36"/>
      <c r="F50" s="37"/>
      <c r="G50" s="35"/>
      <c r="H50" s="18" t="s">
        <v>49</v>
      </c>
      <c r="I50" s="39">
        <f>SUM(I36:I49)</f>
        <v>755525</v>
      </c>
      <c r="J50" s="18" t="s">
        <v>85</v>
      </c>
      <c r="K50" s="39">
        <f>SUM(K36:K49)</f>
        <v>1919110</v>
      </c>
      <c r="L50" s="39">
        <f>I50+K50</f>
        <v>2674635</v>
      </c>
      <c r="M50" s="36"/>
      <c r="N50" s="18" t="s">
        <v>49</v>
      </c>
      <c r="O50" s="18" t="e">
        <f>#REF!+#REF!+#REF!+#REF!+#REF!+#REF!+#REF!+#REF!+O49+#REF!+O43+O42+O41+O37+#REF!+#REF!</f>
        <v>#REF!</v>
      </c>
      <c r="P50" s="18" t="s">
        <v>85</v>
      </c>
      <c r="Q50" s="18" t="e">
        <f>#REF!+#REF!+#REF!+#REF!++#REF!+#REF!+#REF!+#REF!+Q49+#REF!+Q43+Q42+Q41+Q37+#REF!+#REF!</f>
        <v>#REF!</v>
      </c>
      <c r="R50" s="40">
        <v>0</v>
      </c>
      <c r="AMG50" s="11"/>
      <c r="AMH50" s="11"/>
      <c r="AMI50" s="11"/>
      <c r="AMJ50" s="11"/>
      <c r="AMK50" s="11"/>
    </row>
    <row r="51" spans="2:1025" outlineLevel="1">
      <c r="B51" s="215" t="s">
        <v>86</v>
      </c>
      <c r="C51" s="215"/>
      <c r="D51" s="215"/>
      <c r="E51" s="215"/>
      <c r="F51" s="215"/>
      <c r="G51" s="215"/>
      <c r="H51" s="215"/>
      <c r="I51" s="215"/>
      <c r="J51" s="215"/>
      <c r="K51" s="215"/>
      <c r="L51" s="43">
        <f>I50+K50</f>
        <v>2674635</v>
      </c>
      <c r="M51" s="18"/>
      <c r="N51" s="205" t="s">
        <v>86</v>
      </c>
      <c r="O51" s="205"/>
      <c r="P51" s="205"/>
      <c r="Q51" s="205"/>
      <c r="R51" s="44" t="e">
        <f>O50+Q50</f>
        <v>#REF!</v>
      </c>
      <c r="AMG51" s="11"/>
      <c r="AMH51" s="11"/>
      <c r="AMI51" s="11"/>
      <c r="AMJ51" s="11"/>
      <c r="AMK51" s="11"/>
    </row>
    <row r="52" spans="2:1025" outlineLevel="1">
      <c r="B52" s="211" t="s">
        <v>104</v>
      </c>
      <c r="C52" s="212"/>
      <c r="D52" s="212"/>
      <c r="E52" s="212"/>
      <c r="F52" s="212"/>
      <c r="G52" s="212"/>
      <c r="H52" s="212"/>
      <c r="I52" s="212"/>
      <c r="J52" s="212"/>
      <c r="K52" s="213"/>
      <c r="L52" s="32"/>
      <c r="M52" s="33"/>
      <c r="N52" s="203" t="s">
        <v>104</v>
      </c>
      <c r="O52" s="203"/>
      <c r="P52" s="203"/>
      <c r="Q52" s="203"/>
      <c r="R52" s="58"/>
      <c r="AMG52" s="11"/>
      <c r="AMH52" s="11"/>
      <c r="AMI52" s="11"/>
      <c r="AMJ52" s="11"/>
      <c r="AMK52" s="11"/>
    </row>
    <row r="53" spans="2:1025" ht="15" customHeight="1" outlineLevel="1">
      <c r="B53" s="35">
        <v>1</v>
      </c>
      <c r="C53" s="174" t="s">
        <v>170</v>
      </c>
      <c r="D53" s="36" t="s">
        <v>95</v>
      </c>
      <c r="E53" s="36" t="s">
        <v>56</v>
      </c>
      <c r="F53" s="37">
        <v>45.26</v>
      </c>
      <c r="G53" s="35"/>
      <c r="H53" s="36">
        <v>1500</v>
      </c>
      <c r="I53" s="36">
        <f t="shared" ref="I53:I63" si="12">F53*H53</f>
        <v>67890</v>
      </c>
      <c r="J53" s="36">
        <v>1800</v>
      </c>
      <c r="K53" s="36">
        <f t="shared" ref="K53:K63" si="13">F53*J53</f>
        <v>81468</v>
      </c>
      <c r="L53" s="36">
        <f>I53+K53</f>
        <v>149358</v>
      </c>
      <c r="M53" s="36"/>
      <c r="N53" s="36"/>
      <c r="O53" s="16"/>
      <c r="P53" s="16"/>
      <c r="Q53" s="16"/>
      <c r="R53" s="38"/>
      <c r="AMG53" s="11"/>
      <c r="AMH53" s="11"/>
      <c r="AMI53" s="11"/>
      <c r="AMJ53" s="11"/>
      <c r="AMK53" s="11"/>
    </row>
    <row r="54" spans="2:1025" outlineLevel="1">
      <c r="B54" s="35">
        <v>2</v>
      </c>
      <c r="C54" s="178" t="s">
        <v>96</v>
      </c>
      <c r="D54" s="36" t="s">
        <v>95</v>
      </c>
      <c r="E54" s="36" t="s">
        <v>56</v>
      </c>
      <c r="F54" s="37">
        <v>45.26</v>
      </c>
      <c r="G54" s="35"/>
      <c r="H54" s="36">
        <v>110</v>
      </c>
      <c r="I54" s="36">
        <f t="shared" si="12"/>
        <v>4978.5999999999995</v>
      </c>
      <c r="J54" s="36">
        <v>300</v>
      </c>
      <c r="K54" s="36">
        <f t="shared" si="13"/>
        <v>13578</v>
      </c>
      <c r="L54" s="36">
        <f t="shared" ref="L54:L60" si="14">I54+K54</f>
        <v>18556.599999999999</v>
      </c>
      <c r="M54" s="36"/>
      <c r="N54" s="36">
        <f>$I$3*H54</f>
        <v>0</v>
      </c>
      <c r="O54" s="16">
        <f>F54*N54</f>
        <v>0</v>
      </c>
      <c r="P54" s="16">
        <f>$I$4*J54</f>
        <v>0</v>
      </c>
      <c r="Q54" s="16">
        <f>F54*P54</f>
        <v>0</v>
      </c>
      <c r="R54" s="38">
        <f>O54+Q54</f>
        <v>0</v>
      </c>
      <c r="AMG54" s="11"/>
      <c r="AMH54" s="11"/>
      <c r="AMI54" s="11"/>
      <c r="AMJ54" s="11"/>
      <c r="AMK54" s="11"/>
    </row>
    <row r="55" spans="2:1025" outlineLevel="1">
      <c r="B55" s="35">
        <v>3</v>
      </c>
      <c r="C55" s="178" t="s">
        <v>105</v>
      </c>
      <c r="D55" s="36" t="s">
        <v>98</v>
      </c>
      <c r="E55" s="36" t="s">
        <v>56</v>
      </c>
      <c r="F55" s="37">
        <v>45.26</v>
      </c>
      <c r="G55" s="35"/>
      <c r="H55" s="36">
        <v>250</v>
      </c>
      <c r="I55" s="36">
        <f t="shared" si="12"/>
        <v>11315</v>
      </c>
      <c r="J55" s="36">
        <v>390</v>
      </c>
      <c r="K55" s="36">
        <f t="shared" si="13"/>
        <v>17651.399999999998</v>
      </c>
      <c r="L55" s="36">
        <f t="shared" si="14"/>
        <v>28966.399999999998</v>
      </c>
      <c r="M55" s="36"/>
      <c r="N55" s="36"/>
      <c r="O55" s="16"/>
      <c r="P55" s="16"/>
      <c r="Q55" s="16"/>
      <c r="R55" s="38"/>
      <c r="AMG55" s="11"/>
      <c r="AMH55" s="11"/>
      <c r="AMI55" s="11"/>
      <c r="AMJ55" s="11"/>
      <c r="AMK55" s="11"/>
    </row>
    <row r="56" spans="2:1025" outlineLevel="1">
      <c r="B56" s="35">
        <v>4</v>
      </c>
      <c r="C56" s="178" t="s">
        <v>171</v>
      </c>
      <c r="D56" s="36" t="s">
        <v>91</v>
      </c>
      <c r="E56" s="36" t="s">
        <v>56</v>
      </c>
      <c r="F56" s="37">
        <v>90.52</v>
      </c>
      <c r="G56" s="35"/>
      <c r="H56" s="36">
        <v>60</v>
      </c>
      <c r="I56" s="36">
        <f t="shared" si="12"/>
        <v>5431.2</v>
      </c>
      <c r="J56" s="36">
        <v>170</v>
      </c>
      <c r="K56" s="36">
        <f t="shared" si="13"/>
        <v>15388.4</v>
      </c>
      <c r="L56" s="36">
        <f t="shared" si="14"/>
        <v>20819.599999999999</v>
      </c>
      <c r="M56" s="36"/>
      <c r="N56" s="36"/>
      <c r="O56" s="16"/>
      <c r="P56" s="16"/>
      <c r="Q56" s="16"/>
      <c r="R56" s="38"/>
      <c r="AMG56" s="11"/>
      <c r="AMH56" s="11"/>
      <c r="AMI56" s="11"/>
      <c r="AMJ56" s="11"/>
      <c r="AMK56" s="11"/>
    </row>
    <row r="57" spans="2:1025" outlineLevel="1">
      <c r="B57" s="35">
        <v>5</v>
      </c>
      <c r="C57" s="178" t="s">
        <v>93</v>
      </c>
      <c r="D57" s="36"/>
      <c r="E57" s="36" t="s">
        <v>56</v>
      </c>
      <c r="F57" s="37">
        <v>90.52</v>
      </c>
      <c r="G57" s="35"/>
      <c r="H57" s="36"/>
      <c r="I57" s="36">
        <f t="shared" si="12"/>
        <v>0</v>
      </c>
      <c r="J57" s="36">
        <v>35</v>
      </c>
      <c r="K57" s="36">
        <f t="shared" si="13"/>
        <v>3168.2</v>
      </c>
      <c r="L57" s="36">
        <f t="shared" si="14"/>
        <v>3168.2</v>
      </c>
      <c r="M57" s="36"/>
      <c r="N57" s="36"/>
      <c r="O57" s="16"/>
      <c r="P57" s="16"/>
      <c r="Q57" s="16"/>
      <c r="R57" s="38"/>
      <c r="AMG57" s="11"/>
      <c r="AMH57" s="11"/>
      <c r="AMI57" s="11"/>
      <c r="AMJ57" s="11"/>
      <c r="AMK57" s="11"/>
    </row>
    <row r="58" spans="2:1025" ht="46.8" outlineLevel="1">
      <c r="B58" s="35">
        <v>6</v>
      </c>
      <c r="C58" s="174" t="s">
        <v>106</v>
      </c>
      <c r="D58" s="36" t="s">
        <v>150</v>
      </c>
      <c r="E58" s="36" t="s">
        <v>56</v>
      </c>
      <c r="F58" s="37">
        <v>45.26</v>
      </c>
      <c r="G58" s="35"/>
      <c r="H58" s="52">
        <v>610</v>
      </c>
      <c r="I58" s="36">
        <f t="shared" si="12"/>
        <v>27608.6</v>
      </c>
      <c r="J58" s="36">
        <v>500</v>
      </c>
      <c r="K58" s="36">
        <f t="shared" si="13"/>
        <v>22630</v>
      </c>
      <c r="L58" s="36">
        <f t="shared" si="14"/>
        <v>50238.6</v>
      </c>
      <c r="M58" s="36"/>
      <c r="N58" s="36">
        <f>$I$3*H58</f>
        <v>0</v>
      </c>
      <c r="O58" s="16">
        <f>F58*N58</f>
        <v>0</v>
      </c>
      <c r="P58" s="16">
        <f>$I$4*J58</f>
        <v>0</v>
      </c>
      <c r="Q58" s="16">
        <f>F58*P58</f>
        <v>0</v>
      </c>
      <c r="R58" s="38">
        <f>O58+Q58</f>
        <v>0</v>
      </c>
      <c r="AMG58" s="11"/>
      <c r="AMH58" s="11"/>
      <c r="AMI58" s="11"/>
      <c r="AMJ58" s="11"/>
      <c r="AMK58" s="11"/>
    </row>
    <row r="59" spans="2:1025" ht="31.2" outlineLevel="1">
      <c r="B59" s="35">
        <v>7</v>
      </c>
      <c r="C59" s="174" t="s">
        <v>102</v>
      </c>
      <c r="D59" s="36" t="s">
        <v>103</v>
      </c>
      <c r="E59" s="36" t="s">
        <v>56</v>
      </c>
      <c r="F59" s="37">
        <v>45.26</v>
      </c>
      <c r="G59" s="35"/>
      <c r="H59" s="36">
        <v>185</v>
      </c>
      <c r="I59" s="16">
        <f>F59*H59</f>
        <v>8373.1</v>
      </c>
      <c r="J59" s="36">
        <v>300</v>
      </c>
      <c r="K59" s="36">
        <f>ROUND(F59*J59,2)</f>
        <v>13578</v>
      </c>
      <c r="L59" s="16">
        <f>I59+K59</f>
        <v>21951.1</v>
      </c>
      <c r="M59" s="36"/>
      <c r="N59" s="36" t="e">
        <f>$I$3*#REF!</f>
        <v>#REF!</v>
      </c>
      <c r="O59" s="16" t="e">
        <f>#REF!*N59</f>
        <v>#REF!</v>
      </c>
      <c r="P59" s="16" t="e">
        <f>$I$4*#REF!</f>
        <v>#REF!</v>
      </c>
      <c r="Q59" s="16" t="e">
        <f>#REF!*P59</f>
        <v>#REF!</v>
      </c>
      <c r="R59" s="38" t="e">
        <f>O59+Q59</f>
        <v>#REF!</v>
      </c>
      <c r="AMG59" s="11"/>
      <c r="AMH59" s="11"/>
      <c r="AMI59" s="11"/>
      <c r="AMJ59" s="11"/>
      <c r="AMK59" s="11"/>
    </row>
    <row r="60" spans="2:1025" ht="35.25" customHeight="1" outlineLevel="1">
      <c r="B60" s="35">
        <v>8</v>
      </c>
      <c r="C60" s="174" t="s">
        <v>155</v>
      </c>
      <c r="D60" s="36"/>
      <c r="E60" s="36" t="s">
        <v>120</v>
      </c>
      <c r="F60" s="37">
        <v>16.3</v>
      </c>
      <c r="G60" s="35"/>
      <c r="H60" s="36"/>
      <c r="I60" s="36">
        <f t="shared" si="12"/>
        <v>0</v>
      </c>
      <c r="J60" s="36">
        <v>1200</v>
      </c>
      <c r="K60" s="36">
        <f t="shared" si="13"/>
        <v>19560</v>
      </c>
      <c r="L60" s="36">
        <f t="shared" si="14"/>
        <v>19560</v>
      </c>
      <c r="M60" s="36"/>
      <c r="N60" s="36"/>
      <c r="O60" s="16"/>
      <c r="P60" s="16"/>
      <c r="Q60" s="16"/>
      <c r="R60" s="38"/>
      <c r="AMG60" s="11"/>
      <c r="AMH60" s="11"/>
      <c r="AMI60" s="11"/>
      <c r="AMJ60" s="11"/>
      <c r="AMK60" s="11"/>
    </row>
    <row r="61" spans="2:1025" ht="36.75" customHeight="1" outlineLevel="1">
      <c r="B61" s="35">
        <v>9</v>
      </c>
      <c r="C61" s="174" t="s">
        <v>162</v>
      </c>
      <c r="D61" s="36"/>
      <c r="E61" s="36" t="s">
        <v>120</v>
      </c>
      <c r="F61" s="37">
        <v>26.63</v>
      </c>
      <c r="G61" s="35"/>
      <c r="H61" s="36"/>
      <c r="I61" s="36">
        <f t="shared" si="12"/>
        <v>0</v>
      </c>
      <c r="J61" s="36">
        <v>1400</v>
      </c>
      <c r="K61" s="36">
        <f t="shared" si="13"/>
        <v>37282</v>
      </c>
      <c r="L61" s="36">
        <f>I61+K61</f>
        <v>37282</v>
      </c>
      <c r="M61" s="36"/>
      <c r="N61" s="36"/>
      <c r="O61" s="16"/>
      <c r="P61" s="16"/>
      <c r="Q61" s="16"/>
      <c r="R61" s="38"/>
      <c r="AMG61" s="11"/>
      <c r="AMH61" s="11"/>
      <c r="AMI61" s="11"/>
      <c r="AMJ61" s="11"/>
      <c r="AMK61" s="11"/>
    </row>
    <row r="62" spans="2:1025" ht="36.75" customHeight="1" outlineLevel="1">
      <c r="B62" s="35">
        <v>10</v>
      </c>
      <c r="C62" s="174" t="s">
        <v>163</v>
      </c>
      <c r="D62" s="36"/>
      <c r="E62" s="36" t="s">
        <v>56</v>
      </c>
      <c r="F62" s="37">
        <v>116.9</v>
      </c>
      <c r="G62" s="35"/>
      <c r="H62" s="36">
        <v>30</v>
      </c>
      <c r="I62" s="36">
        <f t="shared" si="12"/>
        <v>3507</v>
      </c>
      <c r="J62" s="36">
        <v>350</v>
      </c>
      <c r="K62" s="36">
        <f t="shared" si="13"/>
        <v>40915</v>
      </c>
      <c r="L62" s="36">
        <f>I62+K62</f>
        <v>44422</v>
      </c>
      <c r="M62" s="36"/>
      <c r="N62" s="36"/>
      <c r="O62" s="16"/>
      <c r="P62" s="16"/>
      <c r="Q62" s="16"/>
      <c r="R62" s="38"/>
      <c r="AMG62" s="11"/>
      <c r="AMH62" s="11"/>
      <c r="AMI62" s="11"/>
      <c r="AMJ62" s="11"/>
      <c r="AMK62" s="11"/>
    </row>
    <row r="63" spans="2:1025" ht="34.5" customHeight="1" outlineLevel="1">
      <c r="B63" s="35">
        <v>11</v>
      </c>
      <c r="C63" s="174" t="s">
        <v>164</v>
      </c>
      <c r="D63" s="36"/>
      <c r="E63" s="36" t="s">
        <v>56</v>
      </c>
      <c r="F63" s="37">
        <v>116.9</v>
      </c>
      <c r="G63" s="35"/>
      <c r="H63" s="36">
        <v>610</v>
      </c>
      <c r="I63" s="36">
        <f t="shared" si="12"/>
        <v>71309</v>
      </c>
      <c r="J63" s="36">
        <v>500</v>
      </c>
      <c r="K63" s="36">
        <f t="shared" si="13"/>
        <v>58450</v>
      </c>
      <c r="L63" s="36">
        <f>I63+K63</f>
        <v>129759</v>
      </c>
      <c r="M63" s="36"/>
      <c r="N63" s="36"/>
      <c r="O63" s="16"/>
      <c r="P63" s="16"/>
      <c r="Q63" s="16"/>
      <c r="R63" s="38"/>
      <c r="AMG63" s="11"/>
      <c r="AMH63" s="11"/>
      <c r="AMI63" s="11"/>
      <c r="AMJ63" s="11"/>
      <c r="AMK63" s="11"/>
    </row>
    <row r="64" spans="2:1025" ht="22.2" customHeight="1" outlineLevel="1">
      <c r="B64" s="35"/>
      <c r="C64" s="176"/>
      <c r="D64" s="36"/>
      <c r="E64" s="36"/>
      <c r="F64" s="37"/>
      <c r="G64" s="35"/>
      <c r="H64" s="18" t="s">
        <v>49</v>
      </c>
      <c r="I64" s="39">
        <f>SUM(I53:I63)</f>
        <v>200412.5</v>
      </c>
      <c r="J64" s="18" t="s">
        <v>85</v>
      </c>
      <c r="K64" s="39">
        <f>SUM(K53:K63)</f>
        <v>323669</v>
      </c>
      <c r="L64" s="39">
        <f>I64+K64</f>
        <v>524081.5</v>
      </c>
      <c r="M64" s="36"/>
      <c r="N64" s="18" t="s">
        <v>49</v>
      </c>
      <c r="O64" s="18">
        <f>SUM(O53:O53)</f>
        <v>0</v>
      </c>
      <c r="P64" s="18" t="s">
        <v>85</v>
      </c>
      <c r="Q64" s="18">
        <f>SUM(Q53:Q53)</f>
        <v>0</v>
      </c>
      <c r="R64" s="40"/>
      <c r="AMG64" s="11"/>
      <c r="AMH64" s="11"/>
      <c r="AMI64" s="11"/>
      <c r="AMJ64" s="11"/>
      <c r="AMK64" s="11"/>
    </row>
    <row r="65" spans="2:1025" ht="15.75" customHeight="1" outlineLevel="1">
      <c r="B65" s="216" t="s">
        <v>86</v>
      </c>
      <c r="C65" s="216"/>
      <c r="D65" s="216"/>
      <c r="E65" s="216"/>
      <c r="F65" s="216"/>
      <c r="G65" s="216"/>
      <c r="H65" s="216"/>
      <c r="I65" s="216"/>
      <c r="J65" s="216"/>
      <c r="K65" s="216"/>
      <c r="L65" s="65">
        <f>K64+I64</f>
        <v>524081.5</v>
      </c>
      <c r="M65" s="18"/>
      <c r="N65" s="205" t="s">
        <v>86</v>
      </c>
      <c r="O65" s="205"/>
      <c r="P65" s="205"/>
      <c r="Q65" s="205"/>
      <c r="R65" s="44" t="e">
        <f>SUM(R53:R64)</f>
        <v>#REF!</v>
      </c>
      <c r="AMG65" s="11"/>
      <c r="AMH65" s="11"/>
      <c r="AMI65" s="11"/>
      <c r="AMJ65" s="11"/>
      <c r="AMK65" s="11"/>
    </row>
    <row r="66" spans="2:1025">
      <c r="B66" s="211" t="s">
        <v>107</v>
      </c>
      <c r="C66" s="212"/>
      <c r="D66" s="212"/>
      <c r="E66" s="212"/>
      <c r="F66" s="212"/>
      <c r="G66" s="212"/>
      <c r="H66" s="212"/>
      <c r="I66" s="212"/>
      <c r="J66" s="212"/>
      <c r="K66" s="212"/>
      <c r="L66" s="213"/>
      <c r="M66" s="14"/>
      <c r="N66" s="203" t="s">
        <v>107</v>
      </c>
      <c r="O66" s="203"/>
      <c r="P66" s="203"/>
      <c r="Q66" s="203"/>
      <c r="R66" s="34"/>
      <c r="AMG66" s="11"/>
      <c r="AMH66" s="11"/>
      <c r="AMI66" s="11"/>
      <c r="AMJ66" s="11"/>
      <c r="AMK66" s="11"/>
    </row>
    <row r="67" spans="2:1025" ht="54.75" hidden="1" customHeight="1" outlineLevel="1">
      <c r="B67" s="35">
        <v>1</v>
      </c>
      <c r="C67" s="174"/>
      <c r="D67" s="66"/>
      <c r="E67" s="36"/>
      <c r="F67" s="37"/>
      <c r="G67" s="67"/>
      <c r="H67" s="67"/>
      <c r="I67" s="67">
        <f>H67*F67</f>
        <v>0</v>
      </c>
      <c r="J67" s="67"/>
      <c r="K67" s="48">
        <f>J67*F67</f>
        <v>0</v>
      </c>
      <c r="L67" s="48">
        <f>K67+I67</f>
        <v>0</v>
      </c>
      <c r="M67" s="48"/>
      <c r="N67" s="16">
        <f>H67*I3</f>
        <v>0</v>
      </c>
      <c r="O67" s="67">
        <f>N67*F67</f>
        <v>0</v>
      </c>
      <c r="P67" s="67">
        <f>J67*I4</f>
        <v>0</v>
      </c>
      <c r="Q67" s="67">
        <f>P67*F67</f>
        <v>0</v>
      </c>
      <c r="R67" s="58">
        <f>Q67+O67</f>
        <v>0</v>
      </c>
      <c r="AMG67" s="11"/>
      <c r="AMH67" s="11"/>
      <c r="AMI67" s="11"/>
      <c r="AMJ67" s="11"/>
      <c r="AMK67" s="11"/>
    </row>
    <row r="68" spans="2:1025" hidden="1" outlineLevel="1">
      <c r="B68" s="35">
        <v>2</v>
      </c>
      <c r="C68" s="174"/>
      <c r="D68" s="66"/>
      <c r="E68" s="36"/>
      <c r="F68" s="37"/>
      <c r="G68" s="67"/>
      <c r="H68" s="67"/>
      <c r="I68" s="67">
        <f>H68*F68</f>
        <v>0</v>
      </c>
      <c r="J68" s="67"/>
      <c r="K68" s="48">
        <f>J68*F68</f>
        <v>0</v>
      </c>
      <c r="L68" s="48">
        <f>K68+I68</f>
        <v>0</v>
      </c>
      <c r="M68" s="48"/>
      <c r="N68" s="16"/>
      <c r="O68" s="67"/>
      <c r="P68" s="67"/>
      <c r="Q68" s="67"/>
      <c r="R68" s="68"/>
      <c r="AMG68" s="11"/>
      <c r="AMH68" s="11"/>
      <c r="AMI68" s="11"/>
      <c r="AMJ68" s="11"/>
      <c r="AMK68" s="11"/>
    </row>
    <row r="69" spans="2:1025" hidden="1" outlineLevel="1">
      <c r="B69" s="35">
        <v>3</v>
      </c>
      <c r="C69" s="174"/>
      <c r="D69" s="36"/>
      <c r="E69" s="36"/>
      <c r="F69" s="37"/>
      <c r="G69" s="67"/>
      <c r="H69" s="67"/>
      <c r="I69" s="67">
        <f>H69*F69</f>
        <v>0</v>
      </c>
      <c r="J69" s="67"/>
      <c r="K69" s="48">
        <f>J69*F69</f>
        <v>0</v>
      </c>
      <c r="L69" s="48">
        <f>K69+I69</f>
        <v>0</v>
      </c>
      <c r="M69" s="48"/>
      <c r="N69" s="16"/>
      <c r="O69" s="67"/>
      <c r="P69" s="67"/>
      <c r="Q69" s="67"/>
      <c r="R69" s="68"/>
      <c r="AMG69" s="11"/>
      <c r="AMH69" s="11"/>
      <c r="AMI69" s="11"/>
      <c r="AMJ69" s="11"/>
      <c r="AMK69" s="11"/>
    </row>
    <row r="70" spans="2:1025" hidden="1" outlineLevel="1">
      <c r="B70" s="35"/>
      <c r="C70" s="176"/>
      <c r="D70" s="35"/>
      <c r="E70" s="69"/>
      <c r="F70" s="70"/>
      <c r="G70" s="69"/>
      <c r="H70" s="18" t="s">
        <v>49</v>
      </c>
      <c r="I70" s="39">
        <f>SUM(I67:I69)</f>
        <v>0</v>
      </c>
      <c r="J70" s="18" t="s">
        <v>85</v>
      </c>
      <c r="K70" s="39">
        <f>SUM(K67:K69)</f>
        <v>0</v>
      </c>
      <c r="L70" s="39">
        <f>SUM(L67:R69)</f>
        <v>0</v>
      </c>
      <c r="M70" s="36"/>
      <c r="N70" s="18" t="s">
        <v>49</v>
      </c>
      <c r="O70" s="18">
        <f>SUM(O67:O67)</f>
        <v>0</v>
      </c>
      <c r="P70" s="18" t="s">
        <v>85</v>
      </c>
      <c r="Q70" s="18">
        <f>SUM(Q67:Q67)</f>
        <v>0</v>
      </c>
      <c r="R70" s="40">
        <v>0</v>
      </c>
      <c r="AMG70" s="11"/>
      <c r="AMH70" s="11"/>
      <c r="AMI70" s="11"/>
      <c r="AMJ70" s="11"/>
      <c r="AMK70" s="11"/>
    </row>
    <row r="71" spans="2:1025" ht="15.75" hidden="1" customHeight="1" outlineLevel="1">
      <c r="B71" s="217" t="s">
        <v>86</v>
      </c>
      <c r="C71" s="218"/>
      <c r="D71" s="218"/>
      <c r="E71" s="218"/>
      <c r="F71" s="218"/>
      <c r="G71" s="218"/>
      <c r="H71" s="218"/>
      <c r="I71" s="218"/>
      <c r="J71" s="218"/>
      <c r="K71" s="219"/>
      <c r="L71" s="65">
        <f>K70+I70</f>
        <v>0</v>
      </c>
      <c r="M71" s="18"/>
      <c r="N71" s="220" t="s">
        <v>86</v>
      </c>
      <c r="O71" s="221"/>
      <c r="P71" s="221"/>
      <c r="Q71" s="222"/>
      <c r="R71" s="14">
        <f>SUM(R67:R70)</f>
        <v>0</v>
      </c>
      <c r="AMG71" s="11"/>
      <c r="AMH71" s="11"/>
      <c r="AMI71" s="11"/>
      <c r="AMJ71" s="11"/>
      <c r="AMK71" s="11"/>
    </row>
    <row r="72" spans="2:1025" hidden="1" outlineLevel="1">
      <c r="B72" s="71"/>
      <c r="C72" s="180"/>
      <c r="D72" s="72"/>
      <c r="E72" s="71"/>
      <c r="F72" s="17"/>
      <c r="G72" s="71"/>
      <c r="H72" s="71" t="s">
        <v>108</v>
      </c>
      <c r="I72" s="18"/>
      <c r="J72" s="71" t="s">
        <v>109</v>
      </c>
      <c r="K72" s="18"/>
      <c r="L72" s="18"/>
      <c r="M72" s="18"/>
      <c r="N72" s="71" t="s">
        <v>108</v>
      </c>
      <c r="O72" s="18"/>
      <c r="P72" s="71" t="s">
        <v>109</v>
      </c>
      <c r="Q72" s="18"/>
      <c r="R72" s="46"/>
      <c r="AMG72" s="11"/>
      <c r="AMH72" s="11"/>
      <c r="AMI72" s="11"/>
      <c r="AMJ72" s="11"/>
      <c r="AMK72" s="11"/>
    </row>
    <row r="73" spans="2:1025" ht="25.5" customHeight="1" collapsed="1">
      <c r="B73" s="223" t="s">
        <v>165</v>
      </c>
      <c r="C73" s="223"/>
      <c r="D73" s="223"/>
      <c r="E73" s="223"/>
      <c r="F73" s="223"/>
      <c r="G73" s="223"/>
      <c r="H73" s="223"/>
      <c r="I73" s="223"/>
      <c r="J73" s="223"/>
      <c r="K73" s="223"/>
      <c r="L73" s="223"/>
      <c r="M73" s="73"/>
      <c r="N73" s="224" t="s">
        <v>110</v>
      </c>
      <c r="O73" s="224"/>
      <c r="P73" s="224"/>
      <c r="Q73" s="224"/>
      <c r="R73" s="74"/>
      <c r="AMG73" s="11"/>
      <c r="AMH73" s="11"/>
      <c r="AMI73" s="11"/>
      <c r="AMJ73" s="11"/>
      <c r="AMK73" s="11"/>
    </row>
    <row r="74" spans="2:1025">
      <c r="B74" s="37"/>
      <c r="C74" s="174" t="s">
        <v>157</v>
      </c>
      <c r="D74" s="59"/>
      <c r="E74" s="59" t="s">
        <v>89</v>
      </c>
      <c r="F74" s="37">
        <v>27</v>
      </c>
      <c r="G74" s="75"/>
      <c r="H74" s="76"/>
      <c r="I74" s="36">
        <f>F74*H74</f>
        <v>0</v>
      </c>
      <c r="J74" s="36">
        <v>3500</v>
      </c>
      <c r="K74" s="36">
        <f>F74*J74</f>
        <v>94500</v>
      </c>
      <c r="L74" s="36">
        <f t="shared" ref="L74:L79" si="15">I74+K74</f>
        <v>94500</v>
      </c>
      <c r="M74" s="36"/>
      <c r="N74" s="36"/>
      <c r="O74" s="61"/>
      <c r="P74" s="36"/>
      <c r="Q74" s="36"/>
      <c r="R74" s="38"/>
      <c r="AMG74" s="11"/>
      <c r="AMH74" s="11"/>
      <c r="AMI74" s="11"/>
      <c r="AMJ74" s="11"/>
      <c r="AMK74" s="11"/>
    </row>
    <row r="75" spans="2:1025">
      <c r="B75" s="37"/>
      <c r="C75" s="174" t="s">
        <v>158</v>
      </c>
      <c r="D75" s="59"/>
      <c r="E75" s="59" t="s">
        <v>89</v>
      </c>
      <c r="F75" s="37">
        <v>48</v>
      </c>
      <c r="G75" s="75"/>
      <c r="H75" s="76"/>
      <c r="I75" s="36">
        <f>F75*H75</f>
        <v>0</v>
      </c>
      <c r="J75" s="36">
        <v>2000</v>
      </c>
      <c r="K75" s="36">
        <f>F75*J75</f>
        <v>96000</v>
      </c>
      <c r="L75" s="36">
        <f t="shared" si="15"/>
        <v>96000</v>
      </c>
      <c r="M75" s="36"/>
      <c r="N75" s="36"/>
      <c r="O75" s="61"/>
      <c r="P75" s="36"/>
      <c r="Q75" s="36"/>
      <c r="R75" s="38"/>
      <c r="AMG75" s="11"/>
      <c r="AMH75" s="11"/>
      <c r="AMI75" s="11"/>
      <c r="AMJ75" s="11"/>
      <c r="AMK75" s="11"/>
    </row>
    <row r="76" spans="2:1025">
      <c r="B76" s="37"/>
      <c r="C76" s="174" t="s">
        <v>159</v>
      </c>
      <c r="D76" s="59"/>
      <c r="E76" s="59" t="s">
        <v>89</v>
      </c>
      <c r="F76" s="37">
        <v>59</v>
      </c>
      <c r="G76" s="75"/>
      <c r="H76" s="76"/>
      <c r="I76" s="36">
        <f>F76*H76</f>
        <v>0</v>
      </c>
      <c r="J76" s="36">
        <v>1000</v>
      </c>
      <c r="K76" s="36">
        <f>F76*J76</f>
        <v>59000</v>
      </c>
      <c r="L76" s="36">
        <f t="shared" si="15"/>
        <v>59000</v>
      </c>
      <c r="M76" s="36"/>
      <c r="N76" s="36"/>
      <c r="O76" s="61"/>
      <c r="P76" s="36"/>
      <c r="Q76" s="36"/>
      <c r="R76" s="38"/>
      <c r="AMG76" s="11"/>
      <c r="AMH76" s="11"/>
      <c r="AMI76" s="11"/>
      <c r="AMJ76" s="11"/>
      <c r="AMK76" s="11"/>
    </row>
    <row r="77" spans="2:1025">
      <c r="B77" s="37"/>
      <c r="C77" s="174" t="s">
        <v>160</v>
      </c>
      <c r="D77" s="59"/>
      <c r="E77" s="59" t="s">
        <v>84</v>
      </c>
      <c r="F77" s="37">
        <v>15</v>
      </c>
      <c r="G77" s="75"/>
      <c r="H77" s="76"/>
      <c r="I77" s="36">
        <f>F77*H77</f>
        <v>0</v>
      </c>
      <c r="J77" s="36">
        <v>2000</v>
      </c>
      <c r="K77" s="36">
        <f>F77*J77</f>
        <v>30000</v>
      </c>
      <c r="L77" s="36">
        <f t="shared" si="15"/>
        <v>30000</v>
      </c>
      <c r="M77" s="36"/>
      <c r="N77" s="36"/>
      <c r="O77" s="61"/>
      <c r="P77" s="36"/>
      <c r="Q77" s="36"/>
      <c r="R77" s="38"/>
      <c r="AMG77" s="11"/>
      <c r="AMH77" s="11"/>
      <c r="AMI77" s="11"/>
      <c r="AMJ77" s="11"/>
      <c r="AMK77" s="11"/>
    </row>
    <row r="78" spans="2:1025">
      <c r="B78" s="37"/>
      <c r="C78" s="174"/>
      <c r="D78" s="59"/>
      <c r="E78" s="59"/>
      <c r="F78" s="37"/>
      <c r="G78" s="75"/>
      <c r="H78" s="76"/>
      <c r="I78" s="36">
        <f>F78*H78</f>
        <v>0</v>
      </c>
      <c r="J78" s="36"/>
      <c r="K78" s="36">
        <f>F78*J78</f>
        <v>0</v>
      </c>
      <c r="L78" s="36">
        <f t="shared" si="15"/>
        <v>0</v>
      </c>
      <c r="M78" s="36"/>
      <c r="N78" s="36"/>
      <c r="O78" s="61"/>
      <c r="P78" s="36"/>
      <c r="Q78" s="36"/>
      <c r="R78" s="38"/>
      <c r="AMG78" s="11"/>
      <c r="AMH78" s="11"/>
      <c r="AMI78" s="11"/>
      <c r="AMJ78" s="11"/>
      <c r="AMK78" s="11"/>
    </row>
    <row r="79" spans="2:1025" ht="21.75" customHeight="1">
      <c r="B79" s="35"/>
      <c r="C79" s="181"/>
      <c r="D79" s="49"/>
      <c r="E79" s="49"/>
      <c r="F79" s="77"/>
      <c r="G79" s="75"/>
      <c r="H79" s="18" t="s">
        <v>49</v>
      </c>
      <c r="I79" s="39">
        <f>SUM(I74:I74)</f>
        <v>0</v>
      </c>
      <c r="J79" s="18" t="s">
        <v>85</v>
      </c>
      <c r="K79" s="39">
        <f>SUM(K74:K78)</f>
        <v>279500</v>
      </c>
      <c r="L79" s="39">
        <f t="shared" si="15"/>
        <v>279500</v>
      </c>
      <c r="M79" s="36"/>
      <c r="N79" s="18" t="s">
        <v>49</v>
      </c>
      <c r="O79" s="78" t="e">
        <f>SUM(#REF!)</f>
        <v>#REF!</v>
      </c>
      <c r="P79" s="18" t="s">
        <v>85</v>
      </c>
      <c r="Q79" s="39" t="e">
        <f>SUM(#REF!)</f>
        <v>#REF!</v>
      </c>
      <c r="R79" s="38"/>
      <c r="AMG79" s="11"/>
      <c r="AMH79" s="11"/>
      <c r="AMI79" s="11"/>
      <c r="AMJ79" s="11"/>
      <c r="AMK79" s="11"/>
    </row>
    <row r="80" spans="2:1025" ht="29.4" customHeight="1">
      <c r="B80" s="79"/>
      <c r="C80" s="274"/>
      <c r="D80" s="81"/>
      <c r="E80" s="81"/>
      <c r="F80" s="80"/>
      <c r="G80" s="81"/>
      <c r="H80" s="82"/>
      <c r="I80" s="225" t="s">
        <v>112</v>
      </c>
      <c r="J80" s="225"/>
      <c r="K80" s="225"/>
      <c r="L80" s="65">
        <f>K79+I79</f>
        <v>279500</v>
      </c>
      <c r="M80" s="39"/>
      <c r="N80" s="36"/>
      <c r="O80" s="226" t="s">
        <v>112</v>
      </c>
      <c r="P80" s="226"/>
      <c r="Q80" s="226"/>
      <c r="R80" s="46">
        <f>SUM(R74:R79)</f>
        <v>0</v>
      </c>
      <c r="AMG80" s="11"/>
      <c r="AMH80" s="11"/>
      <c r="AMI80" s="11"/>
      <c r="AMJ80" s="11"/>
      <c r="AMK80" s="11"/>
    </row>
    <row r="81" spans="2:1025" ht="23.25" customHeight="1">
      <c r="B81" s="227" t="s">
        <v>113</v>
      </c>
      <c r="C81" s="227"/>
      <c r="D81" s="227"/>
      <c r="E81" s="227"/>
      <c r="F81" s="227"/>
      <c r="G81" s="227"/>
      <c r="H81" s="227"/>
      <c r="I81" s="227"/>
      <c r="J81" s="227"/>
      <c r="K81" s="227"/>
      <c r="L81" s="227"/>
      <c r="M81" s="83"/>
      <c r="N81" s="228" t="s">
        <v>113</v>
      </c>
      <c r="O81" s="228"/>
      <c r="P81" s="228"/>
      <c r="Q81" s="228"/>
      <c r="R81" s="38"/>
      <c r="AMG81" s="11"/>
      <c r="AMH81" s="11"/>
      <c r="AMI81" s="11"/>
      <c r="AMJ81" s="11"/>
      <c r="AMK81" s="11"/>
    </row>
    <row r="82" spans="2:1025" ht="30" hidden="1" customHeight="1" outlineLevel="1">
      <c r="B82" s="35">
        <v>3</v>
      </c>
      <c r="C82" s="181"/>
      <c r="D82" s="49"/>
      <c r="E82" s="84"/>
      <c r="F82" s="85"/>
      <c r="G82" s="60"/>
      <c r="H82" s="36"/>
      <c r="I82" s="36">
        <f t="shared" ref="I82:I91" si="16">F82*H82</f>
        <v>0</v>
      </c>
      <c r="J82" s="36"/>
      <c r="K82" s="36">
        <f t="shared" ref="K82:K91" si="17">F82*J82</f>
        <v>0</v>
      </c>
      <c r="L82" s="36">
        <f t="shared" ref="L82:L91" si="18">I82+K82</f>
        <v>0</v>
      </c>
      <c r="M82" s="36">
        <f t="shared" ref="M82:M91" si="19">G82*$L$4</f>
        <v>0</v>
      </c>
      <c r="N82" s="36">
        <f>$L$4*H82</f>
        <v>0</v>
      </c>
      <c r="O82" s="36">
        <f t="shared" ref="O82:O91" si="20">F82*N82</f>
        <v>0</v>
      </c>
      <c r="P82" s="36">
        <f t="shared" ref="P82:P91" si="21">$L$5*J82</f>
        <v>0</v>
      </c>
      <c r="Q82" s="36">
        <f t="shared" ref="Q82:Q91" si="22">P82*F82</f>
        <v>0</v>
      </c>
      <c r="R82" s="38">
        <f t="shared" ref="R82:R91" si="23">O82+Q82</f>
        <v>0</v>
      </c>
      <c r="AMG82" s="11"/>
      <c r="AMH82" s="11"/>
      <c r="AMI82" s="11"/>
      <c r="AMJ82" s="11"/>
      <c r="AMK82" s="11"/>
    </row>
    <row r="83" spans="2:1025" ht="30" hidden="1" customHeight="1" outlineLevel="1">
      <c r="B83" s="35">
        <v>4</v>
      </c>
      <c r="C83" s="181"/>
      <c r="D83" s="49"/>
      <c r="E83" s="84"/>
      <c r="F83" s="85"/>
      <c r="G83" s="60"/>
      <c r="H83" s="36"/>
      <c r="I83" s="36">
        <f t="shared" si="16"/>
        <v>0</v>
      </c>
      <c r="J83" s="36"/>
      <c r="K83" s="36">
        <f t="shared" si="17"/>
        <v>0</v>
      </c>
      <c r="L83" s="36">
        <f t="shared" si="18"/>
        <v>0</v>
      </c>
      <c r="M83" s="36">
        <f t="shared" si="19"/>
        <v>0</v>
      </c>
      <c r="N83" s="36">
        <f>$L$4*H83</f>
        <v>0</v>
      </c>
      <c r="O83" s="36">
        <f t="shared" si="20"/>
        <v>0</v>
      </c>
      <c r="P83" s="36">
        <f t="shared" si="21"/>
        <v>0</v>
      </c>
      <c r="Q83" s="36">
        <f t="shared" si="22"/>
        <v>0</v>
      </c>
      <c r="R83" s="38">
        <f t="shared" si="23"/>
        <v>0</v>
      </c>
      <c r="AMG83" s="11"/>
      <c r="AMH83" s="11"/>
      <c r="AMI83" s="11"/>
      <c r="AMJ83" s="11"/>
      <c r="AMK83" s="11"/>
    </row>
    <row r="84" spans="2:1025" ht="30" hidden="1" customHeight="1" outlineLevel="1">
      <c r="B84" s="35">
        <v>5</v>
      </c>
      <c r="C84" s="181"/>
      <c r="D84" s="49"/>
      <c r="E84" s="84"/>
      <c r="F84" s="85"/>
      <c r="G84" s="60"/>
      <c r="H84" s="36"/>
      <c r="I84" s="36">
        <f t="shared" si="16"/>
        <v>0</v>
      </c>
      <c r="J84" s="36"/>
      <c r="K84" s="36">
        <f t="shared" si="17"/>
        <v>0</v>
      </c>
      <c r="L84" s="36">
        <f t="shared" si="18"/>
        <v>0</v>
      </c>
      <c r="M84" s="36">
        <f t="shared" si="19"/>
        <v>0</v>
      </c>
      <c r="N84" s="36">
        <f>$L$4*H84</f>
        <v>0</v>
      </c>
      <c r="O84" s="36">
        <f t="shared" si="20"/>
        <v>0</v>
      </c>
      <c r="P84" s="36">
        <f t="shared" si="21"/>
        <v>0</v>
      </c>
      <c r="Q84" s="36">
        <f t="shared" si="22"/>
        <v>0</v>
      </c>
      <c r="R84" s="38">
        <f t="shared" si="23"/>
        <v>0</v>
      </c>
      <c r="AMG84" s="11"/>
      <c r="AMH84" s="11"/>
      <c r="AMI84" s="11"/>
      <c r="AMJ84" s="11"/>
      <c r="AMK84" s="11"/>
    </row>
    <row r="85" spans="2:1025" ht="30" hidden="1" customHeight="1" outlineLevel="1">
      <c r="B85" s="35">
        <v>7</v>
      </c>
      <c r="C85" s="181"/>
      <c r="D85" s="49"/>
      <c r="E85" s="84"/>
      <c r="F85" s="85"/>
      <c r="G85" s="60"/>
      <c r="H85" s="36"/>
      <c r="I85" s="36">
        <f t="shared" si="16"/>
        <v>0</v>
      </c>
      <c r="J85" s="36"/>
      <c r="K85" s="36">
        <f t="shared" si="17"/>
        <v>0</v>
      </c>
      <c r="L85" s="36">
        <f t="shared" si="18"/>
        <v>0</v>
      </c>
      <c r="M85" s="36">
        <f t="shared" si="19"/>
        <v>0</v>
      </c>
      <c r="N85" s="36">
        <f>$L$4*H85</f>
        <v>0</v>
      </c>
      <c r="O85" s="36">
        <f t="shared" si="20"/>
        <v>0</v>
      </c>
      <c r="P85" s="36">
        <f t="shared" si="21"/>
        <v>0</v>
      </c>
      <c r="Q85" s="36">
        <f t="shared" si="22"/>
        <v>0</v>
      </c>
      <c r="R85" s="38">
        <f t="shared" si="23"/>
        <v>0</v>
      </c>
      <c r="AMG85" s="11"/>
      <c r="AMH85" s="11"/>
      <c r="AMI85" s="11"/>
      <c r="AMJ85" s="11"/>
      <c r="AMK85" s="11"/>
    </row>
    <row r="86" spans="2:1025" ht="30" hidden="1" customHeight="1" outlineLevel="1">
      <c r="B86" s="35">
        <v>8</v>
      </c>
      <c r="C86" s="181"/>
      <c r="D86" s="49"/>
      <c r="E86" s="84"/>
      <c r="F86" s="85"/>
      <c r="G86" s="60">
        <v>0.2</v>
      </c>
      <c r="H86" s="36"/>
      <c r="I86" s="36">
        <f t="shared" si="16"/>
        <v>0</v>
      </c>
      <c r="J86" s="36"/>
      <c r="K86" s="36">
        <f t="shared" si="17"/>
        <v>0</v>
      </c>
      <c r="L86" s="36">
        <f t="shared" si="18"/>
        <v>0</v>
      </c>
      <c r="M86" s="36">
        <f t="shared" si="19"/>
        <v>0.2</v>
      </c>
      <c r="N86" s="36"/>
      <c r="O86" s="36">
        <f t="shared" si="20"/>
        <v>0</v>
      </c>
      <c r="P86" s="36">
        <f t="shared" si="21"/>
        <v>0</v>
      </c>
      <c r="Q86" s="36">
        <f t="shared" si="22"/>
        <v>0</v>
      </c>
      <c r="R86" s="38">
        <f t="shared" si="23"/>
        <v>0</v>
      </c>
      <c r="AMG86" s="11"/>
      <c r="AMH86" s="11"/>
      <c r="AMI86" s="11"/>
      <c r="AMJ86" s="11"/>
      <c r="AMK86" s="11"/>
    </row>
    <row r="87" spans="2:1025" ht="30" hidden="1" customHeight="1" outlineLevel="1">
      <c r="B87" s="35">
        <v>9</v>
      </c>
      <c r="C87" s="181"/>
      <c r="D87" s="49"/>
      <c r="E87" s="84"/>
      <c r="F87" s="85"/>
      <c r="G87" s="60"/>
      <c r="H87" s="36"/>
      <c r="I87" s="36">
        <f t="shared" si="16"/>
        <v>0</v>
      </c>
      <c r="J87" s="36"/>
      <c r="K87" s="36">
        <f t="shared" si="17"/>
        <v>0</v>
      </c>
      <c r="L87" s="36">
        <f t="shared" si="18"/>
        <v>0</v>
      </c>
      <c r="M87" s="36">
        <f t="shared" si="19"/>
        <v>0</v>
      </c>
      <c r="N87" s="36">
        <f>$L$4*H87</f>
        <v>0</v>
      </c>
      <c r="O87" s="36">
        <f t="shared" si="20"/>
        <v>0</v>
      </c>
      <c r="P87" s="36">
        <f t="shared" si="21"/>
        <v>0</v>
      </c>
      <c r="Q87" s="36">
        <f t="shared" si="22"/>
        <v>0</v>
      </c>
      <c r="R87" s="38">
        <f t="shared" si="23"/>
        <v>0</v>
      </c>
      <c r="AMG87" s="11"/>
      <c r="AMH87" s="11"/>
      <c r="AMI87" s="11"/>
      <c r="AMJ87" s="11"/>
      <c r="AMK87" s="11"/>
    </row>
    <row r="88" spans="2:1025" ht="30" hidden="1" customHeight="1" outlineLevel="1">
      <c r="B88" s="35">
        <v>10</v>
      </c>
      <c r="C88" s="181"/>
      <c r="D88" s="49"/>
      <c r="E88" s="84"/>
      <c r="F88" s="85"/>
      <c r="G88" s="60"/>
      <c r="H88" s="36"/>
      <c r="I88" s="36">
        <f t="shared" si="16"/>
        <v>0</v>
      </c>
      <c r="J88" s="36"/>
      <c r="K88" s="36">
        <f t="shared" si="17"/>
        <v>0</v>
      </c>
      <c r="L88" s="36">
        <f t="shared" si="18"/>
        <v>0</v>
      </c>
      <c r="M88" s="36">
        <f t="shared" si="19"/>
        <v>0</v>
      </c>
      <c r="N88" s="36">
        <f>$L$4*H88</f>
        <v>0</v>
      </c>
      <c r="O88" s="36">
        <f t="shared" si="20"/>
        <v>0</v>
      </c>
      <c r="P88" s="36">
        <f t="shared" si="21"/>
        <v>0</v>
      </c>
      <c r="Q88" s="36">
        <f t="shared" si="22"/>
        <v>0</v>
      </c>
      <c r="R88" s="38">
        <f t="shared" si="23"/>
        <v>0</v>
      </c>
      <c r="AMG88" s="11"/>
      <c r="AMH88" s="11"/>
      <c r="AMI88" s="11"/>
      <c r="AMJ88" s="11"/>
      <c r="AMK88" s="11"/>
    </row>
    <row r="89" spans="2:1025" ht="30" hidden="1" customHeight="1" outlineLevel="1">
      <c r="B89" s="35">
        <v>11</v>
      </c>
      <c r="C89" s="181"/>
      <c r="D89" s="49"/>
      <c r="E89" s="84"/>
      <c r="F89" s="85"/>
      <c r="G89" s="60"/>
      <c r="H89" s="36"/>
      <c r="I89" s="36">
        <f t="shared" si="16"/>
        <v>0</v>
      </c>
      <c r="J89" s="36"/>
      <c r="K89" s="36">
        <f t="shared" si="17"/>
        <v>0</v>
      </c>
      <c r="L89" s="36">
        <f t="shared" si="18"/>
        <v>0</v>
      </c>
      <c r="M89" s="36">
        <f t="shared" si="19"/>
        <v>0</v>
      </c>
      <c r="N89" s="36">
        <f>$L$4*H89</f>
        <v>0</v>
      </c>
      <c r="O89" s="36">
        <f t="shared" si="20"/>
        <v>0</v>
      </c>
      <c r="P89" s="36">
        <f t="shared" si="21"/>
        <v>0</v>
      </c>
      <c r="Q89" s="36">
        <f t="shared" si="22"/>
        <v>0</v>
      </c>
      <c r="R89" s="38">
        <f t="shared" si="23"/>
        <v>0</v>
      </c>
      <c r="AMG89" s="11"/>
      <c r="AMH89" s="11"/>
      <c r="AMI89" s="11"/>
      <c r="AMJ89" s="11"/>
      <c r="AMK89" s="11"/>
    </row>
    <row r="90" spans="2:1025" ht="30" hidden="1" customHeight="1" outlineLevel="1">
      <c r="B90" s="35">
        <v>14</v>
      </c>
      <c r="C90" s="181"/>
      <c r="D90" s="49"/>
      <c r="E90" s="84"/>
      <c r="F90" s="85"/>
      <c r="G90" s="60"/>
      <c r="H90" s="36"/>
      <c r="I90" s="36">
        <f t="shared" si="16"/>
        <v>0</v>
      </c>
      <c r="J90" s="36"/>
      <c r="K90" s="36">
        <f t="shared" si="17"/>
        <v>0</v>
      </c>
      <c r="L90" s="36">
        <f t="shared" si="18"/>
        <v>0</v>
      </c>
      <c r="M90" s="36">
        <f t="shared" si="19"/>
        <v>0</v>
      </c>
      <c r="N90" s="36">
        <f>$L$4*H90</f>
        <v>0</v>
      </c>
      <c r="O90" s="36">
        <f t="shared" si="20"/>
        <v>0</v>
      </c>
      <c r="P90" s="36">
        <f t="shared" si="21"/>
        <v>0</v>
      </c>
      <c r="Q90" s="36">
        <f t="shared" si="22"/>
        <v>0</v>
      </c>
      <c r="R90" s="38">
        <f t="shared" si="23"/>
        <v>0</v>
      </c>
      <c r="AMG90" s="11"/>
      <c r="AMH90" s="11"/>
      <c r="AMI90" s="11"/>
      <c r="AMJ90" s="11"/>
      <c r="AMK90" s="11"/>
    </row>
    <row r="91" spans="2:1025" ht="30" hidden="1" customHeight="1" outlineLevel="1">
      <c r="B91" s="35">
        <v>15</v>
      </c>
      <c r="C91" s="181"/>
      <c r="D91" s="49"/>
      <c r="E91" s="49"/>
      <c r="F91" s="85"/>
      <c r="G91" s="60"/>
      <c r="H91" s="36"/>
      <c r="I91" s="36">
        <f t="shared" si="16"/>
        <v>0</v>
      </c>
      <c r="J91" s="36"/>
      <c r="K91" s="36">
        <f t="shared" si="17"/>
        <v>0</v>
      </c>
      <c r="L91" s="36">
        <f t="shared" si="18"/>
        <v>0</v>
      </c>
      <c r="M91" s="36">
        <f t="shared" si="19"/>
        <v>0</v>
      </c>
      <c r="N91" s="36">
        <f>$L$4*H91</f>
        <v>0</v>
      </c>
      <c r="O91" s="36">
        <f t="shared" si="20"/>
        <v>0</v>
      </c>
      <c r="P91" s="36">
        <f t="shared" si="21"/>
        <v>0</v>
      </c>
      <c r="Q91" s="36">
        <f t="shared" si="22"/>
        <v>0</v>
      </c>
      <c r="R91" s="38">
        <f t="shared" si="23"/>
        <v>0</v>
      </c>
      <c r="AMG91" s="11"/>
      <c r="AMH91" s="11"/>
      <c r="AMI91" s="11"/>
      <c r="AMJ91" s="11"/>
      <c r="AMK91" s="11"/>
    </row>
    <row r="92" spans="2:1025" ht="27" hidden="1" customHeight="1" outlineLevel="1">
      <c r="B92" s="35"/>
      <c r="C92" s="181"/>
      <c r="D92" s="49"/>
      <c r="E92" s="60"/>
      <c r="F92" s="85"/>
      <c r="G92" s="60"/>
      <c r="H92" s="18" t="s">
        <v>49</v>
      </c>
      <c r="I92" s="39">
        <f>SUM(I82:I91)</f>
        <v>0</v>
      </c>
      <c r="J92" s="18" t="s">
        <v>85</v>
      </c>
      <c r="K92" s="39">
        <f>SUM(K82:K91)</f>
        <v>0</v>
      </c>
      <c r="L92" s="36"/>
      <c r="M92" s="36"/>
      <c r="N92" s="18" t="s">
        <v>49</v>
      </c>
      <c r="O92" s="78">
        <f>SUM(O82:O91)</f>
        <v>0</v>
      </c>
      <c r="P92" s="18" t="s">
        <v>85</v>
      </c>
      <c r="Q92" s="39">
        <f>SUM(Q82:Q91)</f>
        <v>0</v>
      </c>
      <c r="R92" s="38"/>
      <c r="AMG92" s="11"/>
      <c r="AMH92" s="11"/>
      <c r="AMI92" s="11"/>
      <c r="AMJ92" s="11"/>
      <c r="AMK92" s="11"/>
    </row>
    <row r="93" spans="2:1025" ht="25.5" hidden="1" customHeight="1" outlineLevel="1">
      <c r="B93" s="86"/>
      <c r="C93" s="182"/>
      <c r="D93" s="87"/>
      <c r="E93" s="88"/>
      <c r="F93" s="89"/>
      <c r="G93" s="90"/>
      <c r="H93" s="82"/>
      <c r="I93" s="225" t="s">
        <v>112</v>
      </c>
      <c r="J93" s="225"/>
      <c r="K93" s="225"/>
      <c r="L93" s="91">
        <f>SUM(L82:L92)</f>
        <v>0</v>
      </c>
      <c r="M93" s="39"/>
      <c r="N93" s="36"/>
      <c r="O93" s="229" t="s">
        <v>112</v>
      </c>
      <c r="P93" s="229"/>
      <c r="Q93" s="229"/>
      <c r="R93" s="92">
        <f>SUM(R82:R92)</f>
        <v>0</v>
      </c>
      <c r="AMG93" s="11"/>
      <c r="AMH93" s="11"/>
      <c r="AMI93" s="11"/>
      <c r="AMJ93" s="11"/>
      <c r="AMK93" s="11"/>
    </row>
    <row r="94" spans="2:1025" ht="15.6" customHeight="1" collapsed="1">
      <c r="B94" s="236" t="s">
        <v>114</v>
      </c>
      <c r="C94" s="236"/>
      <c r="D94" s="236"/>
      <c r="E94" s="236"/>
      <c r="F94" s="236"/>
      <c r="G94" s="236"/>
      <c r="H94" s="236"/>
      <c r="I94" s="236"/>
      <c r="J94" s="236"/>
      <c r="K94" s="236"/>
      <c r="L94" s="236"/>
      <c r="M94" s="93"/>
      <c r="N94" s="228" t="s">
        <v>114</v>
      </c>
      <c r="O94" s="228"/>
      <c r="P94" s="228"/>
      <c r="Q94" s="228"/>
      <c r="R94" s="68"/>
      <c r="AMG94" s="11"/>
      <c r="AMH94" s="11"/>
      <c r="AMI94" s="11"/>
      <c r="AMJ94" s="11"/>
      <c r="AMK94" s="11"/>
    </row>
    <row r="95" spans="2:1025" hidden="1" outlineLevel="1">
      <c r="B95" s="94">
        <v>1</v>
      </c>
      <c r="C95" s="181"/>
      <c r="D95" s="36"/>
      <c r="E95" s="60"/>
      <c r="F95" s="77"/>
      <c r="G95" s="60">
        <v>227.74</v>
      </c>
      <c r="H95" s="36"/>
      <c r="I95" s="36">
        <f t="shared" ref="I95:I100" si="24">F95*H95</f>
        <v>0</v>
      </c>
      <c r="J95" s="36"/>
      <c r="K95" s="36">
        <f t="shared" ref="K95:K100" si="25">F95*J95</f>
        <v>0</v>
      </c>
      <c r="L95" s="36">
        <f t="shared" ref="L95:L100" si="26">I95+K95</f>
        <v>0</v>
      </c>
      <c r="M95" s="95"/>
      <c r="N95" s="95" t="e">
        <f>$L$4*#REF!</f>
        <v>#REF!</v>
      </c>
      <c r="O95" s="95" t="e">
        <f>#REF!*N95</f>
        <v>#REF!</v>
      </c>
      <c r="P95" s="95" t="e">
        <f>$L$5*#REF!</f>
        <v>#REF!</v>
      </c>
      <c r="Q95" s="95" t="e">
        <f>#REF!*P95</f>
        <v>#REF!</v>
      </c>
      <c r="R95" s="96" t="e">
        <f t="shared" ref="R95:R100" si="27">O95+Q95</f>
        <v>#REF!</v>
      </c>
      <c r="AMG95" s="11"/>
      <c r="AMH95" s="11"/>
      <c r="AMI95" s="11"/>
      <c r="AMJ95" s="11"/>
      <c r="AMK95" s="11"/>
    </row>
    <row r="96" spans="2:1025" hidden="1" outlineLevel="1">
      <c r="B96" s="94">
        <v>2</v>
      </c>
      <c r="C96" s="183"/>
      <c r="D96" s="60"/>
      <c r="E96" s="94"/>
      <c r="F96" s="77"/>
      <c r="G96" s="97"/>
      <c r="H96" s="97"/>
      <c r="I96" s="36">
        <f t="shared" si="24"/>
        <v>0</v>
      </c>
      <c r="J96" s="98"/>
      <c r="K96" s="95">
        <f t="shared" si="25"/>
        <v>0</v>
      </c>
      <c r="L96" s="95">
        <f t="shared" si="26"/>
        <v>0</v>
      </c>
      <c r="M96" s="95"/>
      <c r="N96" s="95">
        <f>$L$4*H96</f>
        <v>0</v>
      </c>
      <c r="O96" s="95">
        <f>F96*N96</f>
        <v>0</v>
      </c>
      <c r="P96" s="95">
        <f>$L$5*J96</f>
        <v>0</v>
      </c>
      <c r="Q96" s="95">
        <f>F96*P96</f>
        <v>0</v>
      </c>
      <c r="R96" s="96">
        <f t="shared" si="27"/>
        <v>0</v>
      </c>
      <c r="AMG96" s="11"/>
      <c r="AMH96" s="11"/>
      <c r="AMI96" s="11"/>
      <c r="AMJ96" s="11"/>
      <c r="AMK96" s="11"/>
    </row>
    <row r="97" spans="2:1025" hidden="1" outlineLevel="1">
      <c r="B97" s="94">
        <v>3</v>
      </c>
      <c r="C97" s="183"/>
      <c r="D97" s="66"/>
      <c r="E97" s="94"/>
      <c r="F97" s="77"/>
      <c r="G97" s="97"/>
      <c r="H97" s="97"/>
      <c r="I97" s="36">
        <f t="shared" si="24"/>
        <v>0</v>
      </c>
      <c r="J97" s="98"/>
      <c r="K97" s="95">
        <f t="shared" si="25"/>
        <v>0</v>
      </c>
      <c r="L97" s="95">
        <f t="shared" si="26"/>
        <v>0</v>
      </c>
      <c r="M97" s="95"/>
      <c r="N97" s="95">
        <f>$L$4*H97</f>
        <v>0</v>
      </c>
      <c r="O97" s="95">
        <f>F97*N97</f>
        <v>0</v>
      </c>
      <c r="P97" s="95">
        <f>$L$5*J97</f>
        <v>0</v>
      </c>
      <c r="Q97" s="95">
        <f>F97*P97</f>
        <v>0</v>
      </c>
      <c r="R97" s="96">
        <f t="shared" si="27"/>
        <v>0</v>
      </c>
      <c r="AMG97" s="11"/>
      <c r="AMH97" s="11"/>
      <c r="AMI97" s="11"/>
      <c r="AMJ97" s="11"/>
      <c r="AMK97" s="11"/>
    </row>
    <row r="98" spans="2:1025" hidden="1" outlineLevel="1">
      <c r="B98" s="94">
        <v>4</v>
      </c>
      <c r="C98" s="184"/>
      <c r="D98" s="66"/>
      <c r="E98" s="94"/>
      <c r="F98" s="77"/>
      <c r="G98" s="97"/>
      <c r="H98" s="97"/>
      <c r="I98" s="36">
        <f t="shared" si="24"/>
        <v>0</v>
      </c>
      <c r="J98" s="98"/>
      <c r="K98" s="95">
        <f t="shared" si="25"/>
        <v>0</v>
      </c>
      <c r="L98" s="95">
        <f t="shared" si="26"/>
        <v>0</v>
      </c>
      <c r="M98" s="95"/>
      <c r="N98" s="95">
        <f>$L$4*H98</f>
        <v>0</v>
      </c>
      <c r="O98" s="95">
        <f>F98*N98</f>
        <v>0</v>
      </c>
      <c r="P98" s="95">
        <f>$L$5*J98</f>
        <v>0</v>
      </c>
      <c r="Q98" s="95">
        <f>F98*P98</f>
        <v>0</v>
      </c>
      <c r="R98" s="96">
        <f t="shared" si="27"/>
        <v>0</v>
      </c>
      <c r="AMG98" s="11"/>
      <c r="AMH98" s="11"/>
      <c r="AMI98" s="11"/>
      <c r="AMJ98" s="11"/>
      <c r="AMK98" s="11"/>
    </row>
    <row r="99" spans="2:1025" hidden="1" outlineLevel="1">
      <c r="B99" s="94">
        <v>5</v>
      </c>
      <c r="C99" s="183"/>
      <c r="D99" s="66"/>
      <c r="E99" s="94"/>
      <c r="F99" s="77"/>
      <c r="G99" s="97"/>
      <c r="H99" s="97"/>
      <c r="I99" s="36">
        <f t="shared" si="24"/>
        <v>0</v>
      </c>
      <c r="J99" s="98"/>
      <c r="K99" s="95">
        <f t="shared" si="25"/>
        <v>0</v>
      </c>
      <c r="L99" s="95">
        <f t="shared" si="26"/>
        <v>0</v>
      </c>
      <c r="M99" s="95"/>
      <c r="N99" s="95">
        <f>$L$4*H99</f>
        <v>0</v>
      </c>
      <c r="O99" s="95">
        <f>F99*N99</f>
        <v>0</v>
      </c>
      <c r="P99" s="95">
        <f>$L$5*J99</f>
        <v>0</v>
      </c>
      <c r="Q99" s="95">
        <f>F99*P99</f>
        <v>0</v>
      </c>
      <c r="R99" s="96">
        <f t="shared" si="27"/>
        <v>0</v>
      </c>
      <c r="AMG99" s="11"/>
      <c r="AMH99" s="11"/>
      <c r="AMI99" s="11"/>
      <c r="AMJ99" s="11"/>
      <c r="AMK99" s="11"/>
    </row>
    <row r="100" spans="2:1025" hidden="1" outlineLevel="1">
      <c r="B100" s="94"/>
      <c r="C100" s="183"/>
      <c r="D100" s="66"/>
      <c r="E100" s="94"/>
      <c r="F100" s="77"/>
      <c r="G100" s="97"/>
      <c r="H100" s="97"/>
      <c r="I100" s="36">
        <f t="shared" si="24"/>
        <v>0</v>
      </c>
      <c r="J100" s="98"/>
      <c r="K100" s="95">
        <f t="shared" si="25"/>
        <v>0</v>
      </c>
      <c r="L100" s="95">
        <f t="shared" si="26"/>
        <v>0</v>
      </c>
      <c r="M100" s="95"/>
      <c r="N100" s="95">
        <f>$L$4*H100</f>
        <v>0</v>
      </c>
      <c r="O100" s="95">
        <f>F100*N100</f>
        <v>0</v>
      </c>
      <c r="P100" s="95">
        <f>$L$5*J100</f>
        <v>0</v>
      </c>
      <c r="Q100" s="95">
        <f>F100*P100</f>
        <v>0</v>
      </c>
      <c r="R100" s="96">
        <f t="shared" si="27"/>
        <v>0</v>
      </c>
      <c r="AMG100" s="11"/>
      <c r="AMH100" s="11"/>
      <c r="AMI100" s="11"/>
      <c r="AMJ100" s="11"/>
      <c r="AMK100" s="11"/>
    </row>
    <row r="101" spans="2:1025" ht="32.25" hidden="1" customHeight="1" outlineLevel="1">
      <c r="B101" s="94"/>
      <c r="C101" s="183"/>
      <c r="D101" s="60"/>
      <c r="E101" s="94"/>
      <c r="F101" s="77"/>
      <c r="G101" s="97"/>
      <c r="H101" s="18" t="s">
        <v>49</v>
      </c>
      <c r="I101" s="99">
        <f>SUM(I95:I100)</f>
        <v>0</v>
      </c>
      <c r="J101" s="18" t="s">
        <v>85</v>
      </c>
      <c r="K101" s="100">
        <f>SUM(K95:K100)</f>
        <v>0</v>
      </c>
      <c r="L101" s="18">
        <f>SUM(L95:L100)</f>
        <v>0</v>
      </c>
      <c r="M101" s="16"/>
      <c r="N101" s="18" t="s">
        <v>49</v>
      </c>
      <c r="O101" s="18" t="e">
        <f>SUM(O95:O100)</f>
        <v>#REF!</v>
      </c>
      <c r="P101" s="18" t="s">
        <v>85</v>
      </c>
      <c r="Q101" s="18" t="e">
        <f>SUM(Q95:Q100)</f>
        <v>#REF!</v>
      </c>
      <c r="R101" s="40"/>
      <c r="AMG101" s="11"/>
      <c r="AMH101" s="11"/>
      <c r="AMI101" s="11"/>
      <c r="AMJ101" s="11"/>
      <c r="AMK101" s="11"/>
    </row>
    <row r="102" spans="2:1025" ht="32.25" hidden="1" customHeight="1" outlineLevel="1">
      <c r="B102" s="215" t="s">
        <v>86</v>
      </c>
      <c r="C102" s="215"/>
      <c r="D102" s="215"/>
      <c r="E102" s="215"/>
      <c r="F102" s="215"/>
      <c r="G102" s="215"/>
      <c r="H102" s="215"/>
      <c r="I102" s="215"/>
      <c r="J102" s="215"/>
      <c r="K102" s="215"/>
      <c r="L102" s="43">
        <f>SUM(L95:L100)</f>
        <v>0</v>
      </c>
      <c r="M102" s="18"/>
      <c r="N102" s="205" t="s">
        <v>86</v>
      </c>
      <c r="O102" s="205"/>
      <c r="P102" s="205"/>
      <c r="Q102" s="205"/>
      <c r="R102" s="101" t="e">
        <f>SUM(R95:R101)</f>
        <v>#REF!</v>
      </c>
      <c r="AMG102" s="11"/>
      <c r="AMH102" s="11"/>
      <c r="AMI102" s="11"/>
      <c r="AMJ102" s="11"/>
      <c r="AMK102" s="11"/>
    </row>
    <row r="103" spans="2:1025" ht="15.6" customHeight="1" collapsed="1">
      <c r="B103" s="223" t="s">
        <v>115</v>
      </c>
      <c r="C103" s="223"/>
      <c r="D103" s="223"/>
      <c r="E103" s="223"/>
      <c r="F103" s="223"/>
      <c r="G103" s="223"/>
      <c r="H103" s="223"/>
      <c r="I103" s="223"/>
      <c r="J103" s="223"/>
      <c r="K103" s="223"/>
      <c r="L103" s="223"/>
      <c r="M103" s="93"/>
      <c r="N103" s="228" t="s">
        <v>115</v>
      </c>
      <c r="O103" s="228"/>
      <c r="P103" s="228"/>
      <c r="Q103" s="228"/>
      <c r="R103" s="40"/>
      <c r="AMG103" s="11"/>
      <c r="AMH103" s="11"/>
      <c r="AMI103" s="11"/>
      <c r="AMJ103" s="11"/>
      <c r="AMK103" s="11"/>
    </row>
    <row r="104" spans="2:1025" ht="37.5" hidden="1" customHeight="1" outlineLevel="1">
      <c r="B104" s="72"/>
      <c r="C104" s="234" t="s">
        <v>116</v>
      </c>
      <c r="D104" s="234"/>
      <c r="E104" s="234"/>
      <c r="F104" s="77"/>
      <c r="G104" s="72"/>
      <c r="H104" s="16"/>
      <c r="I104" s="16"/>
      <c r="J104" s="16"/>
      <c r="K104" s="16"/>
      <c r="L104" s="16"/>
      <c r="M104" s="16"/>
      <c r="N104" s="224" t="s">
        <v>117</v>
      </c>
      <c r="O104" s="224"/>
      <c r="P104" s="224"/>
      <c r="Q104" s="16"/>
      <c r="R104" s="40"/>
      <c r="AMG104" s="11"/>
      <c r="AMH104" s="11"/>
      <c r="AMI104" s="11"/>
      <c r="AMJ104" s="11"/>
      <c r="AMK104" s="11"/>
    </row>
    <row r="105" spans="2:1025" ht="34.5" hidden="1" customHeight="1" outlineLevel="1">
      <c r="B105" s="72">
        <v>1</v>
      </c>
      <c r="C105" s="181"/>
      <c r="D105" s="49"/>
      <c r="E105" s="72" t="s">
        <v>111</v>
      </c>
      <c r="F105" s="102"/>
      <c r="G105" s="103">
        <v>10.15</v>
      </c>
      <c r="H105" s="95"/>
      <c r="I105" s="103">
        <f>F105*H105</f>
        <v>0</v>
      </c>
      <c r="J105" s="95"/>
      <c r="K105" s="103">
        <f>F105*J105</f>
        <v>0</v>
      </c>
      <c r="L105" s="103">
        <f>I105+K105</f>
        <v>0</v>
      </c>
      <c r="M105" s="103">
        <f>G105*$L$4</f>
        <v>10.15</v>
      </c>
      <c r="N105" s="103">
        <f>H105*L4</f>
        <v>0</v>
      </c>
      <c r="O105" s="103">
        <f>F105*N105</f>
        <v>0</v>
      </c>
      <c r="P105" s="103">
        <f>J105*L5</f>
        <v>0</v>
      </c>
      <c r="Q105" s="103">
        <f>F105*P105</f>
        <v>0</v>
      </c>
      <c r="R105" s="104">
        <f>O105+Q105</f>
        <v>0</v>
      </c>
      <c r="AMG105" s="11"/>
      <c r="AMH105" s="11"/>
      <c r="AMI105" s="11"/>
      <c r="AMJ105" s="11"/>
      <c r="AMK105" s="11"/>
    </row>
    <row r="106" spans="2:1025" ht="34.5" hidden="1" customHeight="1" outlineLevel="1">
      <c r="B106" s="72"/>
      <c r="C106" s="182"/>
      <c r="D106" s="105"/>
      <c r="E106" s="72"/>
      <c r="F106" s="106"/>
      <c r="G106" s="107"/>
      <c r="H106" s="108" t="s">
        <v>49</v>
      </c>
      <c r="I106" s="18">
        <f>SUM(I105:I105)</f>
        <v>0</v>
      </c>
      <c r="J106" s="18" t="s">
        <v>85</v>
      </c>
      <c r="K106" s="18">
        <f>SUM(K105:K105)</f>
        <v>0</v>
      </c>
      <c r="L106" s="109"/>
      <c r="M106" s="109"/>
      <c r="N106" s="108" t="s">
        <v>49</v>
      </c>
      <c r="O106" s="110">
        <f>SUM(O105:O105)</f>
        <v>0</v>
      </c>
      <c r="P106" s="108" t="s">
        <v>85</v>
      </c>
      <c r="Q106" s="18">
        <f>SUM(Q105:Q105)</f>
        <v>0</v>
      </c>
      <c r="R106" s="38"/>
      <c r="AMG106" s="11"/>
      <c r="AMH106" s="11"/>
      <c r="AMI106" s="11"/>
      <c r="AMJ106" s="11"/>
      <c r="AMK106" s="11"/>
    </row>
    <row r="107" spans="2:1025" ht="32.25" hidden="1" customHeight="1" outlineLevel="1">
      <c r="B107" s="72"/>
      <c r="C107" s="185"/>
      <c r="D107" s="107"/>
      <c r="E107" s="111"/>
      <c r="F107" s="77"/>
      <c r="G107" s="72"/>
      <c r="H107" s="16"/>
      <c r="I107" s="112"/>
      <c r="J107" s="16"/>
      <c r="K107" s="38"/>
      <c r="L107" s="16"/>
      <c r="M107" s="16"/>
      <c r="N107" s="205" t="s">
        <v>118</v>
      </c>
      <c r="O107" s="205"/>
      <c r="P107" s="205"/>
      <c r="Q107" s="112"/>
      <c r="R107" s="38"/>
      <c r="AMG107" s="11"/>
      <c r="AMH107" s="11"/>
      <c r="AMI107" s="11"/>
      <c r="AMJ107" s="11"/>
      <c r="AMK107" s="11"/>
    </row>
    <row r="108" spans="2:1025" ht="39.75" hidden="1" customHeight="1" outlineLevel="1">
      <c r="B108" s="72">
        <v>1</v>
      </c>
      <c r="C108" s="176"/>
      <c r="D108" s="35"/>
      <c r="E108" s="72" t="s">
        <v>84</v>
      </c>
      <c r="F108" s="77"/>
      <c r="G108" s="72"/>
      <c r="H108" s="16"/>
      <c r="I108" s="16">
        <f t="shared" ref="I108:I115" si="28">F108*H108</f>
        <v>0</v>
      </c>
      <c r="J108" s="16"/>
      <c r="K108" s="16">
        <f t="shared" ref="K108:K115" si="29">F108*J108</f>
        <v>0</v>
      </c>
      <c r="L108" s="16">
        <f t="shared" ref="L108:L115" si="30">I108+K108</f>
        <v>0</v>
      </c>
      <c r="M108" s="16"/>
      <c r="N108" s="16">
        <f t="shared" ref="N108:N115" si="31">$L$4*H108</f>
        <v>0</v>
      </c>
      <c r="O108" s="16">
        <f t="shared" ref="O108:O115" si="32">F108*N108</f>
        <v>0</v>
      </c>
      <c r="P108" s="16">
        <f t="shared" ref="P108:P115" si="33">$L$5*J108</f>
        <v>0</v>
      </c>
      <c r="Q108" s="16">
        <f t="shared" ref="Q108:Q115" si="34">F108*P108</f>
        <v>0</v>
      </c>
      <c r="R108" s="38">
        <f t="shared" ref="R108:R115" si="35">O108+Q108</f>
        <v>0</v>
      </c>
      <c r="AMG108" s="11"/>
      <c r="AMH108" s="11"/>
      <c r="AMI108" s="11"/>
      <c r="AMJ108" s="11"/>
      <c r="AMK108" s="11"/>
    </row>
    <row r="109" spans="2:1025" ht="36" hidden="1" customHeight="1" outlineLevel="1">
      <c r="B109" s="72">
        <v>3</v>
      </c>
      <c r="C109" s="176"/>
      <c r="D109" s="35"/>
      <c r="E109" s="72" t="s">
        <v>84</v>
      </c>
      <c r="F109" s="77"/>
      <c r="G109" s="72"/>
      <c r="H109" s="16"/>
      <c r="I109" s="16">
        <f t="shared" si="28"/>
        <v>0</v>
      </c>
      <c r="J109" s="16"/>
      <c r="K109" s="16">
        <f t="shared" si="29"/>
        <v>0</v>
      </c>
      <c r="L109" s="16">
        <f t="shared" si="30"/>
        <v>0</v>
      </c>
      <c r="M109" s="16"/>
      <c r="N109" s="16">
        <f t="shared" si="31"/>
        <v>0</v>
      </c>
      <c r="O109" s="16">
        <f t="shared" si="32"/>
        <v>0</v>
      </c>
      <c r="P109" s="16">
        <f t="shared" si="33"/>
        <v>0</v>
      </c>
      <c r="Q109" s="16">
        <f t="shared" si="34"/>
        <v>0</v>
      </c>
      <c r="R109" s="38">
        <f t="shared" si="35"/>
        <v>0</v>
      </c>
      <c r="AMG109" s="11"/>
      <c r="AMH109" s="11"/>
      <c r="AMI109" s="11"/>
      <c r="AMJ109" s="11"/>
      <c r="AMK109" s="11"/>
    </row>
    <row r="110" spans="2:1025" ht="26.25" hidden="1" customHeight="1" outlineLevel="1">
      <c r="B110" s="72">
        <v>5</v>
      </c>
      <c r="C110" s="176"/>
      <c r="D110" s="35"/>
      <c r="E110" s="72" t="s">
        <v>119</v>
      </c>
      <c r="F110" s="77"/>
      <c r="G110" s="72"/>
      <c r="H110" s="16"/>
      <c r="I110" s="16">
        <f t="shared" si="28"/>
        <v>0</v>
      </c>
      <c r="J110" s="16"/>
      <c r="K110" s="16">
        <f t="shared" si="29"/>
        <v>0</v>
      </c>
      <c r="L110" s="16">
        <f t="shared" si="30"/>
        <v>0</v>
      </c>
      <c r="M110" s="16"/>
      <c r="N110" s="16">
        <f t="shared" si="31"/>
        <v>0</v>
      </c>
      <c r="O110" s="16">
        <f t="shared" si="32"/>
        <v>0</v>
      </c>
      <c r="P110" s="16">
        <f t="shared" si="33"/>
        <v>0</v>
      </c>
      <c r="Q110" s="16">
        <f t="shared" si="34"/>
        <v>0</v>
      </c>
      <c r="R110" s="38">
        <f t="shared" si="35"/>
        <v>0</v>
      </c>
      <c r="AMG110" s="11"/>
      <c r="AMH110" s="11"/>
      <c r="AMI110" s="11"/>
      <c r="AMJ110" s="11"/>
      <c r="AMK110" s="11"/>
    </row>
    <row r="111" spans="2:1025" ht="33" hidden="1" customHeight="1" outlineLevel="1">
      <c r="B111" s="72">
        <v>6</v>
      </c>
      <c r="C111" s="176"/>
      <c r="D111" s="35"/>
      <c r="E111" s="72" t="s">
        <v>119</v>
      </c>
      <c r="F111" s="77"/>
      <c r="G111" s="72"/>
      <c r="H111" s="16"/>
      <c r="I111" s="16">
        <f t="shared" si="28"/>
        <v>0</v>
      </c>
      <c r="J111" s="16"/>
      <c r="K111" s="16">
        <f t="shared" si="29"/>
        <v>0</v>
      </c>
      <c r="L111" s="16">
        <f t="shared" si="30"/>
        <v>0</v>
      </c>
      <c r="M111" s="16"/>
      <c r="N111" s="16">
        <f t="shared" si="31"/>
        <v>0</v>
      </c>
      <c r="O111" s="16">
        <f t="shared" si="32"/>
        <v>0</v>
      </c>
      <c r="P111" s="16">
        <f t="shared" si="33"/>
        <v>0</v>
      </c>
      <c r="Q111" s="16">
        <f t="shared" si="34"/>
        <v>0</v>
      </c>
      <c r="R111" s="38">
        <f t="shared" si="35"/>
        <v>0</v>
      </c>
      <c r="AMG111" s="11"/>
      <c r="AMH111" s="11"/>
      <c r="AMI111" s="11"/>
      <c r="AMJ111" s="11"/>
      <c r="AMK111" s="11"/>
    </row>
    <row r="112" spans="2:1025" ht="36" hidden="1" customHeight="1" outlineLevel="1">
      <c r="B112" s="72">
        <v>7</v>
      </c>
      <c r="C112" s="176"/>
      <c r="D112" s="35"/>
      <c r="E112" s="72" t="s">
        <v>111</v>
      </c>
      <c r="F112" s="77"/>
      <c r="G112" s="72"/>
      <c r="H112" s="16"/>
      <c r="I112" s="16">
        <f t="shared" si="28"/>
        <v>0</v>
      </c>
      <c r="J112" s="16"/>
      <c r="K112" s="16">
        <f t="shared" si="29"/>
        <v>0</v>
      </c>
      <c r="L112" s="16">
        <f t="shared" si="30"/>
        <v>0</v>
      </c>
      <c r="M112" s="16"/>
      <c r="N112" s="16">
        <f t="shared" si="31"/>
        <v>0</v>
      </c>
      <c r="O112" s="16">
        <f t="shared" si="32"/>
        <v>0</v>
      </c>
      <c r="P112" s="16">
        <f t="shared" si="33"/>
        <v>0</v>
      </c>
      <c r="Q112" s="16">
        <f t="shared" si="34"/>
        <v>0</v>
      </c>
      <c r="R112" s="38">
        <f t="shared" si="35"/>
        <v>0</v>
      </c>
      <c r="AMG112" s="11"/>
      <c r="AMH112" s="11"/>
      <c r="AMI112" s="11"/>
      <c r="AMJ112" s="11"/>
      <c r="AMK112" s="11"/>
    </row>
    <row r="113" spans="2:1025" ht="36" hidden="1" customHeight="1" outlineLevel="1">
      <c r="B113" s="72">
        <v>8</v>
      </c>
      <c r="C113" s="176"/>
      <c r="D113" s="35"/>
      <c r="E113" s="72" t="s">
        <v>120</v>
      </c>
      <c r="F113" s="77"/>
      <c r="G113" s="72"/>
      <c r="H113" s="16"/>
      <c r="I113" s="16">
        <f t="shared" si="28"/>
        <v>0</v>
      </c>
      <c r="J113" s="16"/>
      <c r="K113" s="16">
        <f t="shared" si="29"/>
        <v>0</v>
      </c>
      <c r="L113" s="16">
        <f t="shared" si="30"/>
        <v>0</v>
      </c>
      <c r="M113" s="16"/>
      <c r="N113" s="16">
        <f t="shared" si="31"/>
        <v>0</v>
      </c>
      <c r="O113" s="16">
        <f t="shared" si="32"/>
        <v>0</v>
      </c>
      <c r="P113" s="16">
        <f t="shared" si="33"/>
        <v>0</v>
      </c>
      <c r="Q113" s="16">
        <f t="shared" si="34"/>
        <v>0</v>
      </c>
      <c r="R113" s="38">
        <f t="shared" si="35"/>
        <v>0</v>
      </c>
      <c r="AMG113" s="11"/>
      <c r="AMH113" s="11"/>
      <c r="AMI113" s="11"/>
      <c r="AMJ113" s="11"/>
      <c r="AMK113" s="11"/>
    </row>
    <row r="114" spans="2:1025" ht="36" hidden="1" customHeight="1" outlineLevel="1">
      <c r="B114" s="72">
        <v>9</v>
      </c>
      <c r="C114" s="176"/>
      <c r="D114" s="35"/>
      <c r="E114" s="72" t="s">
        <v>120</v>
      </c>
      <c r="F114" s="77"/>
      <c r="G114" s="72"/>
      <c r="H114" s="16"/>
      <c r="I114" s="16">
        <f t="shared" si="28"/>
        <v>0</v>
      </c>
      <c r="J114" s="16"/>
      <c r="K114" s="16">
        <f t="shared" si="29"/>
        <v>0</v>
      </c>
      <c r="L114" s="16">
        <f t="shared" si="30"/>
        <v>0</v>
      </c>
      <c r="M114" s="16"/>
      <c r="N114" s="16">
        <f t="shared" si="31"/>
        <v>0</v>
      </c>
      <c r="O114" s="16">
        <f t="shared" si="32"/>
        <v>0</v>
      </c>
      <c r="P114" s="16">
        <f t="shared" si="33"/>
        <v>0</v>
      </c>
      <c r="Q114" s="16">
        <f t="shared" si="34"/>
        <v>0</v>
      </c>
      <c r="R114" s="38">
        <f t="shared" si="35"/>
        <v>0</v>
      </c>
      <c r="AMG114" s="11"/>
      <c r="AMH114" s="11"/>
      <c r="AMI114" s="11"/>
      <c r="AMJ114" s="11"/>
      <c r="AMK114" s="11"/>
    </row>
    <row r="115" spans="2:1025" ht="36" hidden="1" customHeight="1" outlineLevel="1">
      <c r="B115" s="72">
        <v>10</v>
      </c>
      <c r="C115" s="176"/>
      <c r="D115" s="35"/>
      <c r="E115" s="72" t="s">
        <v>120</v>
      </c>
      <c r="F115" s="77"/>
      <c r="G115" s="72"/>
      <c r="H115" s="16"/>
      <c r="I115" s="16">
        <f t="shared" si="28"/>
        <v>0</v>
      </c>
      <c r="J115" s="16"/>
      <c r="K115" s="16">
        <f t="shared" si="29"/>
        <v>0</v>
      </c>
      <c r="L115" s="16">
        <f t="shared" si="30"/>
        <v>0</v>
      </c>
      <c r="M115" s="16"/>
      <c r="N115" s="16">
        <f t="shared" si="31"/>
        <v>0</v>
      </c>
      <c r="O115" s="16">
        <f t="shared" si="32"/>
        <v>0</v>
      </c>
      <c r="P115" s="16">
        <f t="shared" si="33"/>
        <v>0</v>
      </c>
      <c r="Q115" s="16">
        <f t="shared" si="34"/>
        <v>0</v>
      </c>
      <c r="R115" s="38">
        <f t="shared" si="35"/>
        <v>0</v>
      </c>
      <c r="AMG115" s="11"/>
      <c r="AMH115" s="11"/>
      <c r="AMI115" s="11"/>
      <c r="AMJ115" s="11"/>
      <c r="AMK115" s="11"/>
    </row>
    <row r="116" spans="2:1025" ht="36" hidden="1" customHeight="1" outlineLevel="1">
      <c r="B116" s="72"/>
      <c r="C116" s="176"/>
      <c r="D116" s="35"/>
      <c r="E116" s="72"/>
      <c r="F116" s="77"/>
      <c r="G116" s="72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38"/>
      <c r="AMG116" s="11"/>
      <c r="AMH116" s="11"/>
      <c r="AMI116" s="11"/>
      <c r="AMJ116" s="11"/>
      <c r="AMK116" s="11"/>
    </row>
    <row r="117" spans="2:1025" ht="36" hidden="1" customHeight="1" outlineLevel="1">
      <c r="B117" s="72"/>
      <c r="C117" s="176"/>
      <c r="D117" s="35"/>
      <c r="E117" s="72" t="s">
        <v>84</v>
      </c>
      <c r="F117" s="77"/>
      <c r="G117" s="72"/>
      <c r="H117" s="16"/>
      <c r="I117" s="16">
        <f t="shared" ref="I117:I123" si="36">F117*H117</f>
        <v>0</v>
      </c>
      <c r="J117" s="16"/>
      <c r="K117" s="16">
        <f t="shared" ref="K117:K123" si="37">F117*J117</f>
        <v>0</v>
      </c>
      <c r="L117" s="16">
        <f t="shared" ref="L117:L123" si="38">I117+K117</f>
        <v>0</v>
      </c>
      <c r="M117" s="16"/>
      <c r="N117" s="16">
        <f t="shared" ref="N117:N123" si="39">$L$4*H117</f>
        <v>0</v>
      </c>
      <c r="O117" s="16">
        <f t="shared" ref="O117:O123" si="40">F117*N117</f>
        <v>0</v>
      </c>
      <c r="P117" s="16">
        <f t="shared" ref="P117:P123" si="41">$L$5*J117</f>
        <v>0</v>
      </c>
      <c r="Q117" s="16">
        <f t="shared" ref="Q117:Q123" si="42">F117*P117</f>
        <v>0</v>
      </c>
      <c r="R117" s="38">
        <f t="shared" ref="R117:R123" si="43">O117+Q117</f>
        <v>0</v>
      </c>
      <c r="AMG117" s="11"/>
      <c r="AMH117" s="11"/>
      <c r="AMI117" s="11"/>
      <c r="AMJ117" s="11"/>
      <c r="AMK117" s="11"/>
    </row>
    <row r="118" spans="2:1025" ht="36" hidden="1" customHeight="1" outlineLevel="1">
      <c r="B118" s="72"/>
      <c r="C118" s="176"/>
      <c r="D118" s="35"/>
      <c r="E118" s="72" t="s">
        <v>84</v>
      </c>
      <c r="F118" s="77"/>
      <c r="G118" s="72"/>
      <c r="H118" s="16"/>
      <c r="I118" s="16">
        <f t="shared" si="36"/>
        <v>0</v>
      </c>
      <c r="J118" s="16"/>
      <c r="K118" s="16">
        <f t="shared" si="37"/>
        <v>0</v>
      </c>
      <c r="L118" s="16">
        <f t="shared" si="38"/>
        <v>0</v>
      </c>
      <c r="M118" s="16"/>
      <c r="N118" s="16">
        <f t="shared" si="39"/>
        <v>0</v>
      </c>
      <c r="O118" s="16">
        <f t="shared" si="40"/>
        <v>0</v>
      </c>
      <c r="P118" s="16">
        <f t="shared" si="41"/>
        <v>0</v>
      </c>
      <c r="Q118" s="16">
        <f t="shared" si="42"/>
        <v>0</v>
      </c>
      <c r="R118" s="38">
        <f t="shared" si="43"/>
        <v>0</v>
      </c>
      <c r="AMG118" s="11"/>
      <c r="AMH118" s="11"/>
      <c r="AMI118" s="11"/>
      <c r="AMJ118" s="11"/>
      <c r="AMK118" s="11"/>
    </row>
    <row r="119" spans="2:1025" ht="36" hidden="1" customHeight="1" outlineLevel="1">
      <c r="B119" s="72"/>
      <c r="C119" s="176"/>
      <c r="D119" s="35"/>
      <c r="E119" s="72" t="s">
        <v>84</v>
      </c>
      <c r="F119" s="77"/>
      <c r="G119" s="72"/>
      <c r="H119" s="16"/>
      <c r="I119" s="16">
        <f t="shared" si="36"/>
        <v>0</v>
      </c>
      <c r="J119" s="16"/>
      <c r="K119" s="16">
        <f t="shared" si="37"/>
        <v>0</v>
      </c>
      <c r="L119" s="16">
        <f t="shared" si="38"/>
        <v>0</v>
      </c>
      <c r="M119" s="16"/>
      <c r="N119" s="16">
        <f t="shared" si="39"/>
        <v>0</v>
      </c>
      <c r="O119" s="16">
        <f t="shared" si="40"/>
        <v>0</v>
      </c>
      <c r="P119" s="16">
        <f t="shared" si="41"/>
        <v>0</v>
      </c>
      <c r="Q119" s="16">
        <f t="shared" si="42"/>
        <v>0</v>
      </c>
      <c r="R119" s="38">
        <f t="shared" si="43"/>
        <v>0</v>
      </c>
      <c r="AMG119" s="11"/>
      <c r="AMH119" s="11"/>
      <c r="AMI119" s="11"/>
      <c r="AMJ119" s="11"/>
      <c r="AMK119" s="11"/>
    </row>
    <row r="120" spans="2:1025" ht="36" hidden="1" customHeight="1" outlineLevel="1">
      <c r="B120" s="72"/>
      <c r="C120" s="176"/>
      <c r="D120" s="35"/>
      <c r="E120" s="72" t="s">
        <v>84</v>
      </c>
      <c r="F120" s="77"/>
      <c r="G120" s="72"/>
      <c r="H120" s="16"/>
      <c r="I120" s="16">
        <f t="shared" si="36"/>
        <v>0</v>
      </c>
      <c r="J120" s="16"/>
      <c r="K120" s="16">
        <f t="shared" si="37"/>
        <v>0</v>
      </c>
      <c r="L120" s="16">
        <f t="shared" si="38"/>
        <v>0</v>
      </c>
      <c r="M120" s="16"/>
      <c r="N120" s="16">
        <f t="shared" si="39"/>
        <v>0</v>
      </c>
      <c r="O120" s="16">
        <f t="shared" si="40"/>
        <v>0</v>
      </c>
      <c r="P120" s="16">
        <f t="shared" si="41"/>
        <v>0</v>
      </c>
      <c r="Q120" s="16">
        <f t="shared" si="42"/>
        <v>0</v>
      </c>
      <c r="R120" s="38">
        <f t="shared" si="43"/>
        <v>0</v>
      </c>
      <c r="AMG120" s="11"/>
      <c r="AMH120" s="11"/>
      <c r="AMI120" s="11"/>
      <c r="AMJ120" s="11"/>
      <c r="AMK120" s="11"/>
    </row>
    <row r="121" spans="2:1025" ht="36" hidden="1" customHeight="1" outlineLevel="1">
      <c r="B121" s="72">
        <v>11</v>
      </c>
      <c r="C121" s="176"/>
      <c r="D121" s="35"/>
      <c r="E121" s="72" t="s">
        <v>120</v>
      </c>
      <c r="F121" s="77"/>
      <c r="G121" s="72"/>
      <c r="H121" s="16"/>
      <c r="I121" s="16">
        <f t="shared" si="36"/>
        <v>0</v>
      </c>
      <c r="J121" s="16"/>
      <c r="K121" s="16">
        <f t="shared" si="37"/>
        <v>0</v>
      </c>
      <c r="L121" s="16">
        <f t="shared" si="38"/>
        <v>0</v>
      </c>
      <c r="M121" s="16"/>
      <c r="N121" s="16">
        <f t="shared" si="39"/>
        <v>0</v>
      </c>
      <c r="O121" s="16">
        <f t="shared" si="40"/>
        <v>0</v>
      </c>
      <c r="P121" s="16">
        <f t="shared" si="41"/>
        <v>0</v>
      </c>
      <c r="Q121" s="16">
        <f t="shared" si="42"/>
        <v>0</v>
      </c>
      <c r="R121" s="38">
        <f t="shared" si="43"/>
        <v>0</v>
      </c>
      <c r="AMG121" s="11"/>
      <c r="AMH121" s="11"/>
      <c r="AMI121" s="11"/>
      <c r="AMJ121" s="11"/>
      <c r="AMK121" s="11"/>
    </row>
    <row r="122" spans="2:1025" ht="36" hidden="1" customHeight="1" outlineLevel="1">
      <c r="B122" s="72">
        <v>12</v>
      </c>
      <c r="C122" s="176"/>
      <c r="D122" s="35"/>
      <c r="E122" s="72" t="s">
        <v>84</v>
      </c>
      <c r="F122" s="77"/>
      <c r="G122" s="72"/>
      <c r="H122" s="16"/>
      <c r="I122" s="16">
        <f t="shared" si="36"/>
        <v>0</v>
      </c>
      <c r="J122" s="16"/>
      <c r="K122" s="16">
        <f t="shared" si="37"/>
        <v>0</v>
      </c>
      <c r="L122" s="16">
        <f t="shared" si="38"/>
        <v>0</v>
      </c>
      <c r="M122" s="16"/>
      <c r="N122" s="16">
        <f t="shared" si="39"/>
        <v>0</v>
      </c>
      <c r="O122" s="16">
        <f t="shared" si="40"/>
        <v>0</v>
      </c>
      <c r="P122" s="16">
        <f t="shared" si="41"/>
        <v>0</v>
      </c>
      <c r="Q122" s="16">
        <f t="shared" si="42"/>
        <v>0</v>
      </c>
      <c r="R122" s="38">
        <f t="shared" si="43"/>
        <v>0</v>
      </c>
      <c r="AMG122" s="11"/>
      <c r="AMH122" s="11"/>
      <c r="AMI122" s="11"/>
      <c r="AMJ122" s="11"/>
      <c r="AMK122" s="11"/>
    </row>
    <row r="123" spans="2:1025" ht="36" hidden="1" customHeight="1" outlineLevel="1">
      <c r="B123" s="72">
        <v>13</v>
      </c>
      <c r="C123" s="176"/>
      <c r="D123" s="35"/>
      <c r="E123" s="72" t="s">
        <v>121</v>
      </c>
      <c r="F123" s="77"/>
      <c r="G123" s="72"/>
      <c r="H123" s="16"/>
      <c r="I123" s="16">
        <f t="shared" si="36"/>
        <v>0</v>
      </c>
      <c r="J123" s="16"/>
      <c r="K123" s="16">
        <f t="shared" si="37"/>
        <v>0</v>
      </c>
      <c r="L123" s="16">
        <f t="shared" si="38"/>
        <v>0</v>
      </c>
      <c r="M123" s="16"/>
      <c r="N123" s="16">
        <f t="shared" si="39"/>
        <v>0</v>
      </c>
      <c r="O123" s="16">
        <f t="shared" si="40"/>
        <v>0</v>
      </c>
      <c r="P123" s="16">
        <f t="shared" si="41"/>
        <v>0</v>
      </c>
      <c r="Q123" s="16">
        <f t="shared" si="42"/>
        <v>0</v>
      </c>
      <c r="R123" s="38">
        <f t="shared" si="43"/>
        <v>0</v>
      </c>
      <c r="AMG123" s="11"/>
      <c r="AMH123" s="11"/>
      <c r="AMI123" s="11"/>
      <c r="AMJ123" s="11"/>
      <c r="AMK123" s="11"/>
    </row>
    <row r="124" spans="2:1025" ht="36" hidden="1" customHeight="1" outlineLevel="1">
      <c r="B124" s="72"/>
      <c r="C124" s="176"/>
      <c r="D124" s="35"/>
      <c r="E124" s="72"/>
      <c r="F124" s="77"/>
      <c r="G124" s="72"/>
      <c r="H124" s="18" t="s">
        <v>49</v>
      </c>
      <c r="I124" s="18">
        <f>SUM(I108:I123)</f>
        <v>0</v>
      </c>
      <c r="J124" s="18" t="s">
        <v>85</v>
      </c>
      <c r="K124" s="18">
        <f>SUM(K108:K123)</f>
        <v>0</v>
      </c>
      <c r="L124" s="16">
        <v>0</v>
      </c>
      <c r="M124" s="16"/>
      <c r="N124" s="18" t="s">
        <v>49</v>
      </c>
      <c r="O124" s="18">
        <f>SUM(O108:O123)</f>
        <v>0</v>
      </c>
      <c r="P124" s="18" t="s">
        <v>85</v>
      </c>
      <c r="Q124" s="18">
        <f>SUM(Q108:Q123)</f>
        <v>0</v>
      </c>
      <c r="R124" s="38"/>
      <c r="AMG124" s="11"/>
      <c r="AMH124" s="11"/>
      <c r="AMI124" s="11"/>
      <c r="AMJ124" s="11"/>
      <c r="AMK124" s="11"/>
    </row>
    <row r="125" spans="2:1025" ht="36" hidden="1" customHeight="1" outlineLevel="1">
      <c r="B125" s="235" t="s">
        <v>86</v>
      </c>
      <c r="C125" s="235"/>
      <c r="D125" s="235"/>
      <c r="E125" s="235"/>
      <c r="F125" s="235"/>
      <c r="G125" s="235"/>
      <c r="H125" s="235"/>
      <c r="I125" s="235"/>
      <c r="J125" s="235"/>
      <c r="K125" s="235"/>
      <c r="L125" s="113">
        <f>L123+L122+L121+L120+L119+L118+L115+L114+L113+L112+L111+L110+L109+L108+L105</f>
        <v>0</v>
      </c>
      <c r="M125" s="14"/>
      <c r="N125" s="205" t="s">
        <v>86</v>
      </c>
      <c r="O125" s="205"/>
      <c r="P125" s="205"/>
      <c r="Q125" s="205"/>
      <c r="R125" s="33">
        <f>R123+R122+R121+R120+R119+R118+R117+R115+R114+R113+R112+R111+R110+R109+R108+R105</f>
        <v>0</v>
      </c>
      <c r="AMG125" s="11"/>
      <c r="AMH125" s="11"/>
      <c r="AMI125" s="11"/>
      <c r="AMJ125" s="11"/>
      <c r="AMK125" s="11"/>
    </row>
    <row r="126" spans="2:1025" ht="24" hidden="1" customHeight="1" outlineLevel="1">
      <c r="B126" s="114"/>
      <c r="C126" s="186"/>
      <c r="D126" s="72"/>
      <c r="E126" s="71"/>
      <c r="F126" s="230" t="s">
        <v>122</v>
      </c>
      <c r="G126" s="230"/>
      <c r="H126" s="230"/>
      <c r="I126" s="18" t="e">
        <f>I124+I106+I101+#REF!+I92+I79</f>
        <v>#REF!</v>
      </c>
      <c r="J126" s="115" t="s">
        <v>123</v>
      </c>
      <c r="K126" s="18">
        <f>L125*1</f>
        <v>0</v>
      </c>
      <c r="L126" s="18"/>
      <c r="M126" s="18"/>
      <c r="N126" s="18" t="s">
        <v>124</v>
      </c>
      <c r="O126" s="18" t="e">
        <f>O124+O106+O101+#REF!+O92+O79</f>
        <v>#REF!</v>
      </c>
      <c r="P126" s="116" t="s">
        <v>123</v>
      </c>
      <c r="Q126" s="18">
        <f>R125*1</f>
        <v>0</v>
      </c>
      <c r="R126" s="46"/>
      <c r="AMG126" s="11"/>
      <c r="AMH126" s="11"/>
      <c r="AMI126" s="11"/>
      <c r="AMJ126" s="11"/>
      <c r="AMK126" s="11"/>
    </row>
    <row r="127" spans="2:1025" ht="24" hidden="1" customHeight="1" outlineLevel="1">
      <c r="B127" s="117"/>
      <c r="C127" s="180"/>
      <c r="D127" s="72"/>
      <c r="E127" s="71"/>
      <c r="F127" s="17"/>
      <c r="G127" s="71"/>
      <c r="H127" s="71"/>
      <c r="I127" s="71"/>
      <c r="J127" s="71"/>
      <c r="K127" s="71" t="s">
        <v>125</v>
      </c>
      <c r="L127" s="18" t="e">
        <f>I126+K126</f>
        <v>#REF!</v>
      </c>
      <c r="M127" s="18"/>
      <c r="N127" s="18"/>
      <c r="O127" s="18"/>
      <c r="P127" s="18"/>
      <c r="Q127" s="18" t="s">
        <v>125</v>
      </c>
      <c r="R127" s="46" t="e">
        <f>Q126+O126</f>
        <v>#REF!</v>
      </c>
      <c r="AMG127" s="11"/>
      <c r="AMH127" s="11"/>
      <c r="AMI127" s="11"/>
      <c r="AMJ127" s="11"/>
      <c r="AMK127" s="11"/>
    </row>
    <row r="128" spans="2:1025" ht="23.25" hidden="1" customHeight="1" outlineLevel="1">
      <c r="B128" s="117"/>
      <c r="C128" s="180"/>
      <c r="D128" s="72"/>
      <c r="E128" s="71"/>
      <c r="F128" s="230" t="s">
        <v>126</v>
      </c>
      <c r="G128" s="230"/>
      <c r="H128" s="230"/>
      <c r="I128" s="18"/>
      <c r="J128" s="118" t="s">
        <v>127</v>
      </c>
      <c r="K128" s="18"/>
      <c r="L128" s="18"/>
      <c r="M128" s="18"/>
      <c r="N128" s="18" t="s">
        <v>126</v>
      </c>
      <c r="O128" s="18" t="e">
        <f>O126+O72</f>
        <v>#REF!</v>
      </c>
      <c r="P128" s="18" t="s">
        <v>127</v>
      </c>
      <c r="Q128" s="18">
        <f>Q126+Q72</f>
        <v>0</v>
      </c>
      <c r="R128" s="46"/>
      <c r="AMG128" s="11"/>
      <c r="AMH128" s="11"/>
      <c r="AMI128" s="11"/>
      <c r="AMJ128" s="11"/>
      <c r="AMK128" s="11"/>
    </row>
    <row r="129" spans="2:1025" ht="23.25" hidden="1" customHeight="1" outlineLevel="1">
      <c r="B129" s="119"/>
      <c r="C129" s="172"/>
      <c r="D129" s="120"/>
      <c r="E129" s="231" t="s">
        <v>128</v>
      </c>
      <c r="F129" s="231"/>
      <c r="G129" s="231"/>
      <c r="H129" s="231"/>
      <c r="I129" s="231"/>
      <c r="J129" s="231"/>
      <c r="K129" s="231"/>
      <c r="L129" s="121" t="e">
        <f>L127+#REF!</f>
        <v>#REF!</v>
      </c>
      <c r="M129" s="14"/>
      <c r="N129" s="232" t="s">
        <v>128</v>
      </c>
      <c r="O129" s="232"/>
      <c r="P129" s="232"/>
      <c r="Q129" s="232"/>
      <c r="R129" s="33" t="e">
        <f>R127+#REF!</f>
        <v>#REF!</v>
      </c>
      <c r="AMG129" s="11"/>
      <c r="AMH129" s="11"/>
      <c r="AMI129" s="11"/>
      <c r="AMJ129" s="11"/>
      <c r="AMK129" s="11"/>
    </row>
    <row r="130" spans="2:1025" collapsed="1">
      <c r="B130" s="233" t="s">
        <v>129</v>
      </c>
      <c r="C130" s="233"/>
      <c r="D130" s="233"/>
      <c r="E130" s="233"/>
      <c r="F130" s="233"/>
      <c r="G130" s="233"/>
      <c r="H130" s="233"/>
      <c r="I130" s="233"/>
      <c r="J130" s="233"/>
      <c r="K130" s="233"/>
      <c r="L130" s="233"/>
      <c r="M130" s="18"/>
      <c r="N130" s="205" t="s">
        <v>129</v>
      </c>
      <c r="O130" s="205"/>
      <c r="P130" s="205"/>
      <c r="Q130" s="205"/>
      <c r="R130" s="68"/>
      <c r="AMG130" s="11"/>
      <c r="AMH130" s="11"/>
      <c r="AMI130" s="11"/>
      <c r="AMJ130" s="11"/>
      <c r="AMK130" s="11"/>
    </row>
    <row r="131" spans="2:1025" hidden="1">
      <c r="B131" s="251">
        <v>1</v>
      </c>
      <c r="C131" s="186" t="s">
        <v>130</v>
      </c>
      <c r="D131" s="16"/>
      <c r="E131" s="16" t="s">
        <v>121</v>
      </c>
      <c r="F131" s="77">
        <v>1</v>
      </c>
      <c r="G131" s="72"/>
      <c r="H131" s="16"/>
      <c r="I131" s="36">
        <f>F131*H131</f>
        <v>0</v>
      </c>
      <c r="J131" s="16"/>
      <c r="K131" s="36"/>
      <c r="L131" s="36">
        <f>I131+K131</f>
        <v>0</v>
      </c>
      <c r="M131" s="36"/>
      <c r="N131" s="36">
        <f>H131*I3</f>
        <v>0</v>
      </c>
      <c r="O131" s="16">
        <f>F131*N131</f>
        <v>0</v>
      </c>
      <c r="P131" s="16">
        <f>$L$5*J131</f>
        <v>0</v>
      </c>
      <c r="Q131" s="16">
        <f>P131*F131</f>
        <v>0</v>
      </c>
      <c r="R131" s="38">
        <f>O131+Q131</f>
        <v>0</v>
      </c>
      <c r="AMG131" s="11"/>
      <c r="AMH131" s="11"/>
      <c r="AMI131" s="11"/>
      <c r="AMJ131" s="11"/>
      <c r="AMK131" s="11"/>
    </row>
    <row r="132" spans="2:1025" hidden="1">
      <c r="B132" s="251">
        <v>2</v>
      </c>
      <c r="C132" s="186" t="s">
        <v>131</v>
      </c>
      <c r="D132" s="16"/>
      <c r="E132" s="16" t="s">
        <v>121</v>
      </c>
      <c r="F132" s="77">
        <v>1</v>
      </c>
      <c r="G132" s="72"/>
      <c r="H132" s="16"/>
      <c r="I132" s="36">
        <f>F132*H132</f>
        <v>0</v>
      </c>
      <c r="J132" s="16"/>
      <c r="K132" s="36"/>
      <c r="L132" s="36">
        <f>I132+K132</f>
        <v>0</v>
      </c>
      <c r="M132" s="36"/>
      <c r="N132" s="36"/>
      <c r="O132" s="16">
        <f>F132*N132</f>
        <v>0</v>
      </c>
      <c r="P132" s="16"/>
      <c r="Q132" s="16">
        <f>P132*F132</f>
        <v>0</v>
      </c>
      <c r="R132" s="38">
        <f>O132+Q132</f>
        <v>0</v>
      </c>
      <c r="AMG132" s="11"/>
      <c r="AMH132" s="11"/>
      <c r="AMI132" s="11"/>
      <c r="AMJ132" s="11"/>
      <c r="AMK132" s="11"/>
    </row>
    <row r="133" spans="2:1025" hidden="1">
      <c r="B133" s="251">
        <v>3</v>
      </c>
      <c r="C133" s="176" t="s">
        <v>132</v>
      </c>
      <c r="D133" s="16"/>
      <c r="E133" s="16" t="s">
        <v>121</v>
      </c>
      <c r="F133" s="77">
        <v>1</v>
      </c>
      <c r="G133" s="72"/>
      <c r="H133" s="16"/>
      <c r="I133" s="36">
        <f>F133*H133</f>
        <v>0</v>
      </c>
      <c r="J133" s="16"/>
      <c r="K133" s="36"/>
      <c r="L133" s="36">
        <f>I133+K133</f>
        <v>0</v>
      </c>
      <c r="M133" s="36"/>
      <c r="N133" s="36">
        <f>H133*I3</f>
        <v>0</v>
      </c>
      <c r="O133" s="16">
        <f>F133*N133</f>
        <v>0</v>
      </c>
      <c r="P133" s="16"/>
      <c r="Q133" s="16">
        <f>P133*F133</f>
        <v>0</v>
      </c>
      <c r="R133" s="38">
        <f>O133+Q133</f>
        <v>0</v>
      </c>
      <c r="AMG133" s="11"/>
      <c r="AMH133" s="11"/>
      <c r="AMI133" s="11"/>
      <c r="AMJ133" s="11"/>
      <c r="AMK133" s="11"/>
    </row>
    <row r="134" spans="2:1025" hidden="1">
      <c r="B134" s="251"/>
      <c r="C134" s="176"/>
      <c r="D134" s="36"/>
      <c r="E134" s="16" t="s">
        <v>121</v>
      </c>
      <c r="F134" s="77"/>
      <c r="G134" s="72"/>
      <c r="H134" s="16"/>
      <c r="I134" s="36"/>
      <c r="J134" s="16"/>
      <c r="K134" s="36"/>
      <c r="L134" s="122"/>
      <c r="M134" s="122"/>
      <c r="N134" s="122"/>
      <c r="O134" s="109"/>
      <c r="P134" s="109"/>
      <c r="Q134" s="109"/>
      <c r="R134" s="38"/>
      <c r="AMG134" s="11"/>
      <c r="AMH134" s="11"/>
      <c r="AMI134" s="11"/>
      <c r="AMJ134" s="11"/>
      <c r="AMK134" s="11"/>
    </row>
    <row r="135" spans="2:1025" ht="33" hidden="1" customHeight="1">
      <c r="B135" s="251"/>
      <c r="C135" s="176"/>
      <c r="D135" s="36"/>
      <c r="E135" s="16" t="s">
        <v>121</v>
      </c>
      <c r="F135" s="77"/>
      <c r="G135" s="72"/>
      <c r="H135" s="16"/>
      <c r="I135" s="36"/>
      <c r="J135" s="16"/>
      <c r="K135" s="36"/>
      <c r="L135" s="122"/>
      <c r="M135" s="122"/>
      <c r="N135" s="122"/>
      <c r="O135" s="109"/>
      <c r="P135" s="109"/>
      <c r="Q135" s="109"/>
      <c r="R135" s="38"/>
      <c r="AMG135" s="11"/>
      <c r="AMH135" s="11"/>
      <c r="AMI135" s="11"/>
      <c r="AMJ135" s="11"/>
      <c r="AMK135" s="11"/>
    </row>
    <row r="136" spans="2:1025" hidden="1">
      <c r="B136" s="251">
        <v>4</v>
      </c>
      <c r="C136" s="176" t="s">
        <v>133</v>
      </c>
      <c r="D136" s="36"/>
      <c r="E136" s="16" t="s">
        <v>121</v>
      </c>
      <c r="F136" s="77">
        <v>1</v>
      </c>
      <c r="G136" s="72"/>
      <c r="H136" s="16"/>
      <c r="I136" s="36">
        <f>F136*H136</f>
        <v>0</v>
      </c>
      <c r="J136" s="16"/>
      <c r="K136" s="36"/>
      <c r="L136" s="122">
        <f>I136+K136</f>
        <v>0</v>
      </c>
      <c r="M136" s="122"/>
      <c r="N136" s="122"/>
      <c r="O136" s="109"/>
      <c r="P136" s="109"/>
      <c r="Q136" s="109"/>
      <c r="R136" s="38"/>
      <c r="AMG136" s="11"/>
      <c r="AMH136" s="11"/>
      <c r="AMI136" s="11"/>
      <c r="AMJ136" s="11"/>
      <c r="AMK136" s="11"/>
    </row>
    <row r="137" spans="2:1025" hidden="1">
      <c r="B137" s="72"/>
      <c r="C137" s="176"/>
      <c r="D137" s="36"/>
      <c r="E137" s="16"/>
      <c r="F137" s="77"/>
      <c r="G137" s="72"/>
      <c r="H137" s="18" t="s">
        <v>49</v>
      </c>
      <c r="I137" s="39">
        <f>SUM(I130:I136)</f>
        <v>0</v>
      </c>
      <c r="J137" s="18" t="s">
        <v>48</v>
      </c>
      <c r="K137" s="39"/>
      <c r="L137" s="123">
        <f>I137+K137</f>
        <v>0</v>
      </c>
      <c r="M137" s="122"/>
      <c r="N137" s="122"/>
      <c r="O137" s="109"/>
      <c r="P137" s="109"/>
      <c r="Q137" s="109"/>
      <c r="R137" s="38"/>
      <c r="AMG137" s="11"/>
      <c r="AMH137" s="11"/>
      <c r="AMI137" s="11"/>
      <c r="AMJ137" s="11"/>
      <c r="AMK137" s="11"/>
    </row>
    <row r="138" spans="2:1025" ht="22.2" customHeight="1">
      <c r="B138" s="79"/>
      <c r="C138" s="274"/>
      <c r="D138" s="81"/>
      <c r="E138" s="81"/>
      <c r="F138" s="80"/>
      <c r="G138" s="81"/>
      <c r="H138" s="82"/>
      <c r="I138" s="225" t="s">
        <v>112</v>
      </c>
      <c r="J138" s="225"/>
      <c r="K138" s="225"/>
      <c r="L138" s="65">
        <f>K137+I137</f>
        <v>0</v>
      </c>
      <c r="M138" s="18"/>
      <c r="N138" s="205" t="s">
        <v>134</v>
      </c>
      <c r="O138" s="205"/>
      <c r="P138" s="205"/>
      <c r="Q138" s="205"/>
      <c r="R138" s="101" t="e">
        <f>R134+R133+R132+R131+R129+R135</f>
        <v>#REF!</v>
      </c>
      <c r="AMG138" s="11"/>
      <c r="AMH138" s="11"/>
      <c r="AMI138" s="11"/>
      <c r="AMJ138" s="11"/>
      <c r="AMK138" s="11"/>
    </row>
    <row r="139" spans="2:1025" ht="30" customHeight="1">
      <c r="B139" s="124"/>
      <c r="C139" s="273"/>
      <c r="D139" s="126"/>
      <c r="E139" s="126"/>
      <c r="F139" s="125"/>
      <c r="G139" s="124"/>
      <c r="H139" s="127" t="s">
        <v>135</v>
      </c>
      <c r="I139" s="128">
        <f>I137+I79+I50+I33+I64+I101+I70</f>
        <v>1126821.8999999999</v>
      </c>
      <c r="J139" s="127" t="s">
        <v>136</v>
      </c>
      <c r="K139" s="127">
        <f>K137+K79+K64++K101++K70+K50+K33+L21</f>
        <v>3236677</v>
      </c>
      <c r="L139" s="129">
        <f>L138+L80+L65+L51+L34+L21+L102+L71</f>
        <v>4363498.9000000004</v>
      </c>
      <c r="M139" s="16"/>
      <c r="N139" s="205" t="s">
        <v>137</v>
      </c>
      <c r="O139" s="205"/>
      <c r="P139" s="205"/>
      <c r="Q139" s="205"/>
      <c r="R139" s="130" t="e">
        <f>R138*1</f>
        <v>#REF!</v>
      </c>
      <c r="AMG139" s="11"/>
      <c r="AMH139" s="11"/>
      <c r="AMI139" s="11"/>
      <c r="AMJ139" s="11"/>
      <c r="AMK139" s="11"/>
    </row>
    <row r="140" spans="2:1025">
      <c r="C140" s="171"/>
      <c r="G140" s="6"/>
      <c r="I140" s="131"/>
      <c r="J140" s="14"/>
      <c r="L140" s="14"/>
      <c r="M140" s="7"/>
      <c r="N140" s="7"/>
      <c r="P140" s="7"/>
      <c r="AMG140" s="11"/>
      <c r="AMH140" s="11"/>
      <c r="AMI140" s="11"/>
      <c r="AMJ140" s="11"/>
      <c r="AMK140" s="11"/>
    </row>
    <row r="141" spans="2:1025">
      <c r="B141" s="132"/>
      <c r="C141" s="187"/>
      <c r="D141" s="133"/>
      <c r="E141" s="134"/>
      <c r="F141" s="135"/>
      <c r="G141" s="134"/>
      <c r="H141" s="134"/>
      <c r="I141" s="134"/>
      <c r="J141" s="134"/>
      <c r="K141" s="131"/>
      <c r="L141" s="131"/>
      <c r="M141" s="11"/>
      <c r="N141" s="11"/>
      <c r="O141" s="11"/>
      <c r="P141" s="11"/>
      <c r="Q141" s="136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  <c r="KO141" s="11"/>
      <c r="KP141" s="11"/>
      <c r="KQ141" s="11"/>
      <c r="KR141" s="11"/>
      <c r="KS141" s="11"/>
      <c r="KT141" s="11"/>
      <c r="KU141" s="11"/>
      <c r="KV141" s="11"/>
      <c r="KW141" s="11"/>
      <c r="KX141" s="11"/>
      <c r="KY141" s="11"/>
      <c r="KZ141" s="11"/>
      <c r="LA141" s="11"/>
      <c r="LB141" s="11"/>
      <c r="LC141" s="11"/>
      <c r="LD141" s="11"/>
      <c r="LE141" s="11"/>
      <c r="LF141" s="11"/>
      <c r="LG141" s="11"/>
      <c r="LH141" s="11"/>
      <c r="LI141" s="11"/>
      <c r="LJ141" s="11"/>
      <c r="LK141" s="11"/>
      <c r="LL141" s="11"/>
      <c r="LM141" s="11"/>
      <c r="LN141" s="11"/>
      <c r="LO141" s="11"/>
      <c r="LP141" s="11"/>
      <c r="LQ141" s="11"/>
      <c r="LR141" s="11"/>
      <c r="LS141" s="11"/>
      <c r="LT141" s="11"/>
      <c r="LU141" s="11"/>
      <c r="LV141" s="11"/>
      <c r="LW141" s="11"/>
      <c r="LX141" s="11"/>
      <c r="LY141" s="11"/>
      <c r="LZ141" s="11"/>
      <c r="MA141" s="11"/>
      <c r="MB141" s="11"/>
      <c r="MC141" s="11"/>
      <c r="MD141" s="11"/>
      <c r="ME141" s="11"/>
      <c r="MF141" s="11"/>
      <c r="MG141" s="11"/>
      <c r="MH141" s="11"/>
      <c r="MI141" s="11"/>
      <c r="MJ141" s="11"/>
      <c r="MK141" s="11"/>
      <c r="ML141" s="11"/>
      <c r="MM141" s="11"/>
      <c r="MN141" s="11"/>
      <c r="MO141" s="11"/>
      <c r="MP141" s="11"/>
      <c r="MQ141" s="11"/>
      <c r="MR141" s="11"/>
      <c r="MS141" s="11"/>
      <c r="MT141" s="11"/>
      <c r="MU141" s="11"/>
      <c r="MV141" s="11"/>
      <c r="MW141" s="11"/>
      <c r="MX141" s="11"/>
      <c r="MY141" s="11"/>
      <c r="MZ141" s="11"/>
      <c r="NA141" s="11"/>
      <c r="NB141" s="11"/>
      <c r="NC141" s="11"/>
      <c r="ND141" s="11"/>
      <c r="NE141" s="11"/>
      <c r="NF141" s="11"/>
      <c r="NG141" s="11"/>
      <c r="NH141" s="11"/>
      <c r="NI141" s="11"/>
      <c r="NJ141" s="11"/>
      <c r="NK141" s="11"/>
      <c r="NL141" s="11"/>
      <c r="NM141" s="11"/>
      <c r="NN141" s="11"/>
      <c r="NO141" s="11"/>
      <c r="NP141" s="11"/>
      <c r="NQ141" s="11"/>
      <c r="NR141" s="11"/>
      <c r="NS141" s="11"/>
      <c r="NT141" s="11"/>
      <c r="NU141" s="11"/>
      <c r="NV141" s="11"/>
      <c r="NW141" s="11"/>
      <c r="NX141" s="11"/>
      <c r="NY141" s="11"/>
      <c r="NZ141" s="11"/>
      <c r="OA141" s="11"/>
      <c r="OB141" s="11"/>
      <c r="OC141" s="11"/>
      <c r="OD141" s="11"/>
      <c r="OE141" s="11"/>
      <c r="OF141" s="11"/>
      <c r="OG141" s="11"/>
      <c r="OH141" s="11"/>
      <c r="OI141" s="11"/>
      <c r="OJ141" s="11"/>
      <c r="OK141" s="11"/>
      <c r="OL141" s="11"/>
      <c r="OM141" s="11"/>
      <c r="ON141" s="11"/>
      <c r="OO141" s="11"/>
      <c r="OP141" s="11"/>
      <c r="OQ141" s="11"/>
      <c r="OR141" s="11"/>
      <c r="OS141" s="11"/>
      <c r="OT141" s="11"/>
      <c r="OU141" s="11"/>
      <c r="OV141" s="11"/>
      <c r="OW141" s="11"/>
      <c r="OX141" s="11"/>
      <c r="OY141" s="11"/>
      <c r="OZ141" s="11"/>
      <c r="PA141" s="11"/>
      <c r="PB141" s="11"/>
      <c r="PC141" s="11"/>
      <c r="PD141" s="11"/>
      <c r="PE141" s="11"/>
      <c r="PF141" s="11"/>
      <c r="PG141" s="11"/>
      <c r="PH141" s="11"/>
      <c r="PI141" s="11"/>
      <c r="PJ141" s="11"/>
      <c r="PK141" s="11"/>
      <c r="PL141" s="11"/>
      <c r="PM141" s="11"/>
      <c r="PN141" s="11"/>
      <c r="PO141" s="11"/>
      <c r="PP141" s="11"/>
      <c r="PQ141" s="11"/>
      <c r="PR141" s="11"/>
      <c r="PS141" s="11"/>
      <c r="PT141" s="11"/>
      <c r="PU141" s="11"/>
      <c r="PV141" s="11"/>
      <c r="PW141" s="11"/>
      <c r="PX141" s="11"/>
      <c r="PY141" s="11"/>
      <c r="PZ141" s="11"/>
      <c r="QA141" s="11"/>
      <c r="QB141" s="11"/>
      <c r="QC141" s="11"/>
      <c r="QD141" s="11"/>
      <c r="QE141" s="11"/>
      <c r="QF141" s="11"/>
      <c r="QG141" s="11"/>
      <c r="QH141" s="11"/>
      <c r="QI141" s="11"/>
      <c r="QJ141" s="11"/>
      <c r="QK141" s="11"/>
      <c r="QL141" s="11"/>
      <c r="QM141" s="11"/>
      <c r="QN141" s="11"/>
      <c r="QO141" s="11"/>
      <c r="QP141" s="11"/>
      <c r="QQ141" s="11"/>
      <c r="QR141" s="11"/>
      <c r="QS141" s="11"/>
      <c r="QT141" s="11"/>
      <c r="QU141" s="11"/>
      <c r="QV141" s="11"/>
      <c r="QW141" s="11"/>
      <c r="QX141" s="11"/>
      <c r="QY141" s="11"/>
      <c r="QZ141" s="11"/>
      <c r="RA141" s="11"/>
      <c r="RB141" s="11"/>
      <c r="RC141" s="11"/>
      <c r="RD141" s="11"/>
      <c r="RE141" s="11"/>
      <c r="RF141" s="11"/>
      <c r="RG141" s="11"/>
      <c r="RH141" s="11"/>
      <c r="RI141" s="11"/>
      <c r="RJ141" s="11"/>
      <c r="RK141" s="11"/>
      <c r="RL141" s="11"/>
      <c r="RM141" s="11"/>
      <c r="RN141" s="11"/>
      <c r="RO141" s="11"/>
      <c r="RP141" s="11"/>
      <c r="RQ141" s="11"/>
      <c r="RR141" s="11"/>
      <c r="RS141" s="11"/>
      <c r="RT141" s="11"/>
      <c r="RU141" s="11"/>
      <c r="RV141" s="11"/>
      <c r="RW141" s="11"/>
      <c r="RX141" s="11"/>
      <c r="RY141" s="11"/>
      <c r="RZ141" s="11"/>
      <c r="SA141" s="11"/>
      <c r="SB141" s="11"/>
      <c r="SC141" s="11"/>
      <c r="SD141" s="11"/>
      <c r="SE141" s="11"/>
      <c r="SF141" s="11"/>
      <c r="SG141" s="11"/>
      <c r="SH141" s="11"/>
      <c r="SI141" s="11"/>
      <c r="SJ141" s="11"/>
      <c r="SK141" s="11"/>
      <c r="SL141" s="11"/>
      <c r="SM141" s="11"/>
      <c r="SN141" s="11"/>
      <c r="SO141" s="11"/>
      <c r="SP141" s="11"/>
      <c r="SQ141" s="11"/>
      <c r="SR141" s="11"/>
      <c r="SS141" s="11"/>
      <c r="ST141" s="11"/>
      <c r="SU141" s="11"/>
      <c r="SV141" s="11"/>
      <c r="SW141" s="11"/>
      <c r="SX141" s="11"/>
      <c r="SY141" s="11"/>
      <c r="SZ141" s="11"/>
      <c r="TA141" s="11"/>
      <c r="TB141" s="11"/>
      <c r="TC141" s="11"/>
      <c r="TD141" s="11"/>
      <c r="TE141" s="11"/>
      <c r="TF141" s="11"/>
      <c r="TG141" s="11"/>
      <c r="TH141" s="11"/>
      <c r="TI141" s="11"/>
      <c r="TJ141" s="11"/>
      <c r="TK141" s="11"/>
      <c r="TL141" s="11"/>
      <c r="TM141" s="11"/>
      <c r="TN141" s="11"/>
      <c r="TO141" s="11"/>
      <c r="TP141" s="11"/>
      <c r="TQ141" s="11"/>
      <c r="TR141" s="11"/>
      <c r="TS141" s="11"/>
      <c r="TT141" s="11"/>
      <c r="TU141" s="11"/>
      <c r="TV141" s="11"/>
      <c r="TW141" s="11"/>
      <c r="TX141" s="11"/>
      <c r="TY141" s="11"/>
      <c r="TZ141" s="11"/>
      <c r="UA141" s="11"/>
      <c r="UB141" s="11"/>
      <c r="UC141" s="11"/>
      <c r="UD141" s="11"/>
      <c r="UE141" s="11"/>
      <c r="UF141" s="11"/>
      <c r="UG141" s="11"/>
      <c r="UH141" s="11"/>
      <c r="UI141" s="11"/>
      <c r="UJ141" s="11"/>
      <c r="UK141" s="11"/>
      <c r="UL141" s="11"/>
      <c r="UM141" s="11"/>
      <c r="UN141" s="11"/>
      <c r="UO141" s="11"/>
      <c r="UP141" s="11"/>
      <c r="UQ141" s="11"/>
      <c r="UR141" s="11"/>
      <c r="US141" s="11"/>
      <c r="UT141" s="11"/>
      <c r="UU141" s="11"/>
      <c r="UV141" s="11"/>
      <c r="UW141" s="11"/>
      <c r="UX141" s="11"/>
      <c r="UY141" s="11"/>
      <c r="UZ141" s="11"/>
      <c r="VA141" s="11"/>
      <c r="VB141" s="11"/>
      <c r="VC141" s="11"/>
      <c r="VD141" s="11"/>
      <c r="VE141" s="11"/>
      <c r="VF141" s="11"/>
      <c r="VG141" s="11"/>
      <c r="VH141" s="11"/>
      <c r="VI141" s="11"/>
      <c r="VJ141" s="11"/>
      <c r="VK141" s="11"/>
      <c r="VL141" s="11"/>
      <c r="VM141" s="11"/>
      <c r="VN141" s="11"/>
      <c r="VO141" s="11"/>
      <c r="VP141" s="11"/>
      <c r="VQ141" s="11"/>
      <c r="VR141" s="11"/>
      <c r="VS141" s="11"/>
      <c r="VT141" s="11"/>
      <c r="VU141" s="11"/>
      <c r="VV141" s="11"/>
      <c r="VW141" s="11"/>
      <c r="VX141" s="11"/>
      <c r="VY141" s="11"/>
      <c r="VZ141" s="11"/>
      <c r="WA141" s="11"/>
      <c r="WB141" s="11"/>
      <c r="WC141" s="11"/>
      <c r="WD141" s="11"/>
      <c r="WE141" s="11"/>
      <c r="WF141" s="11"/>
      <c r="WG141" s="11"/>
      <c r="WH141" s="11"/>
      <c r="WI141" s="11"/>
      <c r="WJ141" s="11"/>
      <c r="WK141" s="11"/>
      <c r="WL141" s="11"/>
      <c r="WM141" s="11"/>
      <c r="WN141" s="11"/>
      <c r="WO141" s="11"/>
      <c r="WP141" s="11"/>
      <c r="WQ141" s="11"/>
      <c r="WR141" s="11"/>
      <c r="WS141" s="11"/>
      <c r="WT141" s="11"/>
      <c r="WU141" s="11"/>
      <c r="WV141" s="11"/>
      <c r="WW141" s="11"/>
      <c r="WX141" s="11"/>
      <c r="WY141" s="11"/>
      <c r="WZ141" s="11"/>
      <c r="XA141" s="11"/>
      <c r="XB141" s="11"/>
      <c r="XC141" s="11"/>
      <c r="XD141" s="11"/>
      <c r="XE141" s="11"/>
      <c r="XF141" s="11"/>
      <c r="XG141" s="11"/>
      <c r="XH141" s="11"/>
      <c r="XI141" s="11"/>
      <c r="XJ141" s="11"/>
      <c r="XK141" s="11"/>
      <c r="XL141" s="11"/>
      <c r="XM141" s="11"/>
      <c r="XN141" s="11"/>
      <c r="XO141" s="11"/>
      <c r="XP141" s="11"/>
      <c r="XQ141" s="11"/>
      <c r="XR141" s="11"/>
      <c r="XS141" s="11"/>
      <c r="XT141" s="11"/>
      <c r="XU141" s="11"/>
      <c r="XV141" s="11"/>
      <c r="XW141" s="11"/>
      <c r="XX141" s="11"/>
      <c r="XY141" s="11"/>
      <c r="XZ141" s="11"/>
      <c r="YA141" s="11"/>
      <c r="YB141" s="11"/>
      <c r="YC141" s="11"/>
      <c r="YD141" s="11"/>
      <c r="YE141" s="11"/>
      <c r="YF141" s="11"/>
      <c r="YG141" s="11"/>
      <c r="YH141" s="11"/>
      <c r="YI141" s="11"/>
      <c r="YJ141" s="11"/>
      <c r="YK141" s="11"/>
      <c r="YL141" s="11"/>
      <c r="YM141" s="11"/>
      <c r="YN141" s="11"/>
      <c r="YO141" s="11"/>
      <c r="YP141" s="11"/>
      <c r="YQ141" s="11"/>
      <c r="YR141" s="11"/>
      <c r="YS141" s="11"/>
      <c r="YT141" s="11"/>
      <c r="YU141" s="11"/>
      <c r="YV141" s="11"/>
      <c r="YW141" s="11"/>
      <c r="YX141" s="11"/>
      <c r="YY141" s="11"/>
      <c r="YZ141" s="11"/>
      <c r="ZA141" s="11"/>
      <c r="ZB141" s="11"/>
      <c r="ZC141" s="11"/>
      <c r="ZD141" s="11"/>
      <c r="ZE141" s="11"/>
      <c r="ZF141" s="11"/>
      <c r="ZG141" s="11"/>
      <c r="ZH141" s="11"/>
      <c r="ZI141" s="11"/>
      <c r="ZJ141" s="11"/>
      <c r="ZK141" s="11"/>
      <c r="ZL141" s="11"/>
      <c r="ZM141" s="11"/>
      <c r="ZN141" s="11"/>
      <c r="ZO141" s="11"/>
      <c r="ZP141" s="11"/>
      <c r="ZQ141" s="11"/>
      <c r="ZR141" s="11"/>
      <c r="ZS141" s="11"/>
      <c r="ZT141" s="11"/>
      <c r="ZU141" s="11"/>
      <c r="ZV141" s="11"/>
      <c r="ZW141" s="11"/>
      <c r="ZX141" s="11"/>
      <c r="ZY141" s="11"/>
      <c r="ZZ141" s="11"/>
      <c r="AAA141" s="11"/>
      <c r="AAB141" s="11"/>
      <c r="AAC141" s="11"/>
      <c r="AAD141" s="11"/>
      <c r="AAE141" s="11"/>
      <c r="AAF141" s="11"/>
      <c r="AAG141" s="11"/>
      <c r="AAH141" s="11"/>
      <c r="AAI141" s="11"/>
      <c r="AAJ141" s="11"/>
      <c r="AAK141" s="11"/>
      <c r="AAL141" s="11"/>
      <c r="AAM141" s="11"/>
      <c r="AAN141" s="11"/>
      <c r="AAO141" s="11"/>
      <c r="AAP141" s="11"/>
      <c r="AAQ141" s="11"/>
      <c r="AAR141" s="11"/>
      <c r="AAS141" s="11"/>
      <c r="AAT141" s="11"/>
      <c r="AAU141" s="11"/>
      <c r="AAV141" s="11"/>
      <c r="AAW141" s="11"/>
      <c r="AAX141" s="11"/>
      <c r="AAY141" s="11"/>
      <c r="AAZ141" s="11"/>
      <c r="ABA141" s="11"/>
      <c r="ABB141" s="11"/>
      <c r="ABC141" s="11"/>
      <c r="ABD141" s="11"/>
      <c r="ABE141" s="11"/>
      <c r="ABF141" s="11"/>
      <c r="ABG141" s="11"/>
      <c r="ABH141" s="11"/>
      <c r="ABI141" s="11"/>
      <c r="ABJ141" s="11"/>
      <c r="ABK141" s="11"/>
      <c r="ABL141" s="11"/>
      <c r="ABM141" s="11"/>
      <c r="ABN141" s="11"/>
      <c r="ABO141" s="11"/>
      <c r="ABP141" s="11"/>
      <c r="ABQ141" s="11"/>
      <c r="ABR141" s="11"/>
      <c r="ABS141" s="11"/>
      <c r="ABT141" s="11"/>
      <c r="ABU141" s="11"/>
      <c r="ABV141" s="11"/>
      <c r="ABW141" s="11"/>
      <c r="ABX141" s="11"/>
      <c r="ABY141" s="11"/>
      <c r="ABZ141" s="11"/>
      <c r="ACA141" s="11"/>
      <c r="ACB141" s="11"/>
      <c r="ACC141" s="11"/>
      <c r="ACD141" s="11"/>
      <c r="ACE141" s="11"/>
      <c r="ACF141" s="11"/>
      <c r="ACG141" s="11"/>
      <c r="ACH141" s="11"/>
      <c r="ACI141" s="11"/>
      <c r="ACJ141" s="11"/>
      <c r="ACK141" s="11"/>
      <c r="ACL141" s="11"/>
      <c r="ACM141" s="11"/>
      <c r="ACN141" s="11"/>
      <c r="ACO141" s="11"/>
      <c r="ACP141" s="11"/>
      <c r="ACQ141" s="11"/>
      <c r="ACR141" s="11"/>
      <c r="ACS141" s="11"/>
      <c r="ACT141" s="11"/>
      <c r="ACU141" s="11"/>
      <c r="ACV141" s="11"/>
      <c r="ACW141" s="11"/>
      <c r="ACX141" s="11"/>
      <c r="ACY141" s="11"/>
      <c r="ACZ141" s="11"/>
      <c r="ADA141" s="11"/>
      <c r="ADB141" s="11"/>
      <c r="ADC141" s="11"/>
      <c r="ADD141" s="11"/>
      <c r="ADE141" s="11"/>
      <c r="ADF141" s="11"/>
      <c r="ADG141" s="11"/>
      <c r="ADH141" s="11"/>
      <c r="ADI141" s="11"/>
      <c r="ADJ141" s="11"/>
      <c r="ADK141" s="11"/>
      <c r="ADL141" s="11"/>
      <c r="ADM141" s="11"/>
      <c r="ADN141" s="11"/>
      <c r="ADO141" s="11"/>
      <c r="ADP141" s="11"/>
      <c r="ADQ141" s="11"/>
      <c r="ADR141" s="11"/>
      <c r="ADS141" s="11"/>
      <c r="ADT141" s="11"/>
      <c r="ADU141" s="11"/>
      <c r="ADV141" s="11"/>
      <c r="ADW141" s="11"/>
      <c r="ADX141" s="11"/>
      <c r="ADY141" s="11"/>
      <c r="ADZ141" s="11"/>
      <c r="AEA141" s="11"/>
      <c r="AEB141" s="11"/>
      <c r="AEC141" s="11"/>
      <c r="AED141" s="11"/>
      <c r="AEE141" s="11"/>
      <c r="AEF141" s="11"/>
      <c r="AEG141" s="11"/>
      <c r="AEH141" s="11"/>
      <c r="AEI141" s="11"/>
      <c r="AEJ141" s="11"/>
      <c r="AEK141" s="11"/>
      <c r="AEL141" s="11"/>
      <c r="AEM141" s="11"/>
      <c r="AEN141" s="11"/>
      <c r="AEO141" s="11"/>
      <c r="AEP141" s="11"/>
      <c r="AEQ141" s="11"/>
      <c r="AER141" s="11"/>
      <c r="AES141" s="11"/>
      <c r="AET141" s="11"/>
      <c r="AEU141" s="11"/>
      <c r="AEV141" s="11"/>
      <c r="AEW141" s="11"/>
      <c r="AEX141" s="11"/>
      <c r="AEY141" s="11"/>
      <c r="AEZ141" s="11"/>
      <c r="AFA141" s="11"/>
      <c r="AFB141" s="11"/>
      <c r="AFC141" s="11"/>
      <c r="AFD141" s="11"/>
      <c r="AFE141" s="11"/>
      <c r="AFF141" s="11"/>
      <c r="AFG141" s="11"/>
      <c r="AFH141" s="11"/>
      <c r="AFI141" s="11"/>
      <c r="AFJ141" s="11"/>
      <c r="AFK141" s="11"/>
      <c r="AFL141" s="11"/>
      <c r="AFM141" s="11"/>
      <c r="AFN141" s="11"/>
      <c r="AFO141" s="11"/>
      <c r="AFP141" s="11"/>
      <c r="AFQ141" s="11"/>
      <c r="AFR141" s="11"/>
      <c r="AFS141" s="11"/>
      <c r="AFT141" s="11"/>
      <c r="AFU141" s="11"/>
      <c r="AFV141" s="11"/>
      <c r="AFW141" s="11"/>
      <c r="AFX141" s="11"/>
      <c r="AFY141" s="11"/>
      <c r="AFZ141" s="11"/>
      <c r="AGA141" s="11"/>
      <c r="AGB141" s="11"/>
      <c r="AGC141" s="11"/>
      <c r="AGD141" s="11"/>
      <c r="AGE141" s="11"/>
      <c r="AGF141" s="11"/>
      <c r="AGG141" s="11"/>
      <c r="AGH141" s="11"/>
      <c r="AGI141" s="11"/>
      <c r="AGJ141" s="11"/>
      <c r="AGK141" s="11"/>
      <c r="AGL141" s="11"/>
      <c r="AGM141" s="11"/>
      <c r="AGN141" s="11"/>
      <c r="AGO141" s="11"/>
      <c r="AGP141" s="11"/>
      <c r="AGQ141" s="11"/>
      <c r="AGR141" s="11"/>
      <c r="AGS141" s="11"/>
      <c r="AGT141" s="11"/>
      <c r="AGU141" s="11"/>
      <c r="AGV141" s="11"/>
      <c r="AGW141" s="11"/>
      <c r="AGX141" s="11"/>
      <c r="AGY141" s="11"/>
      <c r="AGZ141" s="11"/>
      <c r="AHA141" s="11"/>
      <c r="AHB141" s="11"/>
      <c r="AHC141" s="11"/>
      <c r="AHD141" s="11"/>
      <c r="AHE141" s="11"/>
      <c r="AHF141" s="11"/>
      <c r="AHG141" s="11"/>
      <c r="AHH141" s="11"/>
      <c r="AHI141" s="11"/>
      <c r="AHJ141" s="11"/>
      <c r="AHK141" s="11"/>
      <c r="AHL141" s="11"/>
      <c r="AHM141" s="11"/>
      <c r="AHN141" s="11"/>
      <c r="AHO141" s="11"/>
      <c r="AHP141" s="11"/>
      <c r="AHQ141" s="11"/>
      <c r="AHR141" s="11"/>
      <c r="AHS141" s="11"/>
      <c r="AHT141" s="11"/>
      <c r="AHU141" s="11"/>
      <c r="AHV141" s="11"/>
      <c r="AHW141" s="11"/>
      <c r="AHX141" s="11"/>
      <c r="AHY141" s="11"/>
      <c r="AHZ141" s="11"/>
      <c r="AIA141" s="11"/>
      <c r="AIB141" s="11"/>
      <c r="AIC141" s="11"/>
      <c r="AID141" s="11"/>
      <c r="AIE141" s="11"/>
      <c r="AIF141" s="11"/>
      <c r="AIG141" s="11"/>
      <c r="AIH141" s="11"/>
      <c r="AII141" s="11"/>
      <c r="AIJ141" s="11"/>
      <c r="AIK141" s="11"/>
      <c r="AIL141" s="11"/>
      <c r="AIM141" s="11"/>
      <c r="AIN141" s="11"/>
      <c r="AIO141" s="11"/>
      <c r="AIP141" s="11"/>
      <c r="AIQ141" s="11"/>
      <c r="AIR141" s="11"/>
      <c r="AIS141" s="11"/>
      <c r="AIT141" s="11"/>
      <c r="AIU141" s="11"/>
      <c r="AIV141" s="11"/>
      <c r="AIW141" s="11"/>
      <c r="AIX141" s="11"/>
      <c r="AIY141" s="11"/>
      <c r="AIZ141" s="11"/>
      <c r="AJA141" s="11"/>
      <c r="AJB141" s="11"/>
      <c r="AJC141" s="11"/>
      <c r="AJD141" s="11"/>
      <c r="AJE141" s="11"/>
      <c r="AJF141" s="11"/>
      <c r="AJG141" s="11"/>
      <c r="AJH141" s="11"/>
      <c r="AJI141" s="11"/>
      <c r="AJJ141" s="11"/>
      <c r="AJK141" s="11"/>
      <c r="AJL141" s="11"/>
      <c r="AJM141" s="11"/>
      <c r="AJN141" s="11"/>
      <c r="AJO141" s="11"/>
      <c r="AJP141" s="11"/>
      <c r="AJQ141" s="11"/>
      <c r="AJR141" s="11"/>
      <c r="AJS141" s="11"/>
      <c r="AJT141" s="11"/>
      <c r="AJU141" s="11"/>
      <c r="AJV141" s="11"/>
      <c r="AJW141" s="11"/>
      <c r="AJX141" s="11"/>
      <c r="AJY141" s="11"/>
      <c r="AJZ141" s="11"/>
      <c r="AKA141" s="11"/>
      <c r="AKB141" s="11"/>
      <c r="AKC141" s="11"/>
      <c r="AKD141" s="11"/>
      <c r="AKE141" s="11"/>
      <c r="AKF141" s="11"/>
      <c r="AKG141" s="11"/>
      <c r="AKH141" s="11"/>
      <c r="AKI141" s="11"/>
      <c r="AKJ141" s="11"/>
      <c r="AKK141" s="11"/>
      <c r="AKL141" s="11"/>
      <c r="AKM141" s="11"/>
      <c r="AKN141" s="11"/>
      <c r="AKO141" s="11"/>
      <c r="AKP141" s="11"/>
      <c r="AKQ141" s="11"/>
      <c r="AKR141" s="11"/>
      <c r="AKS141" s="11"/>
      <c r="AKT141" s="11"/>
      <c r="AKU141" s="11"/>
      <c r="AKV141" s="11"/>
      <c r="AKW141" s="11"/>
      <c r="AKX141" s="11"/>
      <c r="AKY141" s="11"/>
      <c r="AKZ141" s="11"/>
      <c r="ALA141" s="11"/>
      <c r="ALB141" s="11"/>
      <c r="ALC141" s="11"/>
      <c r="ALD141" s="11"/>
      <c r="ALE141" s="11"/>
      <c r="ALF141" s="11"/>
      <c r="ALG141" s="11"/>
      <c r="ALH141" s="11"/>
      <c r="ALI141" s="11"/>
      <c r="ALJ141" s="11"/>
      <c r="ALK141" s="11"/>
      <c r="ALL141" s="11"/>
      <c r="ALM141" s="11"/>
      <c r="ALN141" s="11"/>
      <c r="ALO141" s="11"/>
      <c r="ALP141" s="11"/>
      <c r="ALQ141" s="11"/>
      <c r="ALR141" s="11"/>
      <c r="ALS141" s="11"/>
      <c r="ALT141" s="11"/>
      <c r="ALU141" s="11"/>
      <c r="ALV141" s="11"/>
      <c r="ALW141" s="11"/>
      <c r="ALX141" s="11"/>
      <c r="ALY141" s="11"/>
      <c r="ALZ141" s="11"/>
      <c r="AMA141" s="11"/>
      <c r="AMB141" s="11"/>
      <c r="AMC141" s="11"/>
      <c r="AMD141" s="11"/>
      <c r="AME141" s="11"/>
      <c r="AMF141" s="11"/>
      <c r="AMG141" s="11"/>
      <c r="AMH141" s="11"/>
      <c r="AMI141" s="11"/>
      <c r="AMJ141" s="11"/>
      <c r="AMK141" s="11"/>
    </row>
    <row r="142" spans="2:1025" ht="21" customHeight="1">
      <c r="B142" s="137" t="s">
        <v>138</v>
      </c>
      <c r="C142" s="188"/>
      <c r="D142" s="138"/>
      <c r="E142" s="131"/>
      <c r="F142" s="131"/>
      <c r="G142" s="131"/>
      <c r="H142" s="131"/>
      <c r="I142" s="131"/>
      <c r="J142" s="131"/>
      <c r="K142" s="134"/>
      <c r="L142" s="131"/>
      <c r="M142" s="139"/>
      <c r="N142" s="132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  <c r="KO142" s="11"/>
      <c r="KP142" s="11"/>
      <c r="KQ142" s="11"/>
      <c r="KR142" s="11"/>
      <c r="KS142" s="11"/>
      <c r="KT142" s="11"/>
      <c r="KU142" s="11"/>
      <c r="KV142" s="11"/>
      <c r="KW142" s="11"/>
      <c r="KX142" s="11"/>
      <c r="KY142" s="11"/>
      <c r="KZ142" s="11"/>
      <c r="LA142" s="11"/>
      <c r="LB142" s="11"/>
      <c r="LC142" s="11"/>
      <c r="LD142" s="11"/>
      <c r="LE142" s="11"/>
      <c r="LF142" s="11"/>
      <c r="LG142" s="11"/>
      <c r="LH142" s="11"/>
      <c r="LI142" s="11"/>
      <c r="LJ142" s="11"/>
      <c r="LK142" s="11"/>
      <c r="LL142" s="11"/>
      <c r="LM142" s="11"/>
      <c r="LN142" s="11"/>
      <c r="LO142" s="11"/>
      <c r="LP142" s="11"/>
      <c r="LQ142" s="11"/>
      <c r="LR142" s="11"/>
      <c r="LS142" s="11"/>
      <c r="LT142" s="11"/>
      <c r="LU142" s="11"/>
      <c r="LV142" s="11"/>
      <c r="LW142" s="11"/>
      <c r="LX142" s="11"/>
      <c r="LY142" s="11"/>
      <c r="LZ142" s="11"/>
      <c r="MA142" s="11"/>
      <c r="MB142" s="11"/>
      <c r="MC142" s="11"/>
      <c r="MD142" s="11"/>
      <c r="ME142" s="11"/>
      <c r="MF142" s="11"/>
      <c r="MG142" s="11"/>
      <c r="MH142" s="11"/>
      <c r="MI142" s="11"/>
      <c r="MJ142" s="11"/>
      <c r="MK142" s="11"/>
      <c r="ML142" s="11"/>
      <c r="MM142" s="11"/>
      <c r="MN142" s="11"/>
      <c r="MO142" s="11"/>
      <c r="MP142" s="11"/>
      <c r="MQ142" s="11"/>
      <c r="MR142" s="11"/>
      <c r="MS142" s="11"/>
      <c r="MT142" s="11"/>
      <c r="MU142" s="11"/>
      <c r="MV142" s="11"/>
      <c r="MW142" s="11"/>
      <c r="MX142" s="11"/>
      <c r="MY142" s="11"/>
      <c r="MZ142" s="11"/>
      <c r="NA142" s="11"/>
      <c r="NB142" s="11"/>
      <c r="NC142" s="11"/>
      <c r="ND142" s="11"/>
      <c r="NE142" s="11"/>
      <c r="NF142" s="11"/>
      <c r="NG142" s="11"/>
      <c r="NH142" s="11"/>
      <c r="NI142" s="11"/>
      <c r="NJ142" s="11"/>
      <c r="NK142" s="11"/>
      <c r="NL142" s="11"/>
      <c r="NM142" s="11"/>
      <c r="NN142" s="11"/>
      <c r="NO142" s="11"/>
      <c r="NP142" s="11"/>
      <c r="NQ142" s="11"/>
      <c r="NR142" s="11"/>
      <c r="NS142" s="11"/>
      <c r="NT142" s="11"/>
      <c r="NU142" s="11"/>
      <c r="NV142" s="11"/>
      <c r="NW142" s="11"/>
      <c r="NX142" s="11"/>
      <c r="NY142" s="11"/>
      <c r="NZ142" s="11"/>
      <c r="OA142" s="11"/>
      <c r="OB142" s="11"/>
      <c r="OC142" s="11"/>
      <c r="OD142" s="11"/>
      <c r="OE142" s="11"/>
      <c r="OF142" s="11"/>
      <c r="OG142" s="11"/>
      <c r="OH142" s="11"/>
      <c r="OI142" s="11"/>
      <c r="OJ142" s="11"/>
      <c r="OK142" s="11"/>
      <c r="OL142" s="11"/>
      <c r="OM142" s="11"/>
      <c r="ON142" s="11"/>
      <c r="OO142" s="11"/>
      <c r="OP142" s="11"/>
      <c r="OQ142" s="11"/>
      <c r="OR142" s="11"/>
      <c r="OS142" s="11"/>
      <c r="OT142" s="11"/>
      <c r="OU142" s="11"/>
      <c r="OV142" s="11"/>
      <c r="OW142" s="11"/>
      <c r="OX142" s="11"/>
      <c r="OY142" s="11"/>
      <c r="OZ142" s="11"/>
      <c r="PA142" s="11"/>
      <c r="PB142" s="11"/>
      <c r="PC142" s="11"/>
      <c r="PD142" s="11"/>
      <c r="PE142" s="11"/>
      <c r="PF142" s="11"/>
      <c r="PG142" s="11"/>
      <c r="PH142" s="11"/>
      <c r="PI142" s="11"/>
      <c r="PJ142" s="11"/>
      <c r="PK142" s="11"/>
      <c r="PL142" s="11"/>
      <c r="PM142" s="11"/>
      <c r="PN142" s="11"/>
      <c r="PO142" s="11"/>
      <c r="PP142" s="11"/>
      <c r="PQ142" s="11"/>
      <c r="PR142" s="11"/>
      <c r="PS142" s="11"/>
      <c r="PT142" s="11"/>
      <c r="PU142" s="11"/>
      <c r="PV142" s="11"/>
      <c r="PW142" s="11"/>
      <c r="PX142" s="11"/>
      <c r="PY142" s="11"/>
      <c r="PZ142" s="11"/>
      <c r="QA142" s="11"/>
      <c r="QB142" s="11"/>
      <c r="QC142" s="11"/>
      <c r="QD142" s="11"/>
      <c r="QE142" s="11"/>
      <c r="QF142" s="11"/>
      <c r="QG142" s="11"/>
      <c r="QH142" s="11"/>
      <c r="QI142" s="11"/>
      <c r="QJ142" s="11"/>
      <c r="QK142" s="11"/>
      <c r="QL142" s="11"/>
      <c r="QM142" s="11"/>
      <c r="QN142" s="11"/>
      <c r="QO142" s="11"/>
      <c r="QP142" s="11"/>
      <c r="QQ142" s="11"/>
      <c r="QR142" s="11"/>
      <c r="QS142" s="11"/>
      <c r="QT142" s="11"/>
      <c r="QU142" s="11"/>
      <c r="QV142" s="11"/>
      <c r="QW142" s="11"/>
      <c r="QX142" s="11"/>
      <c r="QY142" s="11"/>
      <c r="QZ142" s="11"/>
      <c r="RA142" s="11"/>
      <c r="RB142" s="11"/>
      <c r="RC142" s="11"/>
      <c r="RD142" s="11"/>
      <c r="RE142" s="11"/>
      <c r="RF142" s="11"/>
      <c r="RG142" s="11"/>
      <c r="RH142" s="11"/>
      <c r="RI142" s="11"/>
      <c r="RJ142" s="11"/>
      <c r="RK142" s="11"/>
      <c r="RL142" s="11"/>
      <c r="RM142" s="11"/>
      <c r="RN142" s="11"/>
      <c r="RO142" s="11"/>
      <c r="RP142" s="11"/>
      <c r="RQ142" s="11"/>
      <c r="RR142" s="11"/>
      <c r="RS142" s="11"/>
      <c r="RT142" s="11"/>
      <c r="RU142" s="11"/>
      <c r="RV142" s="11"/>
      <c r="RW142" s="11"/>
      <c r="RX142" s="11"/>
      <c r="RY142" s="11"/>
      <c r="RZ142" s="11"/>
      <c r="SA142" s="11"/>
      <c r="SB142" s="11"/>
      <c r="SC142" s="11"/>
      <c r="SD142" s="11"/>
      <c r="SE142" s="11"/>
      <c r="SF142" s="11"/>
      <c r="SG142" s="11"/>
      <c r="SH142" s="11"/>
      <c r="SI142" s="11"/>
      <c r="SJ142" s="11"/>
      <c r="SK142" s="11"/>
      <c r="SL142" s="11"/>
      <c r="SM142" s="11"/>
      <c r="SN142" s="11"/>
      <c r="SO142" s="11"/>
      <c r="SP142" s="11"/>
      <c r="SQ142" s="11"/>
      <c r="SR142" s="11"/>
      <c r="SS142" s="11"/>
      <c r="ST142" s="11"/>
      <c r="SU142" s="11"/>
      <c r="SV142" s="11"/>
      <c r="SW142" s="11"/>
      <c r="SX142" s="11"/>
      <c r="SY142" s="11"/>
      <c r="SZ142" s="11"/>
      <c r="TA142" s="11"/>
      <c r="TB142" s="11"/>
      <c r="TC142" s="11"/>
      <c r="TD142" s="11"/>
      <c r="TE142" s="11"/>
      <c r="TF142" s="11"/>
      <c r="TG142" s="11"/>
      <c r="TH142" s="11"/>
      <c r="TI142" s="11"/>
      <c r="TJ142" s="11"/>
      <c r="TK142" s="11"/>
      <c r="TL142" s="11"/>
      <c r="TM142" s="11"/>
      <c r="TN142" s="11"/>
      <c r="TO142" s="11"/>
      <c r="TP142" s="11"/>
      <c r="TQ142" s="11"/>
      <c r="TR142" s="11"/>
      <c r="TS142" s="11"/>
      <c r="TT142" s="11"/>
      <c r="TU142" s="11"/>
      <c r="TV142" s="11"/>
      <c r="TW142" s="11"/>
      <c r="TX142" s="11"/>
      <c r="TY142" s="11"/>
      <c r="TZ142" s="11"/>
      <c r="UA142" s="11"/>
      <c r="UB142" s="11"/>
      <c r="UC142" s="11"/>
      <c r="UD142" s="11"/>
      <c r="UE142" s="11"/>
      <c r="UF142" s="11"/>
      <c r="UG142" s="11"/>
      <c r="UH142" s="11"/>
      <c r="UI142" s="11"/>
      <c r="UJ142" s="11"/>
      <c r="UK142" s="11"/>
      <c r="UL142" s="11"/>
      <c r="UM142" s="11"/>
      <c r="UN142" s="11"/>
      <c r="UO142" s="11"/>
      <c r="UP142" s="11"/>
      <c r="UQ142" s="11"/>
      <c r="UR142" s="11"/>
      <c r="US142" s="11"/>
      <c r="UT142" s="11"/>
      <c r="UU142" s="11"/>
      <c r="UV142" s="11"/>
      <c r="UW142" s="11"/>
      <c r="UX142" s="11"/>
      <c r="UY142" s="11"/>
      <c r="UZ142" s="11"/>
      <c r="VA142" s="11"/>
      <c r="VB142" s="11"/>
      <c r="VC142" s="11"/>
      <c r="VD142" s="11"/>
      <c r="VE142" s="11"/>
      <c r="VF142" s="11"/>
      <c r="VG142" s="11"/>
      <c r="VH142" s="11"/>
      <c r="VI142" s="11"/>
      <c r="VJ142" s="11"/>
      <c r="VK142" s="11"/>
      <c r="VL142" s="11"/>
      <c r="VM142" s="11"/>
      <c r="VN142" s="11"/>
      <c r="VO142" s="11"/>
      <c r="VP142" s="11"/>
      <c r="VQ142" s="11"/>
      <c r="VR142" s="11"/>
      <c r="VS142" s="11"/>
      <c r="VT142" s="11"/>
      <c r="VU142" s="11"/>
      <c r="VV142" s="11"/>
      <c r="VW142" s="11"/>
      <c r="VX142" s="11"/>
      <c r="VY142" s="11"/>
      <c r="VZ142" s="11"/>
      <c r="WA142" s="11"/>
      <c r="WB142" s="11"/>
      <c r="WC142" s="11"/>
      <c r="WD142" s="11"/>
      <c r="WE142" s="11"/>
      <c r="WF142" s="11"/>
      <c r="WG142" s="11"/>
      <c r="WH142" s="11"/>
      <c r="WI142" s="11"/>
      <c r="WJ142" s="11"/>
      <c r="WK142" s="11"/>
      <c r="WL142" s="11"/>
      <c r="WM142" s="11"/>
      <c r="WN142" s="11"/>
      <c r="WO142" s="11"/>
      <c r="WP142" s="11"/>
      <c r="WQ142" s="11"/>
      <c r="WR142" s="11"/>
      <c r="WS142" s="11"/>
      <c r="WT142" s="11"/>
      <c r="WU142" s="11"/>
      <c r="WV142" s="11"/>
      <c r="WW142" s="11"/>
      <c r="WX142" s="11"/>
      <c r="WY142" s="11"/>
      <c r="WZ142" s="11"/>
      <c r="XA142" s="11"/>
      <c r="XB142" s="11"/>
      <c r="XC142" s="11"/>
      <c r="XD142" s="11"/>
      <c r="XE142" s="11"/>
      <c r="XF142" s="11"/>
      <c r="XG142" s="11"/>
      <c r="XH142" s="11"/>
      <c r="XI142" s="11"/>
      <c r="XJ142" s="11"/>
      <c r="XK142" s="11"/>
      <c r="XL142" s="11"/>
      <c r="XM142" s="11"/>
      <c r="XN142" s="11"/>
      <c r="XO142" s="11"/>
      <c r="XP142" s="11"/>
      <c r="XQ142" s="11"/>
      <c r="XR142" s="11"/>
      <c r="XS142" s="11"/>
      <c r="XT142" s="11"/>
      <c r="XU142" s="11"/>
      <c r="XV142" s="11"/>
      <c r="XW142" s="11"/>
      <c r="XX142" s="11"/>
      <c r="XY142" s="11"/>
      <c r="XZ142" s="11"/>
      <c r="YA142" s="11"/>
      <c r="YB142" s="11"/>
      <c r="YC142" s="11"/>
      <c r="YD142" s="11"/>
      <c r="YE142" s="11"/>
      <c r="YF142" s="11"/>
      <c r="YG142" s="11"/>
      <c r="YH142" s="11"/>
      <c r="YI142" s="11"/>
      <c r="YJ142" s="11"/>
      <c r="YK142" s="11"/>
      <c r="YL142" s="11"/>
      <c r="YM142" s="11"/>
      <c r="YN142" s="11"/>
      <c r="YO142" s="11"/>
      <c r="YP142" s="11"/>
      <c r="YQ142" s="11"/>
      <c r="YR142" s="11"/>
      <c r="YS142" s="11"/>
      <c r="YT142" s="11"/>
      <c r="YU142" s="11"/>
      <c r="YV142" s="11"/>
      <c r="YW142" s="11"/>
      <c r="YX142" s="11"/>
      <c r="YY142" s="11"/>
      <c r="YZ142" s="11"/>
      <c r="ZA142" s="11"/>
      <c r="ZB142" s="11"/>
      <c r="ZC142" s="11"/>
      <c r="ZD142" s="11"/>
      <c r="ZE142" s="11"/>
      <c r="ZF142" s="11"/>
      <c r="ZG142" s="11"/>
      <c r="ZH142" s="11"/>
      <c r="ZI142" s="11"/>
      <c r="ZJ142" s="11"/>
      <c r="ZK142" s="11"/>
      <c r="ZL142" s="11"/>
      <c r="ZM142" s="11"/>
      <c r="ZN142" s="11"/>
      <c r="ZO142" s="11"/>
      <c r="ZP142" s="11"/>
      <c r="ZQ142" s="11"/>
      <c r="ZR142" s="11"/>
      <c r="ZS142" s="11"/>
      <c r="ZT142" s="11"/>
      <c r="ZU142" s="11"/>
      <c r="ZV142" s="11"/>
      <c r="ZW142" s="11"/>
      <c r="ZX142" s="11"/>
      <c r="ZY142" s="11"/>
      <c r="ZZ142" s="11"/>
      <c r="AAA142" s="11"/>
      <c r="AAB142" s="11"/>
      <c r="AAC142" s="11"/>
      <c r="AAD142" s="11"/>
      <c r="AAE142" s="11"/>
      <c r="AAF142" s="11"/>
      <c r="AAG142" s="11"/>
      <c r="AAH142" s="11"/>
      <c r="AAI142" s="11"/>
      <c r="AAJ142" s="11"/>
      <c r="AAK142" s="11"/>
      <c r="AAL142" s="11"/>
      <c r="AAM142" s="11"/>
      <c r="AAN142" s="11"/>
      <c r="AAO142" s="11"/>
      <c r="AAP142" s="11"/>
      <c r="AAQ142" s="11"/>
      <c r="AAR142" s="11"/>
      <c r="AAS142" s="11"/>
      <c r="AAT142" s="11"/>
      <c r="AAU142" s="11"/>
      <c r="AAV142" s="11"/>
      <c r="AAW142" s="11"/>
      <c r="AAX142" s="11"/>
      <c r="AAY142" s="11"/>
      <c r="AAZ142" s="11"/>
      <c r="ABA142" s="11"/>
      <c r="ABB142" s="11"/>
      <c r="ABC142" s="11"/>
      <c r="ABD142" s="11"/>
      <c r="ABE142" s="11"/>
      <c r="ABF142" s="11"/>
      <c r="ABG142" s="11"/>
      <c r="ABH142" s="11"/>
      <c r="ABI142" s="11"/>
      <c r="ABJ142" s="11"/>
      <c r="ABK142" s="11"/>
      <c r="ABL142" s="11"/>
      <c r="ABM142" s="11"/>
      <c r="ABN142" s="11"/>
      <c r="ABO142" s="11"/>
      <c r="ABP142" s="11"/>
      <c r="ABQ142" s="11"/>
      <c r="ABR142" s="11"/>
      <c r="ABS142" s="11"/>
      <c r="ABT142" s="11"/>
      <c r="ABU142" s="11"/>
      <c r="ABV142" s="11"/>
      <c r="ABW142" s="11"/>
      <c r="ABX142" s="11"/>
      <c r="ABY142" s="11"/>
      <c r="ABZ142" s="11"/>
      <c r="ACA142" s="11"/>
      <c r="ACB142" s="11"/>
      <c r="ACC142" s="11"/>
      <c r="ACD142" s="11"/>
      <c r="ACE142" s="11"/>
      <c r="ACF142" s="11"/>
      <c r="ACG142" s="11"/>
      <c r="ACH142" s="11"/>
      <c r="ACI142" s="11"/>
      <c r="ACJ142" s="11"/>
      <c r="ACK142" s="11"/>
      <c r="ACL142" s="11"/>
      <c r="ACM142" s="11"/>
      <c r="ACN142" s="11"/>
      <c r="ACO142" s="11"/>
      <c r="ACP142" s="11"/>
      <c r="ACQ142" s="11"/>
      <c r="ACR142" s="11"/>
      <c r="ACS142" s="11"/>
      <c r="ACT142" s="11"/>
      <c r="ACU142" s="11"/>
      <c r="ACV142" s="11"/>
      <c r="ACW142" s="11"/>
      <c r="ACX142" s="11"/>
      <c r="ACY142" s="11"/>
      <c r="ACZ142" s="11"/>
      <c r="ADA142" s="11"/>
      <c r="ADB142" s="11"/>
      <c r="ADC142" s="11"/>
      <c r="ADD142" s="11"/>
      <c r="ADE142" s="11"/>
      <c r="ADF142" s="11"/>
      <c r="ADG142" s="11"/>
      <c r="ADH142" s="11"/>
      <c r="ADI142" s="11"/>
      <c r="ADJ142" s="11"/>
      <c r="ADK142" s="11"/>
      <c r="ADL142" s="11"/>
      <c r="ADM142" s="11"/>
      <c r="ADN142" s="11"/>
      <c r="ADO142" s="11"/>
      <c r="ADP142" s="11"/>
      <c r="ADQ142" s="11"/>
      <c r="ADR142" s="11"/>
      <c r="ADS142" s="11"/>
      <c r="ADT142" s="11"/>
      <c r="ADU142" s="11"/>
      <c r="ADV142" s="11"/>
      <c r="ADW142" s="11"/>
      <c r="ADX142" s="11"/>
      <c r="ADY142" s="11"/>
      <c r="ADZ142" s="11"/>
      <c r="AEA142" s="11"/>
      <c r="AEB142" s="11"/>
      <c r="AEC142" s="11"/>
      <c r="AED142" s="11"/>
      <c r="AEE142" s="11"/>
      <c r="AEF142" s="11"/>
      <c r="AEG142" s="11"/>
      <c r="AEH142" s="11"/>
      <c r="AEI142" s="11"/>
      <c r="AEJ142" s="11"/>
      <c r="AEK142" s="11"/>
      <c r="AEL142" s="11"/>
      <c r="AEM142" s="11"/>
      <c r="AEN142" s="11"/>
      <c r="AEO142" s="11"/>
      <c r="AEP142" s="11"/>
      <c r="AEQ142" s="11"/>
      <c r="AER142" s="11"/>
      <c r="AES142" s="11"/>
      <c r="AET142" s="11"/>
      <c r="AEU142" s="11"/>
      <c r="AEV142" s="11"/>
      <c r="AEW142" s="11"/>
      <c r="AEX142" s="11"/>
      <c r="AEY142" s="11"/>
      <c r="AEZ142" s="11"/>
      <c r="AFA142" s="11"/>
      <c r="AFB142" s="11"/>
      <c r="AFC142" s="11"/>
      <c r="AFD142" s="11"/>
      <c r="AFE142" s="11"/>
      <c r="AFF142" s="11"/>
      <c r="AFG142" s="11"/>
      <c r="AFH142" s="11"/>
      <c r="AFI142" s="11"/>
      <c r="AFJ142" s="11"/>
      <c r="AFK142" s="11"/>
      <c r="AFL142" s="11"/>
      <c r="AFM142" s="11"/>
      <c r="AFN142" s="11"/>
      <c r="AFO142" s="11"/>
      <c r="AFP142" s="11"/>
      <c r="AFQ142" s="11"/>
      <c r="AFR142" s="11"/>
      <c r="AFS142" s="11"/>
      <c r="AFT142" s="11"/>
      <c r="AFU142" s="11"/>
      <c r="AFV142" s="11"/>
      <c r="AFW142" s="11"/>
      <c r="AFX142" s="11"/>
      <c r="AFY142" s="11"/>
      <c r="AFZ142" s="11"/>
      <c r="AGA142" s="11"/>
      <c r="AGB142" s="11"/>
      <c r="AGC142" s="11"/>
      <c r="AGD142" s="11"/>
      <c r="AGE142" s="11"/>
      <c r="AGF142" s="11"/>
      <c r="AGG142" s="11"/>
      <c r="AGH142" s="11"/>
      <c r="AGI142" s="11"/>
      <c r="AGJ142" s="11"/>
      <c r="AGK142" s="11"/>
      <c r="AGL142" s="11"/>
      <c r="AGM142" s="11"/>
      <c r="AGN142" s="11"/>
      <c r="AGO142" s="11"/>
      <c r="AGP142" s="11"/>
      <c r="AGQ142" s="11"/>
      <c r="AGR142" s="11"/>
      <c r="AGS142" s="11"/>
      <c r="AGT142" s="11"/>
      <c r="AGU142" s="11"/>
      <c r="AGV142" s="11"/>
      <c r="AGW142" s="11"/>
      <c r="AGX142" s="11"/>
      <c r="AGY142" s="11"/>
      <c r="AGZ142" s="11"/>
      <c r="AHA142" s="11"/>
      <c r="AHB142" s="11"/>
      <c r="AHC142" s="11"/>
      <c r="AHD142" s="11"/>
      <c r="AHE142" s="11"/>
      <c r="AHF142" s="11"/>
      <c r="AHG142" s="11"/>
      <c r="AHH142" s="11"/>
      <c r="AHI142" s="11"/>
      <c r="AHJ142" s="11"/>
      <c r="AHK142" s="11"/>
      <c r="AHL142" s="11"/>
      <c r="AHM142" s="11"/>
      <c r="AHN142" s="11"/>
      <c r="AHO142" s="11"/>
      <c r="AHP142" s="11"/>
      <c r="AHQ142" s="11"/>
      <c r="AHR142" s="11"/>
      <c r="AHS142" s="11"/>
      <c r="AHT142" s="11"/>
      <c r="AHU142" s="11"/>
      <c r="AHV142" s="11"/>
      <c r="AHW142" s="11"/>
      <c r="AHX142" s="11"/>
      <c r="AHY142" s="11"/>
      <c r="AHZ142" s="11"/>
      <c r="AIA142" s="11"/>
      <c r="AIB142" s="11"/>
      <c r="AIC142" s="11"/>
      <c r="AID142" s="11"/>
      <c r="AIE142" s="11"/>
      <c r="AIF142" s="11"/>
      <c r="AIG142" s="11"/>
      <c r="AIH142" s="11"/>
      <c r="AII142" s="11"/>
      <c r="AIJ142" s="11"/>
      <c r="AIK142" s="11"/>
      <c r="AIL142" s="11"/>
      <c r="AIM142" s="11"/>
      <c r="AIN142" s="11"/>
      <c r="AIO142" s="11"/>
      <c r="AIP142" s="11"/>
      <c r="AIQ142" s="11"/>
      <c r="AIR142" s="11"/>
      <c r="AIS142" s="11"/>
      <c r="AIT142" s="11"/>
      <c r="AIU142" s="11"/>
      <c r="AIV142" s="11"/>
      <c r="AIW142" s="11"/>
      <c r="AIX142" s="11"/>
      <c r="AIY142" s="11"/>
      <c r="AIZ142" s="11"/>
      <c r="AJA142" s="11"/>
      <c r="AJB142" s="11"/>
      <c r="AJC142" s="11"/>
      <c r="AJD142" s="11"/>
      <c r="AJE142" s="11"/>
      <c r="AJF142" s="11"/>
      <c r="AJG142" s="11"/>
      <c r="AJH142" s="11"/>
      <c r="AJI142" s="11"/>
      <c r="AJJ142" s="11"/>
      <c r="AJK142" s="11"/>
      <c r="AJL142" s="11"/>
      <c r="AJM142" s="11"/>
      <c r="AJN142" s="11"/>
      <c r="AJO142" s="11"/>
      <c r="AJP142" s="11"/>
      <c r="AJQ142" s="11"/>
      <c r="AJR142" s="11"/>
      <c r="AJS142" s="11"/>
      <c r="AJT142" s="11"/>
      <c r="AJU142" s="11"/>
      <c r="AJV142" s="11"/>
      <c r="AJW142" s="11"/>
      <c r="AJX142" s="11"/>
      <c r="AJY142" s="11"/>
      <c r="AJZ142" s="11"/>
      <c r="AKA142" s="11"/>
      <c r="AKB142" s="11"/>
      <c r="AKC142" s="11"/>
      <c r="AKD142" s="11"/>
      <c r="AKE142" s="11"/>
      <c r="AKF142" s="11"/>
      <c r="AKG142" s="11"/>
      <c r="AKH142" s="11"/>
      <c r="AKI142" s="11"/>
      <c r="AKJ142" s="11"/>
      <c r="AKK142" s="11"/>
      <c r="AKL142" s="11"/>
      <c r="AKM142" s="11"/>
      <c r="AKN142" s="11"/>
      <c r="AKO142" s="11"/>
      <c r="AKP142" s="11"/>
      <c r="AKQ142" s="11"/>
      <c r="AKR142" s="11"/>
      <c r="AKS142" s="11"/>
      <c r="AKT142" s="11"/>
      <c r="AKU142" s="11"/>
      <c r="AKV142" s="11"/>
      <c r="AKW142" s="11"/>
      <c r="AKX142" s="11"/>
      <c r="AKY142" s="11"/>
      <c r="AKZ142" s="11"/>
      <c r="ALA142" s="11"/>
      <c r="ALB142" s="11"/>
      <c r="ALC142" s="11"/>
      <c r="ALD142" s="11"/>
      <c r="ALE142" s="11"/>
      <c r="ALF142" s="11"/>
      <c r="ALG142" s="11"/>
      <c r="ALH142" s="11"/>
      <c r="ALI142" s="11"/>
      <c r="ALJ142" s="11"/>
      <c r="ALK142" s="11"/>
      <c r="ALL142" s="11"/>
      <c r="ALM142" s="11"/>
      <c r="ALN142" s="11"/>
      <c r="ALO142" s="11"/>
      <c r="ALP142" s="11"/>
      <c r="ALQ142" s="11"/>
      <c r="ALR142" s="11"/>
      <c r="ALS142" s="11"/>
      <c r="ALT142" s="11"/>
      <c r="ALU142" s="11"/>
      <c r="ALV142" s="11"/>
      <c r="ALW142" s="11"/>
      <c r="ALX142" s="11"/>
      <c r="ALY142" s="11"/>
      <c r="ALZ142" s="11"/>
      <c r="AMA142" s="11"/>
      <c r="AMB142" s="11"/>
      <c r="AMC142" s="11"/>
      <c r="AMD142" s="11"/>
      <c r="AME142" s="11"/>
      <c r="AMF142" s="11"/>
      <c r="AMG142" s="11"/>
      <c r="AMH142" s="11"/>
      <c r="AMI142" s="11"/>
      <c r="AMJ142" s="11"/>
      <c r="AMK142" s="11"/>
    </row>
    <row r="143" spans="2:1025" ht="21.75" customHeight="1">
      <c r="B143" s="137"/>
      <c r="C143" s="188"/>
      <c r="D143" s="138"/>
      <c r="E143" s="131"/>
      <c r="F143" s="131"/>
      <c r="G143" s="131"/>
      <c r="H143" s="131"/>
      <c r="I143" s="131"/>
      <c r="J143" s="131"/>
      <c r="K143" s="131"/>
      <c r="L143" s="13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  <c r="KO143" s="11"/>
      <c r="KP143" s="11"/>
      <c r="KQ143" s="11"/>
      <c r="KR143" s="11"/>
      <c r="KS143" s="11"/>
      <c r="KT143" s="11"/>
      <c r="KU143" s="11"/>
      <c r="KV143" s="11"/>
      <c r="KW143" s="11"/>
      <c r="KX143" s="11"/>
      <c r="KY143" s="11"/>
      <c r="KZ143" s="11"/>
      <c r="LA143" s="11"/>
      <c r="LB143" s="11"/>
      <c r="LC143" s="11"/>
      <c r="LD143" s="11"/>
      <c r="LE143" s="11"/>
      <c r="LF143" s="11"/>
      <c r="LG143" s="11"/>
      <c r="LH143" s="11"/>
      <c r="LI143" s="11"/>
      <c r="LJ143" s="11"/>
      <c r="LK143" s="11"/>
      <c r="LL143" s="11"/>
      <c r="LM143" s="11"/>
      <c r="LN143" s="11"/>
      <c r="LO143" s="11"/>
      <c r="LP143" s="11"/>
      <c r="LQ143" s="11"/>
      <c r="LR143" s="11"/>
      <c r="LS143" s="11"/>
      <c r="LT143" s="11"/>
      <c r="LU143" s="11"/>
      <c r="LV143" s="11"/>
      <c r="LW143" s="11"/>
      <c r="LX143" s="11"/>
      <c r="LY143" s="11"/>
      <c r="LZ143" s="11"/>
      <c r="MA143" s="11"/>
      <c r="MB143" s="11"/>
      <c r="MC143" s="11"/>
      <c r="MD143" s="11"/>
      <c r="ME143" s="11"/>
      <c r="MF143" s="11"/>
      <c r="MG143" s="11"/>
      <c r="MH143" s="11"/>
      <c r="MI143" s="11"/>
      <c r="MJ143" s="11"/>
      <c r="MK143" s="11"/>
      <c r="ML143" s="11"/>
      <c r="MM143" s="11"/>
      <c r="MN143" s="11"/>
      <c r="MO143" s="11"/>
      <c r="MP143" s="11"/>
      <c r="MQ143" s="11"/>
      <c r="MR143" s="11"/>
      <c r="MS143" s="11"/>
      <c r="MT143" s="11"/>
      <c r="MU143" s="11"/>
      <c r="MV143" s="11"/>
      <c r="MW143" s="11"/>
      <c r="MX143" s="11"/>
      <c r="MY143" s="11"/>
      <c r="MZ143" s="11"/>
      <c r="NA143" s="11"/>
      <c r="NB143" s="11"/>
      <c r="NC143" s="11"/>
      <c r="ND143" s="11"/>
      <c r="NE143" s="11"/>
      <c r="NF143" s="11"/>
      <c r="NG143" s="11"/>
      <c r="NH143" s="11"/>
      <c r="NI143" s="11"/>
      <c r="NJ143" s="11"/>
      <c r="NK143" s="11"/>
      <c r="NL143" s="11"/>
      <c r="NM143" s="11"/>
      <c r="NN143" s="11"/>
      <c r="NO143" s="11"/>
      <c r="NP143" s="11"/>
      <c r="NQ143" s="11"/>
      <c r="NR143" s="11"/>
      <c r="NS143" s="11"/>
      <c r="NT143" s="11"/>
      <c r="NU143" s="11"/>
      <c r="NV143" s="11"/>
      <c r="NW143" s="11"/>
      <c r="NX143" s="11"/>
      <c r="NY143" s="11"/>
      <c r="NZ143" s="11"/>
      <c r="OA143" s="11"/>
      <c r="OB143" s="11"/>
      <c r="OC143" s="11"/>
      <c r="OD143" s="11"/>
      <c r="OE143" s="11"/>
      <c r="OF143" s="11"/>
      <c r="OG143" s="11"/>
      <c r="OH143" s="11"/>
      <c r="OI143" s="11"/>
      <c r="OJ143" s="11"/>
      <c r="OK143" s="11"/>
      <c r="OL143" s="11"/>
      <c r="OM143" s="11"/>
      <c r="ON143" s="11"/>
      <c r="OO143" s="11"/>
      <c r="OP143" s="11"/>
      <c r="OQ143" s="11"/>
      <c r="OR143" s="11"/>
      <c r="OS143" s="11"/>
      <c r="OT143" s="11"/>
      <c r="OU143" s="11"/>
      <c r="OV143" s="11"/>
      <c r="OW143" s="11"/>
      <c r="OX143" s="11"/>
      <c r="OY143" s="11"/>
      <c r="OZ143" s="11"/>
      <c r="PA143" s="11"/>
      <c r="PB143" s="11"/>
      <c r="PC143" s="11"/>
      <c r="PD143" s="11"/>
      <c r="PE143" s="11"/>
      <c r="PF143" s="11"/>
      <c r="PG143" s="11"/>
      <c r="PH143" s="11"/>
      <c r="PI143" s="11"/>
      <c r="PJ143" s="11"/>
      <c r="PK143" s="11"/>
      <c r="PL143" s="11"/>
      <c r="PM143" s="11"/>
      <c r="PN143" s="11"/>
      <c r="PO143" s="11"/>
      <c r="PP143" s="11"/>
      <c r="PQ143" s="11"/>
      <c r="PR143" s="11"/>
      <c r="PS143" s="11"/>
      <c r="PT143" s="11"/>
      <c r="PU143" s="11"/>
      <c r="PV143" s="11"/>
      <c r="PW143" s="11"/>
      <c r="PX143" s="11"/>
      <c r="PY143" s="11"/>
      <c r="PZ143" s="11"/>
      <c r="QA143" s="11"/>
      <c r="QB143" s="11"/>
      <c r="QC143" s="11"/>
      <c r="QD143" s="11"/>
      <c r="QE143" s="11"/>
      <c r="QF143" s="11"/>
      <c r="QG143" s="11"/>
      <c r="QH143" s="11"/>
      <c r="QI143" s="11"/>
      <c r="QJ143" s="11"/>
      <c r="QK143" s="11"/>
      <c r="QL143" s="11"/>
      <c r="QM143" s="11"/>
      <c r="QN143" s="11"/>
      <c r="QO143" s="11"/>
      <c r="QP143" s="11"/>
      <c r="QQ143" s="11"/>
      <c r="QR143" s="11"/>
      <c r="QS143" s="11"/>
      <c r="QT143" s="11"/>
      <c r="QU143" s="11"/>
      <c r="QV143" s="11"/>
      <c r="QW143" s="11"/>
      <c r="QX143" s="11"/>
      <c r="QY143" s="11"/>
      <c r="QZ143" s="11"/>
      <c r="RA143" s="11"/>
      <c r="RB143" s="11"/>
      <c r="RC143" s="11"/>
      <c r="RD143" s="11"/>
      <c r="RE143" s="11"/>
      <c r="RF143" s="11"/>
      <c r="RG143" s="11"/>
      <c r="RH143" s="11"/>
      <c r="RI143" s="11"/>
      <c r="RJ143" s="11"/>
      <c r="RK143" s="11"/>
      <c r="RL143" s="11"/>
      <c r="RM143" s="11"/>
      <c r="RN143" s="11"/>
      <c r="RO143" s="11"/>
      <c r="RP143" s="11"/>
      <c r="RQ143" s="11"/>
      <c r="RR143" s="11"/>
      <c r="RS143" s="11"/>
      <c r="RT143" s="11"/>
      <c r="RU143" s="11"/>
      <c r="RV143" s="11"/>
      <c r="RW143" s="11"/>
      <c r="RX143" s="11"/>
      <c r="RY143" s="11"/>
      <c r="RZ143" s="11"/>
      <c r="SA143" s="11"/>
      <c r="SB143" s="11"/>
      <c r="SC143" s="11"/>
      <c r="SD143" s="11"/>
      <c r="SE143" s="11"/>
      <c r="SF143" s="11"/>
      <c r="SG143" s="11"/>
      <c r="SH143" s="11"/>
      <c r="SI143" s="11"/>
      <c r="SJ143" s="11"/>
      <c r="SK143" s="11"/>
      <c r="SL143" s="11"/>
      <c r="SM143" s="11"/>
      <c r="SN143" s="11"/>
      <c r="SO143" s="11"/>
      <c r="SP143" s="11"/>
      <c r="SQ143" s="11"/>
      <c r="SR143" s="11"/>
      <c r="SS143" s="11"/>
      <c r="ST143" s="11"/>
      <c r="SU143" s="11"/>
      <c r="SV143" s="11"/>
      <c r="SW143" s="11"/>
      <c r="SX143" s="11"/>
      <c r="SY143" s="11"/>
      <c r="SZ143" s="11"/>
      <c r="TA143" s="11"/>
      <c r="TB143" s="11"/>
      <c r="TC143" s="11"/>
      <c r="TD143" s="11"/>
      <c r="TE143" s="11"/>
      <c r="TF143" s="11"/>
      <c r="TG143" s="11"/>
      <c r="TH143" s="11"/>
      <c r="TI143" s="11"/>
      <c r="TJ143" s="11"/>
      <c r="TK143" s="11"/>
      <c r="TL143" s="11"/>
      <c r="TM143" s="11"/>
      <c r="TN143" s="11"/>
      <c r="TO143" s="11"/>
      <c r="TP143" s="11"/>
      <c r="TQ143" s="11"/>
      <c r="TR143" s="11"/>
      <c r="TS143" s="11"/>
      <c r="TT143" s="11"/>
      <c r="TU143" s="11"/>
      <c r="TV143" s="11"/>
      <c r="TW143" s="11"/>
      <c r="TX143" s="11"/>
      <c r="TY143" s="11"/>
      <c r="TZ143" s="11"/>
      <c r="UA143" s="11"/>
      <c r="UB143" s="11"/>
      <c r="UC143" s="11"/>
      <c r="UD143" s="11"/>
      <c r="UE143" s="11"/>
      <c r="UF143" s="11"/>
      <c r="UG143" s="11"/>
      <c r="UH143" s="11"/>
      <c r="UI143" s="11"/>
      <c r="UJ143" s="11"/>
      <c r="UK143" s="11"/>
      <c r="UL143" s="11"/>
      <c r="UM143" s="11"/>
      <c r="UN143" s="11"/>
      <c r="UO143" s="11"/>
      <c r="UP143" s="11"/>
      <c r="UQ143" s="11"/>
      <c r="UR143" s="11"/>
      <c r="US143" s="11"/>
      <c r="UT143" s="11"/>
      <c r="UU143" s="11"/>
      <c r="UV143" s="11"/>
      <c r="UW143" s="11"/>
      <c r="UX143" s="11"/>
      <c r="UY143" s="11"/>
      <c r="UZ143" s="11"/>
      <c r="VA143" s="11"/>
      <c r="VB143" s="11"/>
      <c r="VC143" s="11"/>
      <c r="VD143" s="11"/>
      <c r="VE143" s="11"/>
      <c r="VF143" s="11"/>
      <c r="VG143" s="11"/>
      <c r="VH143" s="11"/>
      <c r="VI143" s="11"/>
      <c r="VJ143" s="11"/>
      <c r="VK143" s="11"/>
      <c r="VL143" s="11"/>
      <c r="VM143" s="11"/>
      <c r="VN143" s="11"/>
      <c r="VO143" s="11"/>
      <c r="VP143" s="11"/>
      <c r="VQ143" s="11"/>
      <c r="VR143" s="11"/>
      <c r="VS143" s="11"/>
      <c r="VT143" s="11"/>
      <c r="VU143" s="11"/>
      <c r="VV143" s="11"/>
      <c r="VW143" s="11"/>
      <c r="VX143" s="11"/>
      <c r="VY143" s="11"/>
      <c r="VZ143" s="11"/>
      <c r="WA143" s="11"/>
      <c r="WB143" s="11"/>
      <c r="WC143" s="11"/>
      <c r="WD143" s="11"/>
      <c r="WE143" s="11"/>
      <c r="WF143" s="11"/>
      <c r="WG143" s="11"/>
      <c r="WH143" s="11"/>
      <c r="WI143" s="11"/>
      <c r="WJ143" s="11"/>
      <c r="WK143" s="11"/>
      <c r="WL143" s="11"/>
      <c r="WM143" s="11"/>
      <c r="WN143" s="11"/>
      <c r="WO143" s="11"/>
      <c r="WP143" s="11"/>
      <c r="WQ143" s="11"/>
      <c r="WR143" s="11"/>
      <c r="WS143" s="11"/>
      <c r="WT143" s="11"/>
      <c r="WU143" s="11"/>
      <c r="WV143" s="11"/>
      <c r="WW143" s="11"/>
      <c r="WX143" s="11"/>
      <c r="WY143" s="11"/>
      <c r="WZ143" s="11"/>
      <c r="XA143" s="11"/>
      <c r="XB143" s="11"/>
      <c r="XC143" s="11"/>
      <c r="XD143" s="11"/>
      <c r="XE143" s="11"/>
      <c r="XF143" s="11"/>
      <c r="XG143" s="11"/>
      <c r="XH143" s="11"/>
      <c r="XI143" s="11"/>
      <c r="XJ143" s="11"/>
      <c r="XK143" s="11"/>
      <c r="XL143" s="11"/>
      <c r="XM143" s="11"/>
      <c r="XN143" s="11"/>
      <c r="XO143" s="11"/>
      <c r="XP143" s="11"/>
      <c r="XQ143" s="11"/>
      <c r="XR143" s="11"/>
      <c r="XS143" s="11"/>
      <c r="XT143" s="11"/>
      <c r="XU143" s="11"/>
      <c r="XV143" s="11"/>
      <c r="XW143" s="11"/>
      <c r="XX143" s="11"/>
      <c r="XY143" s="11"/>
      <c r="XZ143" s="11"/>
      <c r="YA143" s="11"/>
      <c r="YB143" s="11"/>
      <c r="YC143" s="11"/>
      <c r="YD143" s="11"/>
      <c r="YE143" s="11"/>
      <c r="YF143" s="11"/>
      <c r="YG143" s="11"/>
      <c r="YH143" s="11"/>
      <c r="YI143" s="11"/>
      <c r="YJ143" s="11"/>
      <c r="YK143" s="11"/>
      <c r="YL143" s="11"/>
      <c r="YM143" s="11"/>
      <c r="YN143" s="11"/>
      <c r="YO143" s="11"/>
      <c r="YP143" s="11"/>
      <c r="YQ143" s="11"/>
      <c r="YR143" s="11"/>
      <c r="YS143" s="11"/>
      <c r="YT143" s="11"/>
      <c r="YU143" s="11"/>
      <c r="YV143" s="11"/>
      <c r="YW143" s="11"/>
      <c r="YX143" s="11"/>
      <c r="YY143" s="11"/>
      <c r="YZ143" s="11"/>
      <c r="ZA143" s="11"/>
      <c r="ZB143" s="11"/>
      <c r="ZC143" s="11"/>
      <c r="ZD143" s="11"/>
      <c r="ZE143" s="11"/>
      <c r="ZF143" s="11"/>
      <c r="ZG143" s="11"/>
      <c r="ZH143" s="11"/>
      <c r="ZI143" s="11"/>
      <c r="ZJ143" s="11"/>
      <c r="ZK143" s="11"/>
      <c r="ZL143" s="11"/>
      <c r="ZM143" s="11"/>
      <c r="ZN143" s="11"/>
      <c r="ZO143" s="11"/>
      <c r="ZP143" s="11"/>
      <c r="ZQ143" s="11"/>
      <c r="ZR143" s="11"/>
      <c r="ZS143" s="11"/>
      <c r="ZT143" s="11"/>
      <c r="ZU143" s="11"/>
      <c r="ZV143" s="11"/>
      <c r="ZW143" s="11"/>
      <c r="ZX143" s="11"/>
      <c r="ZY143" s="11"/>
      <c r="ZZ143" s="11"/>
      <c r="AAA143" s="11"/>
      <c r="AAB143" s="11"/>
      <c r="AAC143" s="11"/>
      <c r="AAD143" s="11"/>
      <c r="AAE143" s="11"/>
      <c r="AAF143" s="11"/>
      <c r="AAG143" s="11"/>
      <c r="AAH143" s="11"/>
      <c r="AAI143" s="11"/>
      <c r="AAJ143" s="11"/>
      <c r="AAK143" s="11"/>
      <c r="AAL143" s="11"/>
      <c r="AAM143" s="11"/>
      <c r="AAN143" s="11"/>
      <c r="AAO143" s="11"/>
      <c r="AAP143" s="11"/>
      <c r="AAQ143" s="11"/>
      <c r="AAR143" s="11"/>
      <c r="AAS143" s="11"/>
      <c r="AAT143" s="11"/>
      <c r="AAU143" s="11"/>
      <c r="AAV143" s="11"/>
      <c r="AAW143" s="11"/>
      <c r="AAX143" s="11"/>
      <c r="AAY143" s="11"/>
      <c r="AAZ143" s="11"/>
      <c r="ABA143" s="11"/>
      <c r="ABB143" s="11"/>
      <c r="ABC143" s="11"/>
      <c r="ABD143" s="11"/>
      <c r="ABE143" s="11"/>
      <c r="ABF143" s="11"/>
      <c r="ABG143" s="11"/>
      <c r="ABH143" s="11"/>
      <c r="ABI143" s="11"/>
      <c r="ABJ143" s="11"/>
      <c r="ABK143" s="11"/>
      <c r="ABL143" s="11"/>
      <c r="ABM143" s="11"/>
      <c r="ABN143" s="11"/>
      <c r="ABO143" s="11"/>
      <c r="ABP143" s="11"/>
      <c r="ABQ143" s="11"/>
      <c r="ABR143" s="11"/>
      <c r="ABS143" s="11"/>
      <c r="ABT143" s="11"/>
      <c r="ABU143" s="11"/>
      <c r="ABV143" s="11"/>
      <c r="ABW143" s="11"/>
      <c r="ABX143" s="11"/>
      <c r="ABY143" s="11"/>
      <c r="ABZ143" s="11"/>
      <c r="ACA143" s="11"/>
      <c r="ACB143" s="11"/>
      <c r="ACC143" s="11"/>
      <c r="ACD143" s="11"/>
      <c r="ACE143" s="11"/>
      <c r="ACF143" s="11"/>
      <c r="ACG143" s="11"/>
      <c r="ACH143" s="11"/>
      <c r="ACI143" s="11"/>
      <c r="ACJ143" s="11"/>
      <c r="ACK143" s="11"/>
      <c r="ACL143" s="11"/>
      <c r="ACM143" s="11"/>
      <c r="ACN143" s="11"/>
      <c r="ACO143" s="11"/>
      <c r="ACP143" s="11"/>
      <c r="ACQ143" s="11"/>
      <c r="ACR143" s="11"/>
      <c r="ACS143" s="11"/>
      <c r="ACT143" s="11"/>
      <c r="ACU143" s="11"/>
      <c r="ACV143" s="11"/>
      <c r="ACW143" s="11"/>
      <c r="ACX143" s="11"/>
      <c r="ACY143" s="11"/>
      <c r="ACZ143" s="11"/>
      <c r="ADA143" s="11"/>
      <c r="ADB143" s="11"/>
      <c r="ADC143" s="11"/>
      <c r="ADD143" s="11"/>
      <c r="ADE143" s="11"/>
      <c r="ADF143" s="11"/>
      <c r="ADG143" s="11"/>
      <c r="ADH143" s="11"/>
      <c r="ADI143" s="11"/>
      <c r="ADJ143" s="11"/>
      <c r="ADK143" s="11"/>
      <c r="ADL143" s="11"/>
      <c r="ADM143" s="11"/>
      <c r="ADN143" s="11"/>
      <c r="ADO143" s="11"/>
      <c r="ADP143" s="11"/>
      <c r="ADQ143" s="11"/>
      <c r="ADR143" s="11"/>
      <c r="ADS143" s="11"/>
      <c r="ADT143" s="11"/>
      <c r="ADU143" s="11"/>
      <c r="ADV143" s="11"/>
      <c r="ADW143" s="11"/>
      <c r="ADX143" s="11"/>
      <c r="ADY143" s="11"/>
      <c r="ADZ143" s="11"/>
      <c r="AEA143" s="11"/>
      <c r="AEB143" s="11"/>
      <c r="AEC143" s="11"/>
      <c r="AED143" s="11"/>
      <c r="AEE143" s="11"/>
      <c r="AEF143" s="11"/>
      <c r="AEG143" s="11"/>
      <c r="AEH143" s="11"/>
      <c r="AEI143" s="11"/>
      <c r="AEJ143" s="11"/>
      <c r="AEK143" s="11"/>
      <c r="AEL143" s="11"/>
      <c r="AEM143" s="11"/>
      <c r="AEN143" s="11"/>
      <c r="AEO143" s="11"/>
      <c r="AEP143" s="11"/>
      <c r="AEQ143" s="11"/>
      <c r="AER143" s="11"/>
      <c r="AES143" s="11"/>
      <c r="AET143" s="11"/>
      <c r="AEU143" s="11"/>
      <c r="AEV143" s="11"/>
      <c r="AEW143" s="11"/>
      <c r="AEX143" s="11"/>
      <c r="AEY143" s="11"/>
      <c r="AEZ143" s="11"/>
      <c r="AFA143" s="11"/>
      <c r="AFB143" s="11"/>
      <c r="AFC143" s="11"/>
      <c r="AFD143" s="11"/>
      <c r="AFE143" s="11"/>
      <c r="AFF143" s="11"/>
      <c r="AFG143" s="11"/>
      <c r="AFH143" s="11"/>
      <c r="AFI143" s="11"/>
      <c r="AFJ143" s="11"/>
      <c r="AFK143" s="11"/>
      <c r="AFL143" s="11"/>
      <c r="AFM143" s="11"/>
      <c r="AFN143" s="11"/>
      <c r="AFO143" s="11"/>
      <c r="AFP143" s="11"/>
      <c r="AFQ143" s="11"/>
      <c r="AFR143" s="11"/>
      <c r="AFS143" s="11"/>
      <c r="AFT143" s="11"/>
      <c r="AFU143" s="11"/>
      <c r="AFV143" s="11"/>
      <c r="AFW143" s="11"/>
      <c r="AFX143" s="11"/>
      <c r="AFY143" s="11"/>
      <c r="AFZ143" s="11"/>
      <c r="AGA143" s="11"/>
      <c r="AGB143" s="11"/>
      <c r="AGC143" s="11"/>
      <c r="AGD143" s="11"/>
      <c r="AGE143" s="11"/>
      <c r="AGF143" s="11"/>
      <c r="AGG143" s="11"/>
      <c r="AGH143" s="11"/>
      <c r="AGI143" s="11"/>
      <c r="AGJ143" s="11"/>
      <c r="AGK143" s="11"/>
      <c r="AGL143" s="11"/>
      <c r="AGM143" s="11"/>
      <c r="AGN143" s="11"/>
      <c r="AGO143" s="11"/>
      <c r="AGP143" s="11"/>
      <c r="AGQ143" s="11"/>
      <c r="AGR143" s="11"/>
      <c r="AGS143" s="11"/>
      <c r="AGT143" s="11"/>
      <c r="AGU143" s="11"/>
      <c r="AGV143" s="11"/>
      <c r="AGW143" s="11"/>
      <c r="AGX143" s="11"/>
      <c r="AGY143" s="11"/>
      <c r="AGZ143" s="11"/>
      <c r="AHA143" s="11"/>
      <c r="AHB143" s="11"/>
      <c r="AHC143" s="11"/>
      <c r="AHD143" s="11"/>
      <c r="AHE143" s="11"/>
      <c r="AHF143" s="11"/>
      <c r="AHG143" s="11"/>
      <c r="AHH143" s="11"/>
      <c r="AHI143" s="11"/>
      <c r="AHJ143" s="11"/>
      <c r="AHK143" s="11"/>
      <c r="AHL143" s="11"/>
      <c r="AHM143" s="11"/>
      <c r="AHN143" s="11"/>
      <c r="AHO143" s="11"/>
      <c r="AHP143" s="11"/>
      <c r="AHQ143" s="11"/>
      <c r="AHR143" s="11"/>
      <c r="AHS143" s="11"/>
      <c r="AHT143" s="11"/>
      <c r="AHU143" s="11"/>
      <c r="AHV143" s="11"/>
      <c r="AHW143" s="11"/>
      <c r="AHX143" s="11"/>
      <c r="AHY143" s="11"/>
      <c r="AHZ143" s="11"/>
      <c r="AIA143" s="11"/>
      <c r="AIB143" s="11"/>
      <c r="AIC143" s="11"/>
      <c r="AID143" s="11"/>
      <c r="AIE143" s="11"/>
      <c r="AIF143" s="11"/>
      <c r="AIG143" s="11"/>
      <c r="AIH143" s="11"/>
      <c r="AII143" s="11"/>
      <c r="AIJ143" s="11"/>
      <c r="AIK143" s="11"/>
      <c r="AIL143" s="11"/>
      <c r="AIM143" s="11"/>
      <c r="AIN143" s="11"/>
      <c r="AIO143" s="11"/>
      <c r="AIP143" s="11"/>
      <c r="AIQ143" s="11"/>
      <c r="AIR143" s="11"/>
      <c r="AIS143" s="11"/>
      <c r="AIT143" s="11"/>
      <c r="AIU143" s="11"/>
      <c r="AIV143" s="11"/>
      <c r="AIW143" s="11"/>
      <c r="AIX143" s="11"/>
      <c r="AIY143" s="11"/>
      <c r="AIZ143" s="11"/>
      <c r="AJA143" s="11"/>
      <c r="AJB143" s="11"/>
      <c r="AJC143" s="11"/>
      <c r="AJD143" s="11"/>
      <c r="AJE143" s="11"/>
      <c r="AJF143" s="11"/>
      <c r="AJG143" s="11"/>
      <c r="AJH143" s="11"/>
      <c r="AJI143" s="11"/>
      <c r="AJJ143" s="11"/>
      <c r="AJK143" s="11"/>
      <c r="AJL143" s="11"/>
      <c r="AJM143" s="11"/>
      <c r="AJN143" s="11"/>
      <c r="AJO143" s="11"/>
      <c r="AJP143" s="11"/>
      <c r="AJQ143" s="11"/>
      <c r="AJR143" s="11"/>
      <c r="AJS143" s="11"/>
      <c r="AJT143" s="11"/>
      <c r="AJU143" s="11"/>
      <c r="AJV143" s="11"/>
      <c r="AJW143" s="11"/>
      <c r="AJX143" s="11"/>
      <c r="AJY143" s="11"/>
      <c r="AJZ143" s="11"/>
      <c r="AKA143" s="11"/>
      <c r="AKB143" s="11"/>
      <c r="AKC143" s="11"/>
      <c r="AKD143" s="11"/>
      <c r="AKE143" s="11"/>
      <c r="AKF143" s="11"/>
      <c r="AKG143" s="11"/>
      <c r="AKH143" s="11"/>
      <c r="AKI143" s="11"/>
      <c r="AKJ143" s="11"/>
      <c r="AKK143" s="11"/>
      <c r="AKL143" s="11"/>
      <c r="AKM143" s="11"/>
      <c r="AKN143" s="11"/>
      <c r="AKO143" s="11"/>
      <c r="AKP143" s="11"/>
      <c r="AKQ143" s="11"/>
      <c r="AKR143" s="11"/>
      <c r="AKS143" s="11"/>
      <c r="AKT143" s="11"/>
      <c r="AKU143" s="11"/>
      <c r="AKV143" s="11"/>
      <c r="AKW143" s="11"/>
      <c r="AKX143" s="11"/>
      <c r="AKY143" s="11"/>
      <c r="AKZ143" s="11"/>
      <c r="ALA143" s="11"/>
      <c r="ALB143" s="11"/>
      <c r="ALC143" s="11"/>
      <c r="ALD143" s="11"/>
      <c r="ALE143" s="11"/>
      <c r="ALF143" s="11"/>
      <c r="ALG143" s="11"/>
      <c r="ALH143" s="11"/>
      <c r="ALI143" s="11"/>
      <c r="ALJ143" s="11"/>
      <c r="ALK143" s="11"/>
      <c r="ALL143" s="11"/>
      <c r="ALM143" s="11"/>
      <c r="ALN143" s="11"/>
      <c r="ALO143" s="11"/>
      <c r="ALP143" s="11"/>
      <c r="ALQ143" s="11"/>
      <c r="ALR143" s="11"/>
      <c r="ALS143" s="11"/>
      <c r="ALT143" s="11"/>
      <c r="ALU143" s="11"/>
      <c r="ALV143" s="11"/>
      <c r="ALW143" s="11"/>
      <c r="ALX143" s="11"/>
      <c r="ALY143" s="11"/>
      <c r="ALZ143" s="11"/>
      <c r="AMA143" s="11"/>
      <c r="AMB143" s="11"/>
      <c r="AMC143" s="11"/>
      <c r="AMD143" s="11"/>
      <c r="AME143" s="11"/>
      <c r="AMF143" s="11"/>
      <c r="AMG143" s="11"/>
      <c r="AMH143" s="11"/>
      <c r="AMI143" s="11"/>
      <c r="AMJ143" s="11"/>
      <c r="AMK143" s="11"/>
    </row>
    <row r="144" spans="2:1025" ht="16.5" customHeight="1">
      <c r="B144" s="137" t="s">
        <v>139</v>
      </c>
      <c r="C144" s="175"/>
      <c r="D144" s="11"/>
      <c r="E144" s="131"/>
      <c r="F144" s="131"/>
      <c r="G144" s="131"/>
      <c r="H144" s="131"/>
      <c r="I144" s="131"/>
      <c r="J144" s="131"/>
      <c r="K144" s="135"/>
      <c r="L144" s="131"/>
      <c r="M144" s="140"/>
      <c r="N144" s="140"/>
      <c r="O144" s="140"/>
      <c r="P144" s="140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  <c r="KO144" s="11"/>
      <c r="KP144" s="11"/>
      <c r="KQ144" s="11"/>
      <c r="KR144" s="11"/>
      <c r="KS144" s="11"/>
      <c r="KT144" s="11"/>
      <c r="KU144" s="11"/>
      <c r="KV144" s="11"/>
      <c r="KW144" s="11"/>
      <c r="KX144" s="11"/>
      <c r="KY144" s="11"/>
      <c r="KZ144" s="11"/>
      <c r="LA144" s="11"/>
      <c r="LB144" s="11"/>
      <c r="LC144" s="11"/>
      <c r="LD144" s="11"/>
      <c r="LE144" s="11"/>
      <c r="LF144" s="11"/>
      <c r="LG144" s="11"/>
      <c r="LH144" s="11"/>
      <c r="LI144" s="11"/>
      <c r="LJ144" s="11"/>
      <c r="LK144" s="11"/>
      <c r="LL144" s="11"/>
      <c r="LM144" s="11"/>
      <c r="LN144" s="11"/>
      <c r="LO144" s="11"/>
      <c r="LP144" s="11"/>
      <c r="LQ144" s="11"/>
      <c r="LR144" s="11"/>
      <c r="LS144" s="11"/>
      <c r="LT144" s="11"/>
      <c r="LU144" s="11"/>
      <c r="LV144" s="11"/>
      <c r="LW144" s="11"/>
      <c r="LX144" s="11"/>
      <c r="LY144" s="11"/>
      <c r="LZ144" s="11"/>
      <c r="MA144" s="11"/>
      <c r="MB144" s="11"/>
      <c r="MC144" s="11"/>
      <c r="MD144" s="11"/>
      <c r="ME144" s="11"/>
      <c r="MF144" s="11"/>
      <c r="MG144" s="11"/>
      <c r="MH144" s="11"/>
      <c r="MI144" s="11"/>
      <c r="MJ144" s="11"/>
      <c r="MK144" s="11"/>
      <c r="ML144" s="11"/>
      <c r="MM144" s="11"/>
      <c r="MN144" s="11"/>
      <c r="MO144" s="11"/>
      <c r="MP144" s="11"/>
      <c r="MQ144" s="11"/>
      <c r="MR144" s="11"/>
      <c r="MS144" s="11"/>
      <c r="MT144" s="11"/>
      <c r="MU144" s="11"/>
      <c r="MV144" s="11"/>
      <c r="MW144" s="11"/>
      <c r="MX144" s="11"/>
      <c r="MY144" s="11"/>
      <c r="MZ144" s="11"/>
      <c r="NA144" s="11"/>
      <c r="NB144" s="11"/>
      <c r="NC144" s="11"/>
      <c r="ND144" s="11"/>
      <c r="NE144" s="11"/>
      <c r="NF144" s="11"/>
      <c r="NG144" s="11"/>
      <c r="NH144" s="11"/>
      <c r="NI144" s="11"/>
      <c r="NJ144" s="11"/>
      <c r="NK144" s="11"/>
      <c r="NL144" s="11"/>
      <c r="NM144" s="11"/>
      <c r="NN144" s="11"/>
      <c r="NO144" s="11"/>
      <c r="NP144" s="11"/>
      <c r="NQ144" s="11"/>
      <c r="NR144" s="11"/>
      <c r="NS144" s="11"/>
      <c r="NT144" s="11"/>
      <c r="NU144" s="11"/>
      <c r="NV144" s="11"/>
      <c r="NW144" s="11"/>
      <c r="NX144" s="11"/>
      <c r="NY144" s="11"/>
      <c r="NZ144" s="11"/>
      <c r="OA144" s="11"/>
      <c r="OB144" s="11"/>
      <c r="OC144" s="11"/>
      <c r="OD144" s="11"/>
      <c r="OE144" s="11"/>
      <c r="OF144" s="11"/>
      <c r="OG144" s="11"/>
      <c r="OH144" s="11"/>
      <c r="OI144" s="11"/>
      <c r="OJ144" s="11"/>
      <c r="OK144" s="11"/>
      <c r="OL144" s="11"/>
      <c r="OM144" s="11"/>
      <c r="ON144" s="11"/>
      <c r="OO144" s="11"/>
      <c r="OP144" s="11"/>
      <c r="OQ144" s="11"/>
      <c r="OR144" s="11"/>
      <c r="OS144" s="11"/>
      <c r="OT144" s="11"/>
      <c r="OU144" s="11"/>
      <c r="OV144" s="11"/>
      <c r="OW144" s="11"/>
      <c r="OX144" s="11"/>
      <c r="OY144" s="11"/>
      <c r="OZ144" s="11"/>
      <c r="PA144" s="11"/>
      <c r="PB144" s="11"/>
      <c r="PC144" s="11"/>
      <c r="PD144" s="11"/>
      <c r="PE144" s="11"/>
      <c r="PF144" s="11"/>
      <c r="PG144" s="11"/>
      <c r="PH144" s="11"/>
      <c r="PI144" s="11"/>
      <c r="PJ144" s="11"/>
      <c r="PK144" s="11"/>
      <c r="PL144" s="11"/>
      <c r="PM144" s="11"/>
      <c r="PN144" s="11"/>
      <c r="PO144" s="11"/>
      <c r="PP144" s="11"/>
      <c r="PQ144" s="11"/>
      <c r="PR144" s="11"/>
      <c r="PS144" s="11"/>
      <c r="PT144" s="11"/>
      <c r="PU144" s="11"/>
      <c r="PV144" s="11"/>
      <c r="PW144" s="11"/>
      <c r="PX144" s="11"/>
      <c r="PY144" s="11"/>
      <c r="PZ144" s="11"/>
      <c r="QA144" s="11"/>
      <c r="QB144" s="11"/>
      <c r="QC144" s="11"/>
      <c r="QD144" s="11"/>
      <c r="QE144" s="11"/>
      <c r="QF144" s="11"/>
      <c r="QG144" s="11"/>
      <c r="QH144" s="11"/>
      <c r="QI144" s="11"/>
      <c r="QJ144" s="11"/>
      <c r="QK144" s="11"/>
      <c r="QL144" s="11"/>
      <c r="QM144" s="11"/>
      <c r="QN144" s="11"/>
      <c r="QO144" s="11"/>
      <c r="QP144" s="11"/>
      <c r="QQ144" s="11"/>
      <c r="QR144" s="11"/>
      <c r="QS144" s="11"/>
      <c r="QT144" s="11"/>
      <c r="QU144" s="11"/>
      <c r="QV144" s="11"/>
      <c r="QW144" s="11"/>
      <c r="QX144" s="11"/>
      <c r="QY144" s="11"/>
      <c r="QZ144" s="11"/>
      <c r="RA144" s="11"/>
      <c r="RB144" s="11"/>
      <c r="RC144" s="11"/>
      <c r="RD144" s="11"/>
      <c r="RE144" s="11"/>
      <c r="RF144" s="11"/>
      <c r="RG144" s="11"/>
      <c r="RH144" s="11"/>
      <c r="RI144" s="11"/>
      <c r="RJ144" s="11"/>
      <c r="RK144" s="11"/>
      <c r="RL144" s="11"/>
      <c r="RM144" s="11"/>
      <c r="RN144" s="11"/>
      <c r="RO144" s="11"/>
      <c r="RP144" s="11"/>
      <c r="RQ144" s="11"/>
      <c r="RR144" s="11"/>
      <c r="RS144" s="11"/>
      <c r="RT144" s="11"/>
      <c r="RU144" s="11"/>
      <c r="RV144" s="11"/>
      <c r="RW144" s="11"/>
      <c r="RX144" s="11"/>
      <c r="RY144" s="11"/>
      <c r="RZ144" s="11"/>
      <c r="SA144" s="11"/>
      <c r="SB144" s="11"/>
      <c r="SC144" s="11"/>
      <c r="SD144" s="11"/>
      <c r="SE144" s="11"/>
      <c r="SF144" s="11"/>
      <c r="SG144" s="11"/>
      <c r="SH144" s="11"/>
      <c r="SI144" s="11"/>
      <c r="SJ144" s="11"/>
      <c r="SK144" s="11"/>
      <c r="SL144" s="11"/>
      <c r="SM144" s="11"/>
      <c r="SN144" s="11"/>
      <c r="SO144" s="11"/>
      <c r="SP144" s="11"/>
      <c r="SQ144" s="11"/>
      <c r="SR144" s="11"/>
      <c r="SS144" s="11"/>
      <c r="ST144" s="11"/>
      <c r="SU144" s="11"/>
      <c r="SV144" s="11"/>
      <c r="SW144" s="11"/>
      <c r="SX144" s="11"/>
      <c r="SY144" s="11"/>
      <c r="SZ144" s="11"/>
      <c r="TA144" s="11"/>
      <c r="TB144" s="11"/>
      <c r="TC144" s="11"/>
      <c r="TD144" s="11"/>
      <c r="TE144" s="11"/>
      <c r="TF144" s="11"/>
      <c r="TG144" s="11"/>
      <c r="TH144" s="11"/>
      <c r="TI144" s="11"/>
      <c r="TJ144" s="11"/>
      <c r="TK144" s="11"/>
      <c r="TL144" s="11"/>
      <c r="TM144" s="11"/>
      <c r="TN144" s="11"/>
      <c r="TO144" s="11"/>
      <c r="TP144" s="11"/>
      <c r="TQ144" s="11"/>
      <c r="TR144" s="11"/>
      <c r="TS144" s="11"/>
      <c r="TT144" s="11"/>
      <c r="TU144" s="11"/>
      <c r="TV144" s="11"/>
      <c r="TW144" s="11"/>
      <c r="TX144" s="11"/>
      <c r="TY144" s="11"/>
      <c r="TZ144" s="11"/>
      <c r="UA144" s="11"/>
      <c r="UB144" s="11"/>
      <c r="UC144" s="11"/>
      <c r="UD144" s="11"/>
      <c r="UE144" s="11"/>
      <c r="UF144" s="11"/>
      <c r="UG144" s="11"/>
      <c r="UH144" s="11"/>
      <c r="UI144" s="11"/>
      <c r="UJ144" s="11"/>
      <c r="UK144" s="11"/>
      <c r="UL144" s="11"/>
      <c r="UM144" s="11"/>
      <c r="UN144" s="11"/>
      <c r="UO144" s="11"/>
      <c r="UP144" s="11"/>
      <c r="UQ144" s="11"/>
      <c r="UR144" s="11"/>
      <c r="US144" s="11"/>
      <c r="UT144" s="11"/>
      <c r="UU144" s="11"/>
      <c r="UV144" s="11"/>
      <c r="UW144" s="11"/>
      <c r="UX144" s="11"/>
      <c r="UY144" s="11"/>
      <c r="UZ144" s="11"/>
      <c r="VA144" s="11"/>
      <c r="VB144" s="11"/>
      <c r="VC144" s="11"/>
      <c r="VD144" s="11"/>
      <c r="VE144" s="11"/>
      <c r="VF144" s="11"/>
      <c r="VG144" s="11"/>
      <c r="VH144" s="11"/>
      <c r="VI144" s="11"/>
      <c r="VJ144" s="11"/>
      <c r="VK144" s="11"/>
      <c r="VL144" s="11"/>
      <c r="VM144" s="11"/>
      <c r="VN144" s="11"/>
      <c r="VO144" s="11"/>
      <c r="VP144" s="11"/>
      <c r="VQ144" s="11"/>
      <c r="VR144" s="11"/>
      <c r="VS144" s="11"/>
      <c r="VT144" s="11"/>
      <c r="VU144" s="11"/>
      <c r="VV144" s="11"/>
      <c r="VW144" s="11"/>
      <c r="VX144" s="11"/>
      <c r="VY144" s="11"/>
      <c r="VZ144" s="11"/>
      <c r="WA144" s="11"/>
      <c r="WB144" s="11"/>
      <c r="WC144" s="11"/>
      <c r="WD144" s="11"/>
      <c r="WE144" s="11"/>
      <c r="WF144" s="11"/>
      <c r="WG144" s="11"/>
      <c r="WH144" s="11"/>
      <c r="WI144" s="11"/>
      <c r="WJ144" s="11"/>
      <c r="WK144" s="11"/>
      <c r="WL144" s="11"/>
      <c r="WM144" s="11"/>
      <c r="WN144" s="11"/>
      <c r="WO144" s="11"/>
      <c r="WP144" s="11"/>
      <c r="WQ144" s="11"/>
      <c r="WR144" s="11"/>
      <c r="WS144" s="11"/>
      <c r="WT144" s="11"/>
      <c r="WU144" s="11"/>
      <c r="WV144" s="11"/>
      <c r="WW144" s="11"/>
      <c r="WX144" s="11"/>
      <c r="WY144" s="11"/>
      <c r="WZ144" s="11"/>
      <c r="XA144" s="11"/>
      <c r="XB144" s="11"/>
      <c r="XC144" s="11"/>
      <c r="XD144" s="11"/>
      <c r="XE144" s="11"/>
      <c r="XF144" s="11"/>
      <c r="XG144" s="11"/>
      <c r="XH144" s="11"/>
      <c r="XI144" s="11"/>
      <c r="XJ144" s="11"/>
      <c r="XK144" s="11"/>
      <c r="XL144" s="11"/>
      <c r="XM144" s="11"/>
      <c r="XN144" s="11"/>
      <c r="XO144" s="11"/>
      <c r="XP144" s="11"/>
      <c r="XQ144" s="11"/>
      <c r="XR144" s="11"/>
      <c r="XS144" s="11"/>
      <c r="XT144" s="11"/>
      <c r="XU144" s="11"/>
      <c r="XV144" s="11"/>
      <c r="XW144" s="11"/>
      <c r="XX144" s="11"/>
      <c r="XY144" s="11"/>
      <c r="XZ144" s="11"/>
      <c r="YA144" s="11"/>
      <c r="YB144" s="11"/>
      <c r="YC144" s="11"/>
      <c r="YD144" s="11"/>
      <c r="YE144" s="11"/>
      <c r="YF144" s="11"/>
      <c r="YG144" s="11"/>
      <c r="YH144" s="11"/>
      <c r="YI144" s="11"/>
      <c r="YJ144" s="11"/>
      <c r="YK144" s="11"/>
      <c r="YL144" s="11"/>
      <c r="YM144" s="11"/>
      <c r="YN144" s="11"/>
      <c r="YO144" s="11"/>
      <c r="YP144" s="11"/>
      <c r="YQ144" s="11"/>
      <c r="YR144" s="11"/>
      <c r="YS144" s="11"/>
      <c r="YT144" s="11"/>
      <c r="YU144" s="11"/>
      <c r="YV144" s="11"/>
      <c r="YW144" s="11"/>
      <c r="YX144" s="11"/>
      <c r="YY144" s="11"/>
      <c r="YZ144" s="11"/>
      <c r="ZA144" s="11"/>
      <c r="ZB144" s="11"/>
      <c r="ZC144" s="11"/>
      <c r="ZD144" s="11"/>
      <c r="ZE144" s="11"/>
      <c r="ZF144" s="11"/>
      <c r="ZG144" s="11"/>
      <c r="ZH144" s="11"/>
      <c r="ZI144" s="11"/>
      <c r="ZJ144" s="11"/>
      <c r="ZK144" s="11"/>
      <c r="ZL144" s="11"/>
      <c r="ZM144" s="11"/>
      <c r="ZN144" s="11"/>
      <c r="ZO144" s="11"/>
      <c r="ZP144" s="11"/>
      <c r="ZQ144" s="11"/>
      <c r="ZR144" s="11"/>
      <c r="ZS144" s="11"/>
      <c r="ZT144" s="11"/>
      <c r="ZU144" s="11"/>
      <c r="ZV144" s="11"/>
      <c r="ZW144" s="11"/>
      <c r="ZX144" s="11"/>
      <c r="ZY144" s="11"/>
      <c r="ZZ144" s="11"/>
      <c r="AAA144" s="11"/>
      <c r="AAB144" s="11"/>
      <c r="AAC144" s="11"/>
      <c r="AAD144" s="11"/>
      <c r="AAE144" s="11"/>
      <c r="AAF144" s="11"/>
      <c r="AAG144" s="11"/>
      <c r="AAH144" s="11"/>
      <c r="AAI144" s="11"/>
      <c r="AAJ144" s="11"/>
      <c r="AAK144" s="11"/>
      <c r="AAL144" s="11"/>
      <c r="AAM144" s="11"/>
      <c r="AAN144" s="11"/>
      <c r="AAO144" s="11"/>
      <c r="AAP144" s="11"/>
      <c r="AAQ144" s="11"/>
      <c r="AAR144" s="11"/>
      <c r="AAS144" s="11"/>
      <c r="AAT144" s="11"/>
      <c r="AAU144" s="11"/>
      <c r="AAV144" s="11"/>
      <c r="AAW144" s="11"/>
      <c r="AAX144" s="11"/>
      <c r="AAY144" s="11"/>
      <c r="AAZ144" s="11"/>
      <c r="ABA144" s="11"/>
      <c r="ABB144" s="11"/>
      <c r="ABC144" s="11"/>
      <c r="ABD144" s="11"/>
      <c r="ABE144" s="11"/>
      <c r="ABF144" s="11"/>
      <c r="ABG144" s="11"/>
      <c r="ABH144" s="11"/>
      <c r="ABI144" s="11"/>
      <c r="ABJ144" s="11"/>
      <c r="ABK144" s="11"/>
      <c r="ABL144" s="11"/>
      <c r="ABM144" s="11"/>
      <c r="ABN144" s="11"/>
      <c r="ABO144" s="11"/>
      <c r="ABP144" s="11"/>
      <c r="ABQ144" s="11"/>
      <c r="ABR144" s="11"/>
      <c r="ABS144" s="11"/>
      <c r="ABT144" s="11"/>
      <c r="ABU144" s="11"/>
      <c r="ABV144" s="11"/>
      <c r="ABW144" s="11"/>
      <c r="ABX144" s="11"/>
      <c r="ABY144" s="11"/>
      <c r="ABZ144" s="11"/>
      <c r="ACA144" s="11"/>
      <c r="ACB144" s="11"/>
      <c r="ACC144" s="11"/>
      <c r="ACD144" s="11"/>
      <c r="ACE144" s="11"/>
      <c r="ACF144" s="11"/>
      <c r="ACG144" s="11"/>
      <c r="ACH144" s="11"/>
      <c r="ACI144" s="11"/>
      <c r="ACJ144" s="11"/>
      <c r="ACK144" s="11"/>
      <c r="ACL144" s="11"/>
      <c r="ACM144" s="11"/>
      <c r="ACN144" s="11"/>
      <c r="ACO144" s="11"/>
      <c r="ACP144" s="11"/>
      <c r="ACQ144" s="11"/>
      <c r="ACR144" s="11"/>
      <c r="ACS144" s="11"/>
      <c r="ACT144" s="11"/>
      <c r="ACU144" s="11"/>
      <c r="ACV144" s="11"/>
      <c r="ACW144" s="11"/>
      <c r="ACX144" s="11"/>
      <c r="ACY144" s="11"/>
      <c r="ACZ144" s="11"/>
      <c r="ADA144" s="11"/>
      <c r="ADB144" s="11"/>
      <c r="ADC144" s="11"/>
      <c r="ADD144" s="11"/>
      <c r="ADE144" s="11"/>
      <c r="ADF144" s="11"/>
      <c r="ADG144" s="11"/>
      <c r="ADH144" s="11"/>
      <c r="ADI144" s="11"/>
      <c r="ADJ144" s="11"/>
      <c r="ADK144" s="11"/>
      <c r="ADL144" s="11"/>
      <c r="ADM144" s="11"/>
      <c r="ADN144" s="11"/>
      <c r="ADO144" s="11"/>
      <c r="ADP144" s="11"/>
      <c r="ADQ144" s="11"/>
      <c r="ADR144" s="11"/>
      <c r="ADS144" s="11"/>
      <c r="ADT144" s="11"/>
      <c r="ADU144" s="11"/>
      <c r="ADV144" s="11"/>
      <c r="ADW144" s="11"/>
      <c r="ADX144" s="11"/>
      <c r="ADY144" s="11"/>
      <c r="ADZ144" s="11"/>
      <c r="AEA144" s="11"/>
      <c r="AEB144" s="11"/>
      <c r="AEC144" s="11"/>
      <c r="AED144" s="11"/>
      <c r="AEE144" s="11"/>
      <c r="AEF144" s="11"/>
      <c r="AEG144" s="11"/>
      <c r="AEH144" s="11"/>
      <c r="AEI144" s="11"/>
      <c r="AEJ144" s="11"/>
      <c r="AEK144" s="11"/>
      <c r="AEL144" s="11"/>
      <c r="AEM144" s="11"/>
      <c r="AEN144" s="11"/>
      <c r="AEO144" s="11"/>
      <c r="AEP144" s="11"/>
      <c r="AEQ144" s="11"/>
      <c r="AER144" s="11"/>
      <c r="AES144" s="11"/>
      <c r="AET144" s="11"/>
      <c r="AEU144" s="11"/>
      <c r="AEV144" s="11"/>
      <c r="AEW144" s="11"/>
      <c r="AEX144" s="11"/>
      <c r="AEY144" s="11"/>
      <c r="AEZ144" s="11"/>
      <c r="AFA144" s="11"/>
      <c r="AFB144" s="11"/>
      <c r="AFC144" s="11"/>
      <c r="AFD144" s="11"/>
      <c r="AFE144" s="11"/>
      <c r="AFF144" s="11"/>
      <c r="AFG144" s="11"/>
      <c r="AFH144" s="11"/>
      <c r="AFI144" s="11"/>
      <c r="AFJ144" s="11"/>
      <c r="AFK144" s="11"/>
      <c r="AFL144" s="11"/>
      <c r="AFM144" s="11"/>
      <c r="AFN144" s="11"/>
      <c r="AFO144" s="11"/>
      <c r="AFP144" s="11"/>
      <c r="AFQ144" s="11"/>
      <c r="AFR144" s="11"/>
      <c r="AFS144" s="11"/>
      <c r="AFT144" s="11"/>
      <c r="AFU144" s="11"/>
      <c r="AFV144" s="11"/>
      <c r="AFW144" s="11"/>
      <c r="AFX144" s="11"/>
      <c r="AFY144" s="11"/>
      <c r="AFZ144" s="11"/>
      <c r="AGA144" s="11"/>
      <c r="AGB144" s="11"/>
      <c r="AGC144" s="11"/>
      <c r="AGD144" s="11"/>
      <c r="AGE144" s="11"/>
      <c r="AGF144" s="11"/>
      <c r="AGG144" s="11"/>
      <c r="AGH144" s="11"/>
      <c r="AGI144" s="11"/>
      <c r="AGJ144" s="11"/>
      <c r="AGK144" s="11"/>
      <c r="AGL144" s="11"/>
      <c r="AGM144" s="11"/>
      <c r="AGN144" s="11"/>
      <c r="AGO144" s="11"/>
      <c r="AGP144" s="11"/>
      <c r="AGQ144" s="11"/>
      <c r="AGR144" s="11"/>
      <c r="AGS144" s="11"/>
      <c r="AGT144" s="11"/>
      <c r="AGU144" s="11"/>
      <c r="AGV144" s="11"/>
      <c r="AGW144" s="11"/>
      <c r="AGX144" s="11"/>
      <c r="AGY144" s="11"/>
      <c r="AGZ144" s="11"/>
      <c r="AHA144" s="11"/>
      <c r="AHB144" s="11"/>
      <c r="AHC144" s="11"/>
      <c r="AHD144" s="11"/>
      <c r="AHE144" s="11"/>
      <c r="AHF144" s="11"/>
      <c r="AHG144" s="11"/>
      <c r="AHH144" s="11"/>
      <c r="AHI144" s="11"/>
      <c r="AHJ144" s="11"/>
      <c r="AHK144" s="11"/>
      <c r="AHL144" s="11"/>
      <c r="AHM144" s="11"/>
      <c r="AHN144" s="11"/>
      <c r="AHO144" s="11"/>
      <c r="AHP144" s="11"/>
      <c r="AHQ144" s="11"/>
      <c r="AHR144" s="11"/>
      <c r="AHS144" s="11"/>
      <c r="AHT144" s="11"/>
      <c r="AHU144" s="11"/>
      <c r="AHV144" s="11"/>
      <c r="AHW144" s="11"/>
      <c r="AHX144" s="11"/>
      <c r="AHY144" s="11"/>
      <c r="AHZ144" s="11"/>
      <c r="AIA144" s="11"/>
      <c r="AIB144" s="11"/>
      <c r="AIC144" s="11"/>
      <c r="AID144" s="11"/>
      <c r="AIE144" s="11"/>
      <c r="AIF144" s="11"/>
      <c r="AIG144" s="11"/>
      <c r="AIH144" s="11"/>
      <c r="AII144" s="11"/>
      <c r="AIJ144" s="11"/>
      <c r="AIK144" s="11"/>
      <c r="AIL144" s="11"/>
      <c r="AIM144" s="11"/>
      <c r="AIN144" s="11"/>
      <c r="AIO144" s="11"/>
      <c r="AIP144" s="11"/>
      <c r="AIQ144" s="11"/>
      <c r="AIR144" s="11"/>
      <c r="AIS144" s="11"/>
      <c r="AIT144" s="11"/>
      <c r="AIU144" s="11"/>
      <c r="AIV144" s="11"/>
      <c r="AIW144" s="11"/>
      <c r="AIX144" s="11"/>
      <c r="AIY144" s="11"/>
      <c r="AIZ144" s="11"/>
      <c r="AJA144" s="11"/>
      <c r="AJB144" s="11"/>
      <c r="AJC144" s="11"/>
      <c r="AJD144" s="11"/>
      <c r="AJE144" s="11"/>
      <c r="AJF144" s="11"/>
      <c r="AJG144" s="11"/>
      <c r="AJH144" s="11"/>
      <c r="AJI144" s="11"/>
      <c r="AJJ144" s="11"/>
      <c r="AJK144" s="11"/>
      <c r="AJL144" s="11"/>
      <c r="AJM144" s="11"/>
      <c r="AJN144" s="11"/>
      <c r="AJO144" s="11"/>
      <c r="AJP144" s="11"/>
      <c r="AJQ144" s="11"/>
      <c r="AJR144" s="11"/>
      <c r="AJS144" s="11"/>
      <c r="AJT144" s="11"/>
      <c r="AJU144" s="11"/>
      <c r="AJV144" s="11"/>
      <c r="AJW144" s="11"/>
      <c r="AJX144" s="11"/>
      <c r="AJY144" s="11"/>
      <c r="AJZ144" s="11"/>
      <c r="AKA144" s="11"/>
      <c r="AKB144" s="11"/>
      <c r="AKC144" s="11"/>
      <c r="AKD144" s="11"/>
      <c r="AKE144" s="11"/>
      <c r="AKF144" s="11"/>
      <c r="AKG144" s="11"/>
      <c r="AKH144" s="11"/>
      <c r="AKI144" s="11"/>
      <c r="AKJ144" s="11"/>
      <c r="AKK144" s="11"/>
      <c r="AKL144" s="11"/>
      <c r="AKM144" s="11"/>
      <c r="AKN144" s="11"/>
      <c r="AKO144" s="11"/>
      <c r="AKP144" s="11"/>
      <c r="AKQ144" s="11"/>
      <c r="AKR144" s="11"/>
      <c r="AKS144" s="11"/>
      <c r="AKT144" s="11"/>
      <c r="AKU144" s="11"/>
      <c r="AKV144" s="11"/>
      <c r="AKW144" s="11"/>
      <c r="AKX144" s="11"/>
      <c r="AKY144" s="11"/>
      <c r="AKZ144" s="11"/>
      <c r="ALA144" s="11"/>
      <c r="ALB144" s="11"/>
      <c r="ALC144" s="11"/>
      <c r="ALD144" s="11"/>
      <c r="ALE144" s="11"/>
      <c r="ALF144" s="11"/>
      <c r="ALG144" s="11"/>
      <c r="ALH144" s="11"/>
      <c r="ALI144" s="11"/>
      <c r="ALJ144" s="11"/>
      <c r="ALK144" s="11"/>
      <c r="ALL144" s="11"/>
      <c r="ALM144" s="11"/>
      <c r="ALN144" s="11"/>
      <c r="ALO144" s="11"/>
      <c r="ALP144" s="11"/>
      <c r="ALQ144" s="11"/>
      <c r="ALR144" s="11"/>
      <c r="ALS144" s="11"/>
      <c r="ALT144" s="11"/>
      <c r="ALU144" s="11"/>
      <c r="ALV144" s="11"/>
      <c r="ALW144" s="11"/>
      <c r="ALX144" s="11"/>
      <c r="ALY144" s="11"/>
      <c r="ALZ144" s="11"/>
      <c r="AMA144" s="11"/>
      <c r="AMB144" s="11"/>
      <c r="AMC144" s="11"/>
      <c r="AMD144" s="11"/>
      <c r="AME144" s="11"/>
      <c r="AMF144" s="11"/>
      <c r="AMG144" s="11"/>
      <c r="AMH144" s="11"/>
      <c r="AMI144" s="11"/>
      <c r="AMJ144" s="11"/>
      <c r="AMK144" s="11"/>
    </row>
    <row r="145" spans="1:1025" ht="24" customHeight="1">
      <c r="B145" s="138"/>
      <c r="C145" s="189"/>
      <c r="D145" s="133"/>
      <c r="E145" s="131"/>
      <c r="F145" s="141"/>
      <c r="G145" s="142"/>
      <c r="H145" s="131"/>
      <c r="I145" s="131"/>
      <c r="J145" s="131"/>
      <c r="K145" s="131"/>
      <c r="L145" s="131"/>
      <c r="M145" s="143"/>
      <c r="N145" s="11"/>
      <c r="O145" s="11"/>
      <c r="P145" s="144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  <c r="KO145" s="11"/>
      <c r="KP145" s="11"/>
      <c r="KQ145" s="11"/>
      <c r="KR145" s="11"/>
      <c r="KS145" s="11"/>
      <c r="KT145" s="11"/>
      <c r="KU145" s="11"/>
      <c r="KV145" s="11"/>
      <c r="KW145" s="11"/>
      <c r="KX145" s="11"/>
      <c r="KY145" s="11"/>
      <c r="KZ145" s="11"/>
      <c r="LA145" s="11"/>
      <c r="LB145" s="11"/>
      <c r="LC145" s="11"/>
      <c r="LD145" s="11"/>
      <c r="LE145" s="11"/>
      <c r="LF145" s="11"/>
      <c r="LG145" s="11"/>
      <c r="LH145" s="11"/>
      <c r="LI145" s="11"/>
      <c r="LJ145" s="11"/>
      <c r="LK145" s="11"/>
      <c r="LL145" s="11"/>
      <c r="LM145" s="11"/>
      <c r="LN145" s="11"/>
      <c r="LO145" s="11"/>
      <c r="LP145" s="11"/>
      <c r="LQ145" s="11"/>
      <c r="LR145" s="11"/>
      <c r="LS145" s="11"/>
      <c r="LT145" s="11"/>
      <c r="LU145" s="11"/>
      <c r="LV145" s="11"/>
      <c r="LW145" s="11"/>
      <c r="LX145" s="11"/>
      <c r="LY145" s="11"/>
      <c r="LZ145" s="11"/>
      <c r="MA145" s="11"/>
      <c r="MB145" s="11"/>
      <c r="MC145" s="11"/>
      <c r="MD145" s="11"/>
      <c r="ME145" s="11"/>
      <c r="MF145" s="11"/>
      <c r="MG145" s="11"/>
      <c r="MH145" s="11"/>
      <c r="MI145" s="11"/>
      <c r="MJ145" s="11"/>
      <c r="MK145" s="11"/>
      <c r="ML145" s="11"/>
      <c r="MM145" s="11"/>
      <c r="MN145" s="11"/>
      <c r="MO145" s="11"/>
      <c r="MP145" s="11"/>
      <c r="MQ145" s="11"/>
      <c r="MR145" s="11"/>
      <c r="MS145" s="11"/>
      <c r="MT145" s="11"/>
      <c r="MU145" s="11"/>
      <c r="MV145" s="11"/>
      <c r="MW145" s="11"/>
      <c r="MX145" s="11"/>
      <c r="MY145" s="11"/>
      <c r="MZ145" s="11"/>
      <c r="NA145" s="11"/>
      <c r="NB145" s="11"/>
      <c r="NC145" s="11"/>
      <c r="ND145" s="11"/>
      <c r="NE145" s="11"/>
      <c r="NF145" s="11"/>
      <c r="NG145" s="11"/>
      <c r="NH145" s="11"/>
      <c r="NI145" s="11"/>
      <c r="NJ145" s="11"/>
      <c r="NK145" s="11"/>
      <c r="NL145" s="11"/>
      <c r="NM145" s="11"/>
      <c r="NN145" s="11"/>
      <c r="NO145" s="11"/>
      <c r="NP145" s="11"/>
      <c r="NQ145" s="11"/>
      <c r="NR145" s="11"/>
      <c r="NS145" s="11"/>
      <c r="NT145" s="11"/>
      <c r="NU145" s="11"/>
      <c r="NV145" s="11"/>
      <c r="NW145" s="11"/>
      <c r="NX145" s="11"/>
      <c r="NY145" s="11"/>
      <c r="NZ145" s="11"/>
      <c r="OA145" s="11"/>
      <c r="OB145" s="11"/>
      <c r="OC145" s="11"/>
      <c r="OD145" s="11"/>
      <c r="OE145" s="11"/>
      <c r="OF145" s="11"/>
      <c r="OG145" s="11"/>
      <c r="OH145" s="11"/>
      <c r="OI145" s="11"/>
      <c r="OJ145" s="11"/>
      <c r="OK145" s="11"/>
      <c r="OL145" s="11"/>
      <c r="OM145" s="11"/>
      <c r="ON145" s="11"/>
      <c r="OO145" s="11"/>
      <c r="OP145" s="11"/>
      <c r="OQ145" s="11"/>
      <c r="OR145" s="11"/>
      <c r="OS145" s="11"/>
      <c r="OT145" s="11"/>
      <c r="OU145" s="11"/>
      <c r="OV145" s="11"/>
      <c r="OW145" s="11"/>
      <c r="OX145" s="11"/>
      <c r="OY145" s="11"/>
      <c r="OZ145" s="11"/>
      <c r="PA145" s="11"/>
      <c r="PB145" s="11"/>
      <c r="PC145" s="11"/>
      <c r="PD145" s="11"/>
      <c r="PE145" s="11"/>
      <c r="PF145" s="11"/>
      <c r="PG145" s="11"/>
      <c r="PH145" s="11"/>
      <c r="PI145" s="11"/>
      <c r="PJ145" s="11"/>
      <c r="PK145" s="11"/>
      <c r="PL145" s="11"/>
      <c r="PM145" s="11"/>
      <c r="PN145" s="11"/>
      <c r="PO145" s="11"/>
      <c r="PP145" s="11"/>
      <c r="PQ145" s="11"/>
      <c r="PR145" s="11"/>
      <c r="PS145" s="11"/>
      <c r="PT145" s="11"/>
      <c r="PU145" s="11"/>
      <c r="PV145" s="11"/>
      <c r="PW145" s="11"/>
      <c r="PX145" s="11"/>
      <c r="PY145" s="11"/>
      <c r="PZ145" s="11"/>
      <c r="QA145" s="11"/>
      <c r="QB145" s="11"/>
      <c r="QC145" s="11"/>
      <c r="QD145" s="11"/>
      <c r="QE145" s="11"/>
      <c r="QF145" s="11"/>
      <c r="QG145" s="11"/>
      <c r="QH145" s="11"/>
      <c r="QI145" s="11"/>
      <c r="QJ145" s="11"/>
      <c r="QK145" s="11"/>
      <c r="QL145" s="11"/>
      <c r="QM145" s="11"/>
      <c r="QN145" s="11"/>
      <c r="QO145" s="11"/>
      <c r="QP145" s="11"/>
      <c r="QQ145" s="11"/>
      <c r="QR145" s="11"/>
      <c r="QS145" s="11"/>
      <c r="QT145" s="11"/>
      <c r="QU145" s="11"/>
      <c r="QV145" s="11"/>
      <c r="QW145" s="11"/>
      <c r="QX145" s="11"/>
      <c r="QY145" s="11"/>
      <c r="QZ145" s="11"/>
      <c r="RA145" s="11"/>
      <c r="RB145" s="11"/>
      <c r="RC145" s="11"/>
      <c r="RD145" s="11"/>
      <c r="RE145" s="11"/>
      <c r="RF145" s="11"/>
      <c r="RG145" s="11"/>
      <c r="RH145" s="11"/>
      <c r="RI145" s="11"/>
      <c r="RJ145" s="11"/>
      <c r="RK145" s="11"/>
      <c r="RL145" s="11"/>
      <c r="RM145" s="11"/>
      <c r="RN145" s="11"/>
      <c r="RO145" s="11"/>
      <c r="RP145" s="11"/>
      <c r="RQ145" s="11"/>
      <c r="RR145" s="11"/>
      <c r="RS145" s="11"/>
      <c r="RT145" s="11"/>
      <c r="RU145" s="11"/>
      <c r="RV145" s="11"/>
      <c r="RW145" s="11"/>
      <c r="RX145" s="11"/>
      <c r="RY145" s="11"/>
      <c r="RZ145" s="11"/>
      <c r="SA145" s="11"/>
      <c r="SB145" s="11"/>
      <c r="SC145" s="11"/>
      <c r="SD145" s="11"/>
      <c r="SE145" s="11"/>
      <c r="SF145" s="11"/>
      <c r="SG145" s="11"/>
      <c r="SH145" s="11"/>
      <c r="SI145" s="11"/>
      <c r="SJ145" s="11"/>
      <c r="SK145" s="11"/>
      <c r="SL145" s="11"/>
      <c r="SM145" s="11"/>
      <c r="SN145" s="11"/>
      <c r="SO145" s="11"/>
      <c r="SP145" s="11"/>
      <c r="SQ145" s="11"/>
      <c r="SR145" s="11"/>
      <c r="SS145" s="11"/>
      <c r="ST145" s="11"/>
      <c r="SU145" s="11"/>
      <c r="SV145" s="11"/>
      <c r="SW145" s="11"/>
      <c r="SX145" s="11"/>
      <c r="SY145" s="11"/>
      <c r="SZ145" s="11"/>
      <c r="TA145" s="11"/>
      <c r="TB145" s="11"/>
      <c r="TC145" s="11"/>
      <c r="TD145" s="11"/>
      <c r="TE145" s="11"/>
      <c r="TF145" s="11"/>
      <c r="TG145" s="11"/>
      <c r="TH145" s="11"/>
      <c r="TI145" s="11"/>
      <c r="TJ145" s="11"/>
      <c r="TK145" s="11"/>
      <c r="TL145" s="11"/>
      <c r="TM145" s="11"/>
      <c r="TN145" s="11"/>
      <c r="TO145" s="11"/>
      <c r="TP145" s="11"/>
      <c r="TQ145" s="11"/>
      <c r="TR145" s="11"/>
      <c r="TS145" s="11"/>
      <c r="TT145" s="11"/>
      <c r="TU145" s="11"/>
      <c r="TV145" s="11"/>
      <c r="TW145" s="11"/>
      <c r="TX145" s="11"/>
      <c r="TY145" s="11"/>
      <c r="TZ145" s="11"/>
      <c r="UA145" s="11"/>
      <c r="UB145" s="11"/>
      <c r="UC145" s="11"/>
      <c r="UD145" s="11"/>
      <c r="UE145" s="11"/>
      <c r="UF145" s="11"/>
      <c r="UG145" s="11"/>
      <c r="UH145" s="11"/>
      <c r="UI145" s="11"/>
      <c r="UJ145" s="11"/>
      <c r="UK145" s="11"/>
      <c r="UL145" s="11"/>
      <c r="UM145" s="11"/>
      <c r="UN145" s="11"/>
      <c r="UO145" s="11"/>
      <c r="UP145" s="11"/>
      <c r="UQ145" s="11"/>
      <c r="UR145" s="11"/>
      <c r="US145" s="11"/>
      <c r="UT145" s="11"/>
      <c r="UU145" s="11"/>
      <c r="UV145" s="11"/>
      <c r="UW145" s="11"/>
      <c r="UX145" s="11"/>
      <c r="UY145" s="11"/>
      <c r="UZ145" s="11"/>
      <c r="VA145" s="11"/>
      <c r="VB145" s="11"/>
      <c r="VC145" s="11"/>
      <c r="VD145" s="11"/>
      <c r="VE145" s="11"/>
      <c r="VF145" s="11"/>
      <c r="VG145" s="11"/>
      <c r="VH145" s="11"/>
      <c r="VI145" s="11"/>
      <c r="VJ145" s="11"/>
      <c r="VK145" s="11"/>
      <c r="VL145" s="11"/>
      <c r="VM145" s="11"/>
      <c r="VN145" s="11"/>
      <c r="VO145" s="11"/>
      <c r="VP145" s="11"/>
      <c r="VQ145" s="11"/>
      <c r="VR145" s="11"/>
      <c r="VS145" s="11"/>
      <c r="VT145" s="11"/>
      <c r="VU145" s="11"/>
      <c r="VV145" s="11"/>
      <c r="VW145" s="11"/>
      <c r="VX145" s="11"/>
      <c r="VY145" s="11"/>
      <c r="VZ145" s="11"/>
      <c r="WA145" s="11"/>
      <c r="WB145" s="11"/>
      <c r="WC145" s="11"/>
      <c r="WD145" s="11"/>
      <c r="WE145" s="11"/>
      <c r="WF145" s="11"/>
      <c r="WG145" s="11"/>
      <c r="WH145" s="11"/>
      <c r="WI145" s="11"/>
      <c r="WJ145" s="11"/>
      <c r="WK145" s="11"/>
      <c r="WL145" s="11"/>
      <c r="WM145" s="11"/>
      <c r="WN145" s="11"/>
      <c r="WO145" s="11"/>
      <c r="WP145" s="11"/>
      <c r="WQ145" s="11"/>
      <c r="WR145" s="11"/>
      <c r="WS145" s="11"/>
      <c r="WT145" s="11"/>
      <c r="WU145" s="11"/>
      <c r="WV145" s="11"/>
      <c r="WW145" s="11"/>
      <c r="WX145" s="11"/>
      <c r="WY145" s="11"/>
      <c r="WZ145" s="11"/>
      <c r="XA145" s="11"/>
      <c r="XB145" s="11"/>
      <c r="XC145" s="11"/>
      <c r="XD145" s="11"/>
      <c r="XE145" s="11"/>
      <c r="XF145" s="11"/>
      <c r="XG145" s="11"/>
      <c r="XH145" s="11"/>
      <c r="XI145" s="11"/>
      <c r="XJ145" s="11"/>
      <c r="XK145" s="11"/>
      <c r="XL145" s="11"/>
      <c r="XM145" s="11"/>
      <c r="XN145" s="11"/>
      <c r="XO145" s="11"/>
      <c r="XP145" s="11"/>
      <c r="XQ145" s="11"/>
      <c r="XR145" s="11"/>
      <c r="XS145" s="11"/>
      <c r="XT145" s="11"/>
      <c r="XU145" s="11"/>
      <c r="XV145" s="11"/>
      <c r="XW145" s="11"/>
      <c r="XX145" s="11"/>
      <c r="XY145" s="11"/>
      <c r="XZ145" s="11"/>
      <c r="YA145" s="11"/>
      <c r="YB145" s="11"/>
      <c r="YC145" s="11"/>
      <c r="YD145" s="11"/>
      <c r="YE145" s="11"/>
      <c r="YF145" s="11"/>
      <c r="YG145" s="11"/>
      <c r="YH145" s="11"/>
      <c r="YI145" s="11"/>
      <c r="YJ145" s="11"/>
      <c r="YK145" s="11"/>
      <c r="YL145" s="11"/>
      <c r="YM145" s="11"/>
      <c r="YN145" s="11"/>
      <c r="YO145" s="11"/>
      <c r="YP145" s="11"/>
      <c r="YQ145" s="11"/>
      <c r="YR145" s="11"/>
      <c r="YS145" s="11"/>
      <c r="YT145" s="11"/>
      <c r="YU145" s="11"/>
      <c r="YV145" s="11"/>
      <c r="YW145" s="11"/>
      <c r="YX145" s="11"/>
      <c r="YY145" s="11"/>
      <c r="YZ145" s="11"/>
      <c r="ZA145" s="11"/>
      <c r="ZB145" s="11"/>
      <c r="ZC145" s="11"/>
      <c r="ZD145" s="11"/>
      <c r="ZE145" s="11"/>
      <c r="ZF145" s="11"/>
      <c r="ZG145" s="11"/>
      <c r="ZH145" s="11"/>
      <c r="ZI145" s="11"/>
      <c r="ZJ145" s="11"/>
      <c r="ZK145" s="11"/>
      <c r="ZL145" s="11"/>
      <c r="ZM145" s="11"/>
      <c r="ZN145" s="11"/>
      <c r="ZO145" s="11"/>
      <c r="ZP145" s="11"/>
      <c r="ZQ145" s="11"/>
      <c r="ZR145" s="11"/>
      <c r="ZS145" s="11"/>
      <c r="ZT145" s="11"/>
      <c r="ZU145" s="11"/>
      <c r="ZV145" s="11"/>
      <c r="ZW145" s="11"/>
      <c r="ZX145" s="11"/>
      <c r="ZY145" s="11"/>
      <c r="ZZ145" s="11"/>
      <c r="AAA145" s="11"/>
      <c r="AAB145" s="11"/>
      <c r="AAC145" s="11"/>
      <c r="AAD145" s="11"/>
      <c r="AAE145" s="11"/>
      <c r="AAF145" s="11"/>
      <c r="AAG145" s="11"/>
      <c r="AAH145" s="11"/>
      <c r="AAI145" s="11"/>
      <c r="AAJ145" s="11"/>
      <c r="AAK145" s="11"/>
      <c r="AAL145" s="11"/>
      <c r="AAM145" s="11"/>
      <c r="AAN145" s="11"/>
      <c r="AAO145" s="11"/>
      <c r="AAP145" s="11"/>
      <c r="AAQ145" s="11"/>
      <c r="AAR145" s="11"/>
      <c r="AAS145" s="11"/>
      <c r="AAT145" s="11"/>
      <c r="AAU145" s="11"/>
      <c r="AAV145" s="11"/>
      <c r="AAW145" s="11"/>
      <c r="AAX145" s="11"/>
      <c r="AAY145" s="11"/>
      <c r="AAZ145" s="11"/>
      <c r="ABA145" s="11"/>
      <c r="ABB145" s="11"/>
      <c r="ABC145" s="11"/>
      <c r="ABD145" s="11"/>
      <c r="ABE145" s="11"/>
      <c r="ABF145" s="11"/>
      <c r="ABG145" s="11"/>
      <c r="ABH145" s="11"/>
      <c r="ABI145" s="11"/>
      <c r="ABJ145" s="11"/>
      <c r="ABK145" s="11"/>
      <c r="ABL145" s="11"/>
      <c r="ABM145" s="11"/>
      <c r="ABN145" s="11"/>
      <c r="ABO145" s="11"/>
      <c r="ABP145" s="11"/>
      <c r="ABQ145" s="11"/>
      <c r="ABR145" s="11"/>
      <c r="ABS145" s="11"/>
      <c r="ABT145" s="11"/>
      <c r="ABU145" s="11"/>
      <c r="ABV145" s="11"/>
      <c r="ABW145" s="11"/>
      <c r="ABX145" s="11"/>
      <c r="ABY145" s="11"/>
      <c r="ABZ145" s="11"/>
      <c r="ACA145" s="11"/>
      <c r="ACB145" s="11"/>
      <c r="ACC145" s="11"/>
      <c r="ACD145" s="11"/>
      <c r="ACE145" s="11"/>
      <c r="ACF145" s="11"/>
      <c r="ACG145" s="11"/>
      <c r="ACH145" s="11"/>
      <c r="ACI145" s="11"/>
      <c r="ACJ145" s="11"/>
      <c r="ACK145" s="11"/>
      <c r="ACL145" s="11"/>
      <c r="ACM145" s="11"/>
      <c r="ACN145" s="11"/>
      <c r="ACO145" s="11"/>
      <c r="ACP145" s="11"/>
      <c r="ACQ145" s="11"/>
      <c r="ACR145" s="11"/>
      <c r="ACS145" s="11"/>
      <c r="ACT145" s="11"/>
      <c r="ACU145" s="11"/>
      <c r="ACV145" s="11"/>
      <c r="ACW145" s="11"/>
      <c r="ACX145" s="11"/>
      <c r="ACY145" s="11"/>
      <c r="ACZ145" s="11"/>
      <c r="ADA145" s="11"/>
      <c r="ADB145" s="11"/>
      <c r="ADC145" s="11"/>
      <c r="ADD145" s="11"/>
      <c r="ADE145" s="11"/>
      <c r="ADF145" s="11"/>
      <c r="ADG145" s="11"/>
      <c r="ADH145" s="11"/>
      <c r="ADI145" s="11"/>
      <c r="ADJ145" s="11"/>
      <c r="ADK145" s="11"/>
      <c r="ADL145" s="11"/>
      <c r="ADM145" s="11"/>
      <c r="ADN145" s="11"/>
      <c r="ADO145" s="11"/>
      <c r="ADP145" s="11"/>
      <c r="ADQ145" s="11"/>
      <c r="ADR145" s="11"/>
      <c r="ADS145" s="11"/>
      <c r="ADT145" s="11"/>
      <c r="ADU145" s="11"/>
      <c r="ADV145" s="11"/>
      <c r="ADW145" s="11"/>
      <c r="ADX145" s="11"/>
      <c r="ADY145" s="11"/>
      <c r="ADZ145" s="11"/>
      <c r="AEA145" s="11"/>
      <c r="AEB145" s="11"/>
      <c r="AEC145" s="11"/>
      <c r="AED145" s="11"/>
      <c r="AEE145" s="11"/>
      <c r="AEF145" s="11"/>
      <c r="AEG145" s="11"/>
      <c r="AEH145" s="11"/>
      <c r="AEI145" s="11"/>
      <c r="AEJ145" s="11"/>
      <c r="AEK145" s="11"/>
      <c r="AEL145" s="11"/>
      <c r="AEM145" s="11"/>
      <c r="AEN145" s="11"/>
      <c r="AEO145" s="11"/>
      <c r="AEP145" s="11"/>
      <c r="AEQ145" s="11"/>
      <c r="AER145" s="11"/>
      <c r="AES145" s="11"/>
      <c r="AET145" s="11"/>
      <c r="AEU145" s="11"/>
      <c r="AEV145" s="11"/>
      <c r="AEW145" s="11"/>
      <c r="AEX145" s="11"/>
      <c r="AEY145" s="11"/>
      <c r="AEZ145" s="11"/>
      <c r="AFA145" s="11"/>
      <c r="AFB145" s="11"/>
      <c r="AFC145" s="11"/>
      <c r="AFD145" s="11"/>
      <c r="AFE145" s="11"/>
      <c r="AFF145" s="11"/>
      <c r="AFG145" s="11"/>
      <c r="AFH145" s="11"/>
      <c r="AFI145" s="11"/>
      <c r="AFJ145" s="11"/>
      <c r="AFK145" s="11"/>
      <c r="AFL145" s="11"/>
      <c r="AFM145" s="11"/>
      <c r="AFN145" s="11"/>
      <c r="AFO145" s="11"/>
      <c r="AFP145" s="11"/>
      <c r="AFQ145" s="11"/>
      <c r="AFR145" s="11"/>
      <c r="AFS145" s="11"/>
      <c r="AFT145" s="11"/>
      <c r="AFU145" s="11"/>
      <c r="AFV145" s="11"/>
      <c r="AFW145" s="11"/>
      <c r="AFX145" s="11"/>
      <c r="AFY145" s="11"/>
      <c r="AFZ145" s="11"/>
      <c r="AGA145" s="11"/>
      <c r="AGB145" s="11"/>
      <c r="AGC145" s="11"/>
      <c r="AGD145" s="11"/>
      <c r="AGE145" s="11"/>
      <c r="AGF145" s="11"/>
      <c r="AGG145" s="11"/>
      <c r="AGH145" s="11"/>
      <c r="AGI145" s="11"/>
      <c r="AGJ145" s="11"/>
      <c r="AGK145" s="11"/>
      <c r="AGL145" s="11"/>
      <c r="AGM145" s="11"/>
      <c r="AGN145" s="11"/>
      <c r="AGO145" s="11"/>
      <c r="AGP145" s="11"/>
      <c r="AGQ145" s="11"/>
      <c r="AGR145" s="11"/>
      <c r="AGS145" s="11"/>
      <c r="AGT145" s="11"/>
      <c r="AGU145" s="11"/>
      <c r="AGV145" s="11"/>
      <c r="AGW145" s="11"/>
      <c r="AGX145" s="11"/>
      <c r="AGY145" s="11"/>
      <c r="AGZ145" s="11"/>
      <c r="AHA145" s="11"/>
      <c r="AHB145" s="11"/>
      <c r="AHC145" s="11"/>
      <c r="AHD145" s="11"/>
      <c r="AHE145" s="11"/>
      <c r="AHF145" s="11"/>
      <c r="AHG145" s="11"/>
      <c r="AHH145" s="11"/>
      <c r="AHI145" s="11"/>
      <c r="AHJ145" s="11"/>
      <c r="AHK145" s="11"/>
      <c r="AHL145" s="11"/>
      <c r="AHM145" s="11"/>
      <c r="AHN145" s="11"/>
      <c r="AHO145" s="11"/>
      <c r="AHP145" s="11"/>
      <c r="AHQ145" s="11"/>
      <c r="AHR145" s="11"/>
      <c r="AHS145" s="11"/>
      <c r="AHT145" s="11"/>
      <c r="AHU145" s="11"/>
      <c r="AHV145" s="11"/>
      <c r="AHW145" s="11"/>
      <c r="AHX145" s="11"/>
      <c r="AHY145" s="11"/>
      <c r="AHZ145" s="11"/>
      <c r="AIA145" s="11"/>
      <c r="AIB145" s="11"/>
      <c r="AIC145" s="11"/>
      <c r="AID145" s="11"/>
      <c r="AIE145" s="11"/>
      <c r="AIF145" s="11"/>
      <c r="AIG145" s="11"/>
      <c r="AIH145" s="11"/>
      <c r="AII145" s="11"/>
      <c r="AIJ145" s="11"/>
      <c r="AIK145" s="11"/>
      <c r="AIL145" s="11"/>
      <c r="AIM145" s="11"/>
      <c r="AIN145" s="11"/>
      <c r="AIO145" s="11"/>
      <c r="AIP145" s="11"/>
      <c r="AIQ145" s="11"/>
      <c r="AIR145" s="11"/>
      <c r="AIS145" s="11"/>
      <c r="AIT145" s="11"/>
      <c r="AIU145" s="11"/>
      <c r="AIV145" s="11"/>
      <c r="AIW145" s="11"/>
      <c r="AIX145" s="11"/>
      <c r="AIY145" s="11"/>
      <c r="AIZ145" s="11"/>
      <c r="AJA145" s="11"/>
      <c r="AJB145" s="11"/>
      <c r="AJC145" s="11"/>
      <c r="AJD145" s="11"/>
      <c r="AJE145" s="11"/>
      <c r="AJF145" s="11"/>
      <c r="AJG145" s="11"/>
      <c r="AJH145" s="11"/>
      <c r="AJI145" s="11"/>
      <c r="AJJ145" s="11"/>
      <c r="AJK145" s="11"/>
      <c r="AJL145" s="11"/>
      <c r="AJM145" s="11"/>
      <c r="AJN145" s="11"/>
      <c r="AJO145" s="11"/>
      <c r="AJP145" s="11"/>
      <c r="AJQ145" s="11"/>
      <c r="AJR145" s="11"/>
      <c r="AJS145" s="11"/>
      <c r="AJT145" s="11"/>
      <c r="AJU145" s="11"/>
      <c r="AJV145" s="11"/>
      <c r="AJW145" s="11"/>
      <c r="AJX145" s="11"/>
      <c r="AJY145" s="11"/>
      <c r="AJZ145" s="11"/>
      <c r="AKA145" s="11"/>
      <c r="AKB145" s="11"/>
      <c r="AKC145" s="11"/>
      <c r="AKD145" s="11"/>
      <c r="AKE145" s="11"/>
      <c r="AKF145" s="11"/>
      <c r="AKG145" s="11"/>
      <c r="AKH145" s="11"/>
      <c r="AKI145" s="11"/>
      <c r="AKJ145" s="11"/>
      <c r="AKK145" s="11"/>
      <c r="AKL145" s="11"/>
      <c r="AKM145" s="11"/>
      <c r="AKN145" s="11"/>
      <c r="AKO145" s="11"/>
      <c r="AKP145" s="11"/>
      <c r="AKQ145" s="11"/>
      <c r="AKR145" s="11"/>
      <c r="AKS145" s="11"/>
      <c r="AKT145" s="11"/>
      <c r="AKU145" s="11"/>
      <c r="AKV145" s="11"/>
      <c r="AKW145" s="11"/>
      <c r="AKX145" s="11"/>
      <c r="AKY145" s="11"/>
      <c r="AKZ145" s="11"/>
      <c r="ALA145" s="11"/>
      <c r="ALB145" s="11"/>
      <c r="ALC145" s="11"/>
      <c r="ALD145" s="11"/>
      <c r="ALE145" s="11"/>
      <c r="ALF145" s="11"/>
      <c r="ALG145" s="11"/>
      <c r="ALH145" s="11"/>
      <c r="ALI145" s="11"/>
      <c r="ALJ145" s="11"/>
      <c r="ALK145" s="11"/>
      <c r="ALL145" s="11"/>
      <c r="ALM145" s="11"/>
      <c r="ALN145" s="11"/>
      <c r="ALO145" s="11"/>
      <c r="ALP145" s="11"/>
      <c r="ALQ145" s="11"/>
      <c r="ALR145" s="11"/>
      <c r="ALS145" s="11"/>
      <c r="ALT145" s="11"/>
      <c r="ALU145" s="11"/>
      <c r="ALV145" s="11"/>
      <c r="ALW145" s="11"/>
      <c r="ALX145" s="11"/>
      <c r="ALY145" s="11"/>
      <c r="ALZ145" s="11"/>
      <c r="AMA145" s="11"/>
      <c r="AMB145" s="11"/>
      <c r="AMC145" s="11"/>
      <c r="AMD145" s="11"/>
      <c r="AME145" s="11"/>
      <c r="AMF145" s="11"/>
      <c r="AMG145" s="11"/>
      <c r="AMH145" s="11"/>
      <c r="AMI145" s="11"/>
      <c r="AMJ145" s="11"/>
      <c r="AMK145" s="11"/>
    </row>
    <row r="146" spans="1:1025">
      <c r="B146" s="138"/>
      <c r="C146" s="189"/>
      <c r="D146" s="133"/>
      <c r="E146" s="131"/>
      <c r="F146" s="141"/>
      <c r="G146" s="142"/>
      <c r="H146" s="131"/>
      <c r="I146" s="131"/>
      <c r="J146" s="131"/>
      <c r="K146" s="131"/>
      <c r="L146" s="131"/>
      <c r="M146" s="143"/>
      <c r="N146" s="11"/>
      <c r="O146" s="11"/>
      <c r="P146" s="144"/>
      <c r="Q146" s="11"/>
      <c r="R146" s="136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  <c r="KO146" s="11"/>
      <c r="KP146" s="11"/>
      <c r="KQ146" s="11"/>
      <c r="KR146" s="11"/>
      <c r="KS146" s="11"/>
      <c r="KT146" s="11"/>
      <c r="KU146" s="11"/>
      <c r="KV146" s="11"/>
      <c r="KW146" s="11"/>
      <c r="KX146" s="11"/>
      <c r="KY146" s="11"/>
      <c r="KZ146" s="11"/>
      <c r="LA146" s="11"/>
      <c r="LB146" s="11"/>
      <c r="LC146" s="11"/>
      <c r="LD146" s="11"/>
      <c r="LE146" s="11"/>
      <c r="LF146" s="11"/>
      <c r="LG146" s="11"/>
      <c r="LH146" s="11"/>
      <c r="LI146" s="11"/>
      <c r="LJ146" s="11"/>
      <c r="LK146" s="11"/>
      <c r="LL146" s="11"/>
      <c r="LM146" s="11"/>
      <c r="LN146" s="11"/>
      <c r="LO146" s="11"/>
      <c r="LP146" s="11"/>
      <c r="LQ146" s="11"/>
      <c r="LR146" s="11"/>
      <c r="LS146" s="11"/>
      <c r="LT146" s="11"/>
      <c r="LU146" s="11"/>
      <c r="LV146" s="11"/>
      <c r="LW146" s="11"/>
      <c r="LX146" s="11"/>
      <c r="LY146" s="11"/>
      <c r="LZ146" s="11"/>
      <c r="MA146" s="11"/>
      <c r="MB146" s="11"/>
      <c r="MC146" s="11"/>
      <c r="MD146" s="11"/>
      <c r="ME146" s="11"/>
      <c r="MF146" s="11"/>
      <c r="MG146" s="11"/>
      <c r="MH146" s="11"/>
      <c r="MI146" s="11"/>
      <c r="MJ146" s="11"/>
      <c r="MK146" s="11"/>
      <c r="ML146" s="11"/>
      <c r="MM146" s="11"/>
      <c r="MN146" s="11"/>
      <c r="MO146" s="11"/>
      <c r="MP146" s="11"/>
      <c r="MQ146" s="11"/>
      <c r="MR146" s="11"/>
      <c r="MS146" s="11"/>
      <c r="MT146" s="11"/>
      <c r="MU146" s="11"/>
      <c r="MV146" s="11"/>
      <c r="MW146" s="11"/>
      <c r="MX146" s="11"/>
      <c r="MY146" s="11"/>
      <c r="MZ146" s="11"/>
      <c r="NA146" s="11"/>
      <c r="NB146" s="11"/>
      <c r="NC146" s="11"/>
      <c r="ND146" s="11"/>
      <c r="NE146" s="11"/>
      <c r="NF146" s="11"/>
      <c r="NG146" s="11"/>
      <c r="NH146" s="11"/>
      <c r="NI146" s="11"/>
      <c r="NJ146" s="11"/>
      <c r="NK146" s="11"/>
      <c r="NL146" s="11"/>
      <c r="NM146" s="11"/>
      <c r="NN146" s="11"/>
      <c r="NO146" s="11"/>
      <c r="NP146" s="11"/>
      <c r="NQ146" s="11"/>
      <c r="NR146" s="11"/>
      <c r="NS146" s="11"/>
      <c r="NT146" s="11"/>
      <c r="NU146" s="11"/>
      <c r="NV146" s="11"/>
      <c r="NW146" s="11"/>
      <c r="NX146" s="11"/>
      <c r="NY146" s="11"/>
      <c r="NZ146" s="11"/>
      <c r="OA146" s="11"/>
      <c r="OB146" s="11"/>
      <c r="OC146" s="11"/>
      <c r="OD146" s="11"/>
      <c r="OE146" s="11"/>
      <c r="OF146" s="11"/>
      <c r="OG146" s="11"/>
      <c r="OH146" s="11"/>
      <c r="OI146" s="11"/>
      <c r="OJ146" s="11"/>
      <c r="OK146" s="11"/>
      <c r="OL146" s="11"/>
      <c r="OM146" s="11"/>
      <c r="ON146" s="11"/>
      <c r="OO146" s="11"/>
      <c r="OP146" s="11"/>
      <c r="OQ146" s="11"/>
      <c r="OR146" s="11"/>
      <c r="OS146" s="11"/>
      <c r="OT146" s="11"/>
      <c r="OU146" s="11"/>
      <c r="OV146" s="11"/>
      <c r="OW146" s="11"/>
      <c r="OX146" s="11"/>
      <c r="OY146" s="11"/>
      <c r="OZ146" s="11"/>
      <c r="PA146" s="11"/>
      <c r="PB146" s="11"/>
      <c r="PC146" s="11"/>
      <c r="PD146" s="11"/>
      <c r="PE146" s="11"/>
      <c r="PF146" s="11"/>
      <c r="PG146" s="11"/>
      <c r="PH146" s="11"/>
      <c r="PI146" s="11"/>
      <c r="PJ146" s="11"/>
      <c r="PK146" s="11"/>
      <c r="PL146" s="11"/>
      <c r="PM146" s="11"/>
      <c r="PN146" s="11"/>
      <c r="PO146" s="11"/>
      <c r="PP146" s="11"/>
      <c r="PQ146" s="11"/>
      <c r="PR146" s="11"/>
      <c r="PS146" s="11"/>
      <c r="PT146" s="11"/>
      <c r="PU146" s="11"/>
      <c r="PV146" s="11"/>
      <c r="PW146" s="11"/>
      <c r="PX146" s="11"/>
      <c r="PY146" s="11"/>
      <c r="PZ146" s="11"/>
      <c r="QA146" s="11"/>
      <c r="QB146" s="11"/>
      <c r="QC146" s="11"/>
      <c r="QD146" s="11"/>
      <c r="QE146" s="11"/>
      <c r="QF146" s="11"/>
      <c r="QG146" s="11"/>
      <c r="QH146" s="11"/>
      <c r="QI146" s="11"/>
      <c r="QJ146" s="11"/>
      <c r="QK146" s="11"/>
      <c r="QL146" s="11"/>
      <c r="QM146" s="11"/>
      <c r="QN146" s="11"/>
      <c r="QO146" s="11"/>
      <c r="QP146" s="11"/>
      <c r="QQ146" s="11"/>
      <c r="QR146" s="11"/>
      <c r="QS146" s="11"/>
      <c r="QT146" s="11"/>
      <c r="QU146" s="11"/>
      <c r="QV146" s="11"/>
      <c r="QW146" s="11"/>
      <c r="QX146" s="11"/>
      <c r="QY146" s="11"/>
      <c r="QZ146" s="11"/>
      <c r="RA146" s="11"/>
      <c r="RB146" s="11"/>
      <c r="RC146" s="11"/>
      <c r="RD146" s="11"/>
      <c r="RE146" s="11"/>
      <c r="RF146" s="11"/>
      <c r="RG146" s="11"/>
      <c r="RH146" s="11"/>
      <c r="RI146" s="11"/>
      <c r="RJ146" s="11"/>
      <c r="RK146" s="11"/>
      <c r="RL146" s="11"/>
      <c r="RM146" s="11"/>
      <c r="RN146" s="11"/>
      <c r="RO146" s="11"/>
      <c r="RP146" s="11"/>
      <c r="RQ146" s="11"/>
      <c r="RR146" s="11"/>
      <c r="RS146" s="11"/>
      <c r="RT146" s="11"/>
      <c r="RU146" s="11"/>
      <c r="RV146" s="11"/>
      <c r="RW146" s="11"/>
      <c r="RX146" s="11"/>
      <c r="RY146" s="11"/>
      <c r="RZ146" s="11"/>
      <c r="SA146" s="11"/>
      <c r="SB146" s="11"/>
      <c r="SC146" s="11"/>
      <c r="SD146" s="11"/>
      <c r="SE146" s="11"/>
      <c r="SF146" s="11"/>
      <c r="SG146" s="11"/>
      <c r="SH146" s="11"/>
      <c r="SI146" s="11"/>
      <c r="SJ146" s="11"/>
      <c r="SK146" s="11"/>
      <c r="SL146" s="11"/>
      <c r="SM146" s="11"/>
      <c r="SN146" s="11"/>
      <c r="SO146" s="11"/>
      <c r="SP146" s="11"/>
      <c r="SQ146" s="11"/>
      <c r="SR146" s="11"/>
      <c r="SS146" s="11"/>
      <c r="ST146" s="11"/>
      <c r="SU146" s="11"/>
      <c r="SV146" s="11"/>
      <c r="SW146" s="11"/>
      <c r="SX146" s="11"/>
      <c r="SY146" s="11"/>
      <c r="SZ146" s="11"/>
      <c r="TA146" s="11"/>
      <c r="TB146" s="11"/>
      <c r="TC146" s="11"/>
      <c r="TD146" s="11"/>
      <c r="TE146" s="11"/>
      <c r="TF146" s="11"/>
      <c r="TG146" s="11"/>
      <c r="TH146" s="11"/>
      <c r="TI146" s="11"/>
      <c r="TJ146" s="11"/>
      <c r="TK146" s="11"/>
      <c r="TL146" s="11"/>
      <c r="TM146" s="11"/>
      <c r="TN146" s="11"/>
      <c r="TO146" s="11"/>
      <c r="TP146" s="11"/>
      <c r="TQ146" s="11"/>
      <c r="TR146" s="11"/>
      <c r="TS146" s="11"/>
      <c r="TT146" s="11"/>
      <c r="TU146" s="11"/>
      <c r="TV146" s="11"/>
      <c r="TW146" s="11"/>
      <c r="TX146" s="11"/>
      <c r="TY146" s="11"/>
      <c r="TZ146" s="11"/>
      <c r="UA146" s="11"/>
      <c r="UB146" s="11"/>
      <c r="UC146" s="11"/>
      <c r="UD146" s="11"/>
      <c r="UE146" s="11"/>
      <c r="UF146" s="11"/>
      <c r="UG146" s="11"/>
      <c r="UH146" s="11"/>
      <c r="UI146" s="11"/>
      <c r="UJ146" s="11"/>
      <c r="UK146" s="11"/>
      <c r="UL146" s="11"/>
      <c r="UM146" s="11"/>
      <c r="UN146" s="11"/>
      <c r="UO146" s="11"/>
      <c r="UP146" s="11"/>
      <c r="UQ146" s="11"/>
      <c r="UR146" s="11"/>
      <c r="US146" s="11"/>
      <c r="UT146" s="11"/>
      <c r="UU146" s="11"/>
      <c r="UV146" s="11"/>
      <c r="UW146" s="11"/>
      <c r="UX146" s="11"/>
      <c r="UY146" s="11"/>
      <c r="UZ146" s="11"/>
      <c r="VA146" s="11"/>
      <c r="VB146" s="11"/>
      <c r="VC146" s="11"/>
      <c r="VD146" s="11"/>
      <c r="VE146" s="11"/>
      <c r="VF146" s="11"/>
      <c r="VG146" s="11"/>
      <c r="VH146" s="11"/>
      <c r="VI146" s="11"/>
      <c r="VJ146" s="11"/>
      <c r="VK146" s="11"/>
      <c r="VL146" s="11"/>
      <c r="VM146" s="11"/>
      <c r="VN146" s="11"/>
      <c r="VO146" s="11"/>
      <c r="VP146" s="11"/>
      <c r="VQ146" s="11"/>
      <c r="VR146" s="11"/>
      <c r="VS146" s="11"/>
      <c r="VT146" s="11"/>
      <c r="VU146" s="11"/>
      <c r="VV146" s="11"/>
      <c r="VW146" s="11"/>
      <c r="VX146" s="11"/>
      <c r="VY146" s="11"/>
      <c r="VZ146" s="11"/>
      <c r="WA146" s="11"/>
      <c r="WB146" s="11"/>
      <c r="WC146" s="11"/>
      <c r="WD146" s="11"/>
      <c r="WE146" s="11"/>
      <c r="WF146" s="11"/>
      <c r="WG146" s="11"/>
      <c r="WH146" s="11"/>
      <c r="WI146" s="11"/>
      <c r="WJ146" s="11"/>
      <c r="WK146" s="11"/>
      <c r="WL146" s="11"/>
      <c r="WM146" s="11"/>
      <c r="WN146" s="11"/>
      <c r="WO146" s="11"/>
      <c r="WP146" s="11"/>
      <c r="WQ146" s="11"/>
      <c r="WR146" s="11"/>
      <c r="WS146" s="11"/>
      <c r="WT146" s="11"/>
      <c r="WU146" s="11"/>
      <c r="WV146" s="11"/>
      <c r="WW146" s="11"/>
      <c r="WX146" s="11"/>
      <c r="WY146" s="11"/>
      <c r="WZ146" s="11"/>
      <c r="XA146" s="11"/>
      <c r="XB146" s="11"/>
      <c r="XC146" s="11"/>
      <c r="XD146" s="11"/>
      <c r="XE146" s="11"/>
      <c r="XF146" s="11"/>
      <c r="XG146" s="11"/>
      <c r="XH146" s="11"/>
      <c r="XI146" s="11"/>
      <c r="XJ146" s="11"/>
      <c r="XK146" s="11"/>
      <c r="XL146" s="11"/>
      <c r="XM146" s="11"/>
      <c r="XN146" s="11"/>
      <c r="XO146" s="11"/>
      <c r="XP146" s="11"/>
      <c r="XQ146" s="11"/>
      <c r="XR146" s="11"/>
      <c r="XS146" s="11"/>
      <c r="XT146" s="11"/>
      <c r="XU146" s="11"/>
      <c r="XV146" s="11"/>
      <c r="XW146" s="11"/>
      <c r="XX146" s="11"/>
      <c r="XY146" s="11"/>
      <c r="XZ146" s="11"/>
      <c r="YA146" s="11"/>
      <c r="YB146" s="11"/>
      <c r="YC146" s="11"/>
      <c r="YD146" s="11"/>
      <c r="YE146" s="11"/>
      <c r="YF146" s="11"/>
      <c r="YG146" s="11"/>
      <c r="YH146" s="11"/>
      <c r="YI146" s="11"/>
      <c r="YJ146" s="11"/>
      <c r="YK146" s="11"/>
      <c r="YL146" s="11"/>
      <c r="YM146" s="11"/>
      <c r="YN146" s="11"/>
      <c r="YO146" s="11"/>
      <c r="YP146" s="11"/>
      <c r="YQ146" s="11"/>
      <c r="YR146" s="11"/>
      <c r="YS146" s="11"/>
      <c r="YT146" s="11"/>
      <c r="YU146" s="11"/>
      <c r="YV146" s="11"/>
      <c r="YW146" s="11"/>
      <c r="YX146" s="11"/>
      <c r="YY146" s="11"/>
      <c r="YZ146" s="11"/>
      <c r="ZA146" s="11"/>
      <c r="ZB146" s="11"/>
      <c r="ZC146" s="11"/>
      <c r="ZD146" s="11"/>
      <c r="ZE146" s="11"/>
      <c r="ZF146" s="11"/>
      <c r="ZG146" s="11"/>
      <c r="ZH146" s="11"/>
      <c r="ZI146" s="11"/>
      <c r="ZJ146" s="11"/>
      <c r="ZK146" s="11"/>
      <c r="ZL146" s="11"/>
      <c r="ZM146" s="11"/>
      <c r="ZN146" s="11"/>
      <c r="ZO146" s="11"/>
      <c r="ZP146" s="11"/>
      <c r="ZQ146" s="11"/>
      <c r="ZR146" s="11"/>
      <c r="ZS146" s="11"/>
      <c r="ZT146" s="11"/>
      <c r="ZU146" s="11"/>
      <c r="ZV146" s="11"/>
      <c r="ZW146" s="11"/>
      <c r="ZX146" s="11"/>
      <c r="ZY146" s="11"/>
      <c r="ZZ146" s="11"/>
      <c r="AAA146" s="11"/>
      <c r="AAB146" s="11"/>
      <c r="AAC146" s="11"/>
      <c r="AAD146" s="11"/>
      <c r="AAE146" s="11"/>
      <c r="AAF146" s="11"/>
      <c r="AAG146" s="11"/>
      <c r="AAH146" s="11"/>
      <c r="AAI146" s="11"/>
      <c r="AAJ146" s="11"/>
      <c r="AAK146" s="11"/>
      <c r="AAL146" s="11"/>
      <c r="AAM146" s="11"/>
      <c r="AAN146" s="11"/>
      <c r="AAO146" s="11"/>
      <c r="AAP146" s="11"/>
      <c r="AAQ146" s="11"/>
      <c r="AAR146" s="11"/>
      <c r="AAS146" s="11"/>
      <c r="AAT146" s="11"/>
      <c r="AAU146" s="11"/>
      <c r="AAV146" s="11"/>
      <c r="AAW146" s="11"/>
      <c r="AAX146" s="11"/>
      <c r="AAY146" s="11"/>
      <c r="AAZ146" s="11"/>
      <c r="ABA146" s="11"/>
      <c r="ABB146" s="11"/>
      <c r="ABC146" s="11"/>
      <c r="ABD146" s="11"/>
      <c r="ABE146" s="11"/>
      <c r="ABF146" s="11"/>
      <c r="ABG146" s="11"/>
      <c r="ABH146" s="11"/>
      <c r="ABI146" s="11"/>
      <c r="ABJ146" s="11"/>
      <c r="ABK146" s="11"/>
      <c r="ABL146" s="11"/>
      <c r="ABM146" s="11"/>
      <c r="ABN146" s="11"/>
      <c r="ABO146" s="11"/>
      <c r="ABP146" s="11"/>
      <c r="ABQ146" s="11"/>
      <c r="ABR146" s="11"/>
      <c r="ABS146" s="11"/>
      <c r="ABT146" s="11"/>
      <c r="ABU146" s="11"/>
      <c r="ABV146" s="11"/>
      <c r="ABW146" s="11"/>
      <c r="ABX146" s="11"/>
      <c r="ABY146" s="11"/>
      <c r="ABZ146" s="11"/>
      <c r="ACA146" s="11"/>
      <c r="ACB146" s="11"/>
      <c r="ACC146" s="11"/>
      <c r="ACD146" s="11"/>
      <c r="ACE146" s="11"/>
      <c r="ACF146" s="11"/>
      <c r="ACG146" s="11"/>
      <c r="ACH146" s="11"/>
      <c r="ACI146" s="11"/>
      <c r="ACJ146" s="11"/>
      <c r="ACK146" s="11"/>
      <c r="ACL146" s="11"/>
      <c r="ACM146" s="11"/>
      <c r="ACN146" s="11"/>
      <c r="ACO146" s="11"/>
      <c r="ACP146" s="11"/>
      <c r="ACQ146" s="11"/>
      <c r="ACR146" s="11"/>
      <c r="ACS146" s="11"/>
      <c r="ACT146" s="11"/>
      <c r="ACU146" s="11"/>
      <c r="ACV146" s="11"/>
      <c r="ACW146" s="11"/>
      <c r="ACX146" s="11"/>
      <c r="ACY146" s="11"/>
      <c r="ACZ146" s="11"/>
      <c r="ADA146" s="11"/>
      <c r="ADB146" s="11"/>
      <c r="ADC146" s="11"/>
      <c r="ADD146" s="11"/>
      <c r="ADE146" s="11"/>
      <c r="ADF146" s="11"/>
      <c r="ADG146" s="11"/>
      <c r="ADH146" s="11"/>
      <c r="ADI146" s="11"/>
      <c r="ADJ146" s="11"/>
      <c r="ADK146" s="11"/>
      <c r="ADL146" s="11"/>
      <c r="ADM146" s="11"/>
      <c r="ADN146" s="11"/>
      <c r="ADO146" s="11"/>
      <c r="ADP146" s="11"/>
      <c r="ADQ146" s="11"/>
      <c r="ADR146" s="11"/>
      <c r="ADS146" s="11"/>
      <c r="ADT146" s="11"/>
      <c r="ADU146" s="11"/>
      <c r="ADV146" s="11"/>
      <c r="ADW146" s="11"/>
      <c r="ADX146" s="11"/>
      <c r="ADY146" s="11"/>
      <c r="ADZ146" s="11"/>
      <c r="AEA146" s="11"/>
      <c r="AEB146" s="11"/>
      <c r="AEC146" s="11"/>
      <c r="AED146" s="11"/>
      <c r="AEE146" s="11"/>
      <c r="AEF146" s="11"/>
      <c r="AEG146" s="11"/>
      <c r="AEH146" s="11"/>
      <c r="AEI146" s="11"/>
      <c r="AEJ146" s="11"/>
      <c r="AEK146" s="11"/>
      <c r="AEL146" s="11"/>
      <c r="AEM146" s="11"/>
      <c r="AEN146" s="11"/>
      <c r="AEO146" s="11"/>
      <c r="AEP146" s="11"/>
      <c r="AEQ146" s="11"/>
      <c r="AER146" s="11"/>
      <c r="AES146" s="11"/>
      <c r="AET146" s="11"/>
      <c r="AEU146" s="11"/>
      <c r="AEV146" s="11"/>
      <c r="AEW146" s="11"/>
      <c r="AEX146" s="11"/>
      <c r="AEY146" s="11"/>
      <c r="AEZ146" s="11"/>
      <c r="AFA146" s="11"/>
      <c r="AFB146" s="11"/>
      <c r="AFC146" s="11"/>
      <c r="AFD146" s="11"/>
      <c r="AFE146" s="11"/>
      <c r="AFF146" s="11"/>
      <c r="AFG146" s="11"/>
      <c r="AFH146" s="11"/>
      <c r="AFI146" s="11"/>
      <c r="AFJ146" s="11"/>
      <c r="AFK146" s="11"/>
      <c r="AFL146" s="11"/>
      <c r="AFM146" s="11"/>
      <c r="AFN146" s="11"/>
      <c r="AFO146" s="11"/>
      <c r="AFP146" s="11"/>
      <c r="AFQ146" s="11"/>
      <c r="AFR146" s="11"/>
      <c r="AFS146" s="11"/>
      <c r="AFT146" s="11"/>
      <c r="AFU146" s="11"/>
      <c r="AFV146" s="11"/>
      <c r="AFW146" s="11"/>
      <c r="AFX146" s="11"/>
      <c r="AFY146" s="11"/>
      <c r="AFZ146" s="11"/>
      <c r="AGA146" s="11"/>
      <c r="AGB146" s="11"/>
      <c r="AGC146" s="11"/>
      <c r="AGD146" s="11"/>
      <c r="AGE146" s="11"/>
      <c r="AGF146" s="11"/>
      <c r="AGG146" s="11"/>
      <c r="AGH146" s="11"/>
      <c r="AGI146" s="11"/>
      <c r="AGJ146" s="11"/>
      <c r="AGK146" s="11"/>
      <c r="AGL146" s="11"/>
      <c r="AGM146" s="11"/>
      <c r="AGN146" s="11"/>
      <c r="AGO146" s="11"/>
      <c r="AGP146" s="11"/>
      <c r="AGQ146" s="11"/>
      <c r="AGR146" s="11"/>
      <c r="AGS146" s="11"/>
      <c r="AGT146" s="11"/>
      <c r="AGU146" s="11"/>
      <c r="AGV146" s="11"/>
      <c r="AGW146" s="11"/>
      <c r="AGX146" s="11"/>
      <c r="AGY146" s="11"/>
      <c r="AGZ146" s="11"/>
      <c r="AHA146" s="11"/>
      <c r="AHB146" s="11"/>
      <c r="AHC146" s="11"/>
      <c r="AHD146" s="11"/>
      <c r="AHE146" s="11"/>
      <c r="AHF146" s="11"/>
      <c r="AHG146" s="11"/>
      <c r="AHH146" s="11"/>
      <c r="AHI146" s="11"/>
      <c r="AHJ146" s="11"/>
      <c r="AHK146" s="11"/>
      <c r="AHL146" s="11"/>
      <c r="AHM146" s="11"/>
      <c r="AHN146" s="11"/>
      <c r="AHO146" s="11"/>
      <c r="AHP146" s="11"/>
      <c r="AHQ146" s="11"/>
      <c r="AHR146" s="11"/>
      <c r="AHS146" s="11"/>
      <c r="AHT146" s="11"/>
      <c r="AHU146" s="11"/>
      <c r="AHV146" s="11"/>
      <c r="AHW146" s="11"/>
      <c r="AHX146" s="11"/>
      <c r="AHY146" s="11"/>
      <c r="AHZ146" s="11"/>
      <c r="AIA146" s="11"/>
      <c r="AIB146" s="11"/>
      <c r="AIC146" s="11"/>
      <c r="AID146" s="11"/>
      <c r="AIE146" s="11"/>
      <c r="AIF146" s="11"/>
      <c r="AIG146" s="11"/>
      <c r="AIH146" s="11"/>
      <c r="AII146" s="11"/>
      <c r="AIJ146" s="11"/>
      <c r="AIK146" s="11"/>
      <c r="AIL146" s="11"/>
      <c r="AIM146" s="11"/>
      <c r="AIN146" s="11"/>
      <c r="AIO146" s="11"/>
      <c r="AIP146" s="11"/>
      <c r="AIQ146" s="11"/>
      <c r="AIR146" s="11"/>
      <c r="AIS146" s="11"/>
      <c r="AIT146" s="11"/>
      <c r="AIU146" s="11"/>
      <c r="AIV146" s="11"/>
      <c r="AIW146" s="11"/>
      <c r="AIX146" s="11"/>
      <c r="AIY146" s="11"/>
      <c r="AIZ146" s="11"/>
      <c r="AJA146" s="11"/>
      <c r="AJB146" s="11"/>
      <c r="AJC146" s="11"/>
      <c r="AJD146" s="11"/>
      <c r="AJE146" s="11"/>
      <c r="AJF146" s="11"/>
      <c r="AJG146" s="11"/>
      <c r="AJH146" s="11"/>
      <c r="AJI146" s="11"/>
      <c r="AJJ146" s="11"/>
      <c r="AJK146" s="11"/>
      <c r="AJL146" s="11"/>
      <c r="AJM146" s="11"/>
      <c r="AJN146" s="11"/>
      <c r="AJO146" s="11"/>
      <c r="AJP146" s="11"/>
      <c r="AJQ146" s="11"/>
      <c r="AJR146" s="11"/>
      <c r="AJS146" s="11"/>
      <c r="AJT146" s="11"/>
      <c r="AJU146" s="11"/>
      <c r="AJV146" s="11"/>
      <c r="AJW146" s="11"/>
      <c r="AJX146" s="11"/>
      <c r="AJY146" s="11"/>
      <c r="AJZ146" s="11"/>
      <c r="AKA146" s="11"/>
      <c r="AKB146" s="11"/>
      <c r="AKC146" s="11"/>
      <c r="AKD146" s="11"/>
      <c r="AKE146" s="11"/>
      <c r="AKF146" s="11"/>
      <c r="AKG146" s="11"/>
      <c r="AKH146" s="11"/>
      <c r="AKI146" s="11"/>
      <c r="AKJ146" s="11"/>
      <c r="AKK146" s="11"/>
      <c r="AKL146" s="11"/>
      <c r="AKM146" s="11"/>
      <c r="AKN146" s="11"/>
      <c r="AKO146" s="11"/>
      <c r="AKP146" s="11"/>
      <c r="AKQ146" s="11"/>
      <c r="AKR146" s="11"/>
      <c r="AKS146" s="11"/>
      <c r="AKT146" s="11"/>
      <c r="AKU146" s="11"/>
      <c r="AKV146" s="11"/>
      <c r="AKW146" s="11"/>
      <c r="AKX146" s="11"/>
      <c r="AKY146" s="11"/>
      <c r="AKZ146" s="11"/>
      <c r="ALA146" s="11"/>
      <c r="ALB146" s="11"/>
      <c r="ALC146" s="11"/>
      <c r="ALD146" s="11"/>
      <c r="ALE146" s="11"/>
      <c r="ALF146" s="11"/>
      <c r="ALG146" s="11"/>
      <c r="ALH146" s="11"/>
      <c r="ALI146" s="11"/>
      <c r="ALJ146" s="11"/>
      <c r="ALK146" s="11"/>
      <c r="ALL146" s="11"/>
      <c r="ALM146" s="11"/>
      <c r="ALN146" s="11"/>
      <c r="ALO146" s="11"/>
      <c r="ALP146" s="11"/>
      <c r="ALQ146" s="11"/>
      <c r="ALR146" s="11"/>
      <c r="ALS146" s="11"/>
      <c r="ALT146" s="11"/>
      <c r="ALU146" s="11"/>
      <c r="ALV146" s="11"/>
      <c r="ALW146" s="11"/>
      <c r="ALX146" s="11"/>
      <c r="ALY146" s="11"/>
      <c r="ALZ146" s="11"/>
      <c r="AMA146" s="11"/>
      <c r="AMB146" s="11"/>
      <c r="AMC146" s="11"/>
      <c r="AMD146" s="11"/>
      <c r="AME146" s="11"/>
      <c r="AMF146" s="11"/>
      <c r="AMG146" s="11"/>
      <c r="AMH146" s="11"/>
      <c r="AMI146" s="11"/>
      <c r="AMJ146" s="11"/>
      <c r="AMK146" s="11"/>
    </row>
    <row r="147" spans="1:1025">
      <c r="B147" s="138"/>
      <c r="C147" s="190" t="s">
        <v>140</v>
      </c>
      <c r="D147" s="133"/>
      <c r="E147" s="131"/>
      <c r="F147" s="141"/>
      <c r="G147" s="142"/>
      <c r="H147" s="131"/>
      <c r="I147" s="131"/>
      <c r="J147" s="131"/>
      <c r="K147" s="131"/>
      <c r="L147" s="131"/>
      <c r="M147" s="143"/>
      <c r="N147" s="11"/>
      <c r="O147" s="11"/>
      <c r="P147" s="144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  <c r="KO147" s="11"/>
      <c r="KP147" s="11"/>
      <c r="KQ147" s="11"/>
      <c r="KR147" s="11"/>
      <c r="KS147" s="11"/>
      <c r="KT147" s="11"/>
      <c r="KU147" s="11"/>
      <c r="KV147" s="11"/>
      <c r="KW147" s="11"/>
      <c r="KX147" s="11"/>
      <c r="KY147" s="11"/>
      <c r="KZ147" s="11"/>
      <c r="LA147" s="11"/>
      <c r="LB147" s="11"/>
      <c r="LC147" s="11"/>
      <c r="LD147" s="11"/>
      <c r="LE147" s="11"/>
      <c r="LF147" s="11"/>
      <c r="LG147" s="11"/>
      <c r="LH147" s="11"/>
      <c r="LI147" s="11"/>
      <c r="LJ147" s="11"/>
      <c r="LK147" s="11"/>
      <c r="LL147" s="11"/>
      <c r="LM147" s="11"/>
      <c r="LN147" s="11"/>
      <c r="LO147" s="11"/>
      <c r="LP147" s="11"/>
      <c r="LQ147" s="11"/>
      <c r="LR147" s="11"/>
      <c r="LS147" s="11"/>
      <c r="LT147" s="11"/>
      <c r="LU147" s="11"/>
      <c r="LV147" s="11"/>
      <c r="LW147" s="11"/>
      <c r="LX147" s="11"/>
      <c r="LY147" s="11"/>
      <c r="LZ147" s="11"/>
      <c r="MA147" s="11"/>
      <c r="MB147" s="11"/>
      <c r="MC147" s="11"/>
      <c r="MD147" s="11"/>
      <c r="ME147" s="11"/>
      <c r="MF147" s="11"/>
      <c r="MG147" s="11"/>
      <c r="MH147" s="11"/>
      <c r="MI147" s="11"/>
      <c r="MJ147" s="11"/>
      <c r="MK147" s="11"/>
      <c r="ML147" s="11"/>
      <c r="MM147" s="11"/>
      <c r="MN147" s="11"/>
      <c r="MO147" s="11"/>
      <c r="MP147" s="11"/>
      <c r="MQ147" s="11"/>
      <c r="MR147" s="11"/>
      <c r="MS147" s="11"/>
      <c r="MT147" s="11"/>
      <c r="MU147" s="11"/>
      <c r="MV147" s="11"/>
      <c r="MW147" s="11"/>
      <c r="MX147" s="11"/>
      <c r="MY147" s="11"/>
      <c r="MZ147" s="11"/>
      <c r="NA147" s="11"/>
      <c r="NB147" s="11"/>
      <c r="NC147" s="11"/>
      <c r="ND147" s="11"/>
      <c r="NE147" s="11"/>
      <c r="NF147" s="11"/>
      <c r="NG147" s="11"/>
      <c r="NH147" s="11"/>
      <c r="NI147" s="11"/>
      <c r="NJ147" s="11"/>
      <c r="NK147" s="11"/>
      <c r="NL147" s="11"/>
      <c r="NM147" s="11"/>
      <c r="NN147" s="11"/>
      <c r="NO147" s="11"/>
      <c r="NP147" s="11"/>
      <c r="NQ147" s="11"/>
      <c r="NR147" s="11"/>
      <c r="NS147" s="11"/>
      <c r="NT147" s="11"/>
      <c r="NU147" s="11"/>
      <c r="NV147" s="11"/>
      <c r="NW147" s="11"/>
      <c r="NX147" s="11"/>
      <c r="NY147" s="11"/>
      <c r="NZ147" s="11"/>
      <c r="OA147" s="11"/>
      <c r="OB147" s="11"/>
      <c r="OC147" s="11"/>
      <c r="OD147" s="11"/>
      <c r="OE147" s="11"/>
      <c r="OF147" s="11"/>
      <c r="OG147" s="11"/>
      <c r="OH147" s="11"/>
      <c r="OI147" s="11"/>
      <c r="OJ147" s="11"/>
      <c r="OK147" s="11"/>
      <c r="OL147" s="11"/>
      <c r="OM147" s="11"/>
      <c r="ON147" s="11"/>
      <c r="OO147" s="11"/>
      <c r="OP147" s="11"/>
      <c r="OQ147" s="11"/>
      <c r="OR147" s="11"/>
      <c r="OS147" s="11"/>
      <c r="OT147" s="11"/>
      <c r="OU147" s="11"/>
      <c r="OV147" s="11"/>
      <c r="OW147" s="11"/>
      <c r="OX147" s="11"/>
      <c r="OY147" s="11"/>
      <c r="OZ147" s="11"/>
      <c r="PA147" s="11"/>
      <c r="PB147" s="11"/>
      <c r="PC147" s="11"/>
      <c r="PD147" s="11"/>
      <c r="PE147" s="11"/>
      <c r="PF147" s="11"/>
      <c r="PG147" s="11"/>
      <c r="PH147" s="11"/>
      <c r="PI147" s="11"/>
      <c r="PJ147" s="11"/>
      <c r="PK147" s="11"/>
      <c r="PL147" s="11"/>
      <c r="PM147" s="11"/>
      <c r="PN147" s="11"/>
      <c r="PO147" s="11"/>
      <c r="PP147" s="11"/>
      <c r="PQ147" s="11"/>
      <c r="PR147" s="11"/>
      <c r="PS147" s="11"/>
      <c r="PT147" s="11"/>
      <c r="PU147" s="11"/>
      <c r="PV147" s="11"/>
      <c r="PW147" s="11"/>
      <c r="PX147" s="11"/>
      <c r="PY147" s="11"/>
      <c r="PZ147" s="11"/>
      <c r="QA147" s="11"/>
      <c r="QB147" s="11"/>
      <c r="QC147" s="11"/>
      <c r="QD147" s="11"/>
      <c r="QE147" s="11"/>
      <c r="QF147" s="11"/>
      <c r="QG147" s="11"/>
      <c r="QH147" s="11"/>
      <c r="QI147" s="11"/>
      <c r="QJ147" s="11"/>
      <c r="QK147" s="11"/>
      <c r="QL147" s="11"/>
      <c r="QM147" s="11"/>
      <c r="QN147" s="11"/>
      <c r="QO147" s="11"/>
      <c r="QP147" s="11"/>
      <c r="QQ147" s="11"/>
      <c r="QR147" s="11"/>
      <c r="QS147" s="11"/>
      <c r="QT147" s="11"/>
      <c r="QU147" s="11"/>
      <c r="QV147" s="11"/>
      <c r="QW147" s="11"/>
      <c r="QX147" s="11"/>
      <c r="QY147" s="11"/>
      <c r="QZ147" s="11"/>
      <c r="RA147" s="11"/>
      <c r="RB147" s="11"/>
      <c r="RC147" s="11"/>
      <c r="RD147" s="11"/>
      <c r="RE147" s="11"/>
      <c r="RF147" s="11"/>
      <c r="RG147" s="11"/>
      <c r="RH147" s="11"/>
      <c r="RI147" s="11"/>
      <c r="RJ147" s="11"/>
      <c r="RK147" s="11"/>
      <c r="RL147" s="11"/>
      <c r="RM147" s="11"/>
      <c r="RN147" s="11"/>
      <c r="RO147" s="11"/>
      <c r="RP147" s="11"/>
      <c r="RQ147" s="11"/>
      <c r="RR147" s="11"/>
      <c r="RS147" s="11"/>
      <c r="RT147" s="11"/>
      <c r="RU147" s="11"/>
      <c r="RV147" s="11"/>
      <c r="RW147" s="11"/>
      <c r="RX147" s="11"/>
      <c r="RY147" s="11"/>
      <c r="RZ147" s="11"/>
      <c r="SA147" s="11"/>
      <c r="SB147" s="11"/>
      <c r="SC147" s="11"/>
      <c r="SD147" s="11"/>
      <c r="SE147" s="11"/>
      <c r="SF147" s="11"/>
      <c r="SG147" s="11"/>
      <c r="SH147" s="11"/>
      <c r="SI147" s="11"/>
      <c r="SJ147" s="11"/>
      <c r="SK147" s="11"/>
      <c r="SL147" s="11"/>
      <c r="SM147" s="11"/>
      <c r="SN147" s="11"/>
      <c r="SO147" s="11"/>
      <c r="SP147" s="11"/>
      <c r="SQ147" s="11"/>
      <c r="SR147" s="11"/>
      <c r="SS147" s="11"/>
      <c r="ST147" s="11"/>
      <c r="SU147" s="11"/>
      <c r="SV147" s="11"/>
      <c r="SW147" s="11"/>
      <c r="SX147" s="11"/>
      <c r="SY147" s="11"/>
      <c r="SZ147" s="11"/>
      <c r="TA147" s="11"/>
      <c r="TB147" s="11"/>
      <c r="TC147" s="11"/>
      <c r="TD147" s="11"/>
      <c r="TE147" s="11"/>
      <c r="TF147" s="11"/>
      <c r="TG147" s="11"/>
      <c r="TH147" s="11"/>
      <c r="TI147" s="11"/>
      <c r="TJ147" s="11"/>
      <c r="TK147" s="11"/>
      <c r="TL147" s="11"/>
      <c r="TM147" s="11"/>
      <c r="TN147" s="11"/>
      <c r="TO147" s="11"/>
      <c r="TP147" s="11"/>
      <c r="TQ147" s="11"/>
      <c r="TR147" s="11"/>
      <c r="TS147" s="11"/>
      <c r="TT147" s="11"/>
      <c r="TU147" s="11"/>
      <c r="TV147" s="11"/>
      <c r="TW147" s="11"/>
      <c r="TX147" s="11"/>
      <c r="TY147" s="11"/>
      <c r="TZ147" s="11"/>
      <c r="UA147" s="11"/>
      <c r="UB147" s="11"/>
      <c r="UC147" s="11"/>
      <c r="UD147" s="11"/>
      <c r="UE147" s="11"/>
      <c r="UF147" s="11"/>
      <c r="UG147" s="11"/>
      <c r="UH147" s="11"/>
      <c r="UI147" s="11"/>
      <c r="UJ147" s="11"/>
      <c r="UK147" s="11"/>
      <c r="UL147" s="11"/>
      <c r="UM147" s="11"/>
      <c r="UN147" s="11"/>
      <c r="UO147" s="11"/>
      <c r="UP147" s="11"/>
      <c r="UQ147" s="11"/>
      <c r="UR147" s="11"/>
      <c r="US147" s="11"/>
      <c r="UT147" s="11"/>
      <c r="UU147" s="11"/>
      <c r="UV147" s="11"/>
      <c r="UW147" s="11"/>
      <c r="UX147" s="11"/>
      <c r="UY147" s="11"/>
      <c r="UZ147" s="11"/>
      <c r="VA147" s="11"/>
      <c r="VB147" s="11"/>
      <c r="VC147" s="11"/>
      <c r="VD147" s="11"/>
      <c r="VE147" s="11"/>
      <c r="VF147" s="11"/>
      <c r="VG147" s="11"/>
      <c r="VH147" s="11"/>
      <c r="VI147" s="11"/>
      <c r="VJ147" s="11"/>
      <c r="VK147" s="11"/>
      <c r="VL147" s="11"/>
      <c r="VM147" s="11"/>
      <c r="VN147" s="11"/>
      <c r="VO147" s="11"/>
      <c r="VP147" s="11"/>
      <c r="VQ147" s="11"/>
      <c r="VR147" s="11"/>
      <c r="VS147" s="11"/>
      <c r="VT147" s="11"/>
      <c r="VU147" s="11"/>
      <c r="VV147" s="11"/>
      <c r="VW147" s="11"/>
      <c r="VX147" s="11"/>
      <c r="VY147" s="11"/>
      <c r="VZ147" s="11"/>
      <c r="WA147" s="11"/>
      <c r="WB147" s="11"/>
      <c r="WC147" s="11"/>
      <c r="WD147" s="11"/>
      <c r="WE147" s="11"/>
      <c r="WF147" s="11"/>
      <c r="WG147" s="11"/>
      <c r="WH147" s="11"/>
      <c r="WI147" s="11"/>
      <c r="WJ147" s="11"/>
      <c r="WK147" s="11"/>
      <c r="WL147" s="11"/>
      <c r="WM147" s="11"/>
      <c r="WN147" s="11"/>
      <c r="WO147" s="11"/>
      <c r="WP147" s="11"/>
      <c r="WQ147" s="11"/>
      <c r="WR147" s="11"/>
      <c r="WS147" s="11"/>
      <c r="WT147" s="11"/>
      <c r="WU147" s="11"/>
      <c r="WV147" s="11"/>
      <c r="WW147" s="11"/>
      <c r="WX147" s="11"/>
      <c r="WY147" s="11"/>
      <c r="WZ147" s="11"/>
      <c r="XA147" s="11"/>
      <c r="XB147" s="11"/>
      <c r="XC147" s="11"/>
      <c r="XD147" s="11"/>
      <c r="XE147" s="11"/>
      <c r="XF147" s="11"/>
      <c r="XG147" s="11"/>
      <c r="XH147" s="11"/>
      <c r="XI147" s="11"/>
      <c r="XJ147" s="11"/>
      <c r="XK147" s="11"/>
      <c r="XL147" s="11"/>
      <c r="XM147" s="11"/>
      <c r="XN147" s="11"/>
      <c r="XO147" s="11"/>
      <c r="XP147" s="11"/>
      <c r="XQ147" s="11"/>
      <c r="XR147" s="11"/>
      <c r="XS147" s="11"/>
      <c r="XT147" s="11"/>
      <c r="XU147" s="11"/>
      <c r="XV147" s="11"/>
      <c r="XW147" s="11"/>
      <c r="XX147" s="11"/>
      <c r="XY147" s="11"/>
      <c r="XZ147" s="11"/>
      <c r="YA147" s="11"/>
      <c r="YB147" s="11"/>
      <c r="YC147" s="11"/>
      <c r="YD147" s="11"/>
      <c r="YE147" s="11"/>
      <c r="YF147" s="11"/>
      <c r="YG147" s="11"/>
      <c r="YH147" s="11"/>
      <c r="YI147" s="11"/>
      <c r="YJ147" s="11"/>
      <c r="YK147" s="11"/>
      <c r="YL147" s="11"/>
      <c r="YM147" s="11"/>
      <c r="YN147" s="11"/>
      <c r="YO147" s="11"/>
      <c r="YP147" s="11"/>
      <c r="YQ147" s="11"/>
      <c r="YR147" s="11"/>
      <c r="YS147" s="11"/>
      <c r="YT147" s="11"/>
      <c r="YU147" s="11"/>
      <c r="YV147" s="11"/>
      <c r="YW147" s="11"/>
      <c r="YX147" s="11"/>
      <c r="YY147" s="11"/>
      <c r="YZ147" s="11"/>
      <c r="ZA147" s="11"/>
      <c r="ZB147" s="11"/>
      <c r="ZC147" s="11"/>
      <c r="ZD147" s="11"/>
      <c r="ZE147" s="11"/>
      <c r="ZF147" s="11"/>
      <c r="ZG147" s="11"/>
      <c r="ZH147" s="11"/>
      <c r="ZI147" s="11"/>
      <c r="ZJ147" s="11"/>
      <c r="ZK147" s="11"/>
      <c r="ZL147" s="11"/>
      <c r="ZM147" s="11"/>
      <c r="ZN147" s="11"/>
      <c r="ZO147" s="11"/>
      <c r="ZP147" s="11"/>
      <c r="ZQ147" s="11"/>
      <c r="ZR147" s="11"/>
      <c r="ZS147" s="11"/>
      <c r="ZT147" s="11"/>
      <c r="ZU147" s="11"/>
      <c r="ZV147" s="11"/>
      <c r="ZW147" s="11"/>
      <c r="ZX147" s="11"/>
      <c r="ZY147" s="11"/>
      <c r="ZZ147" s="11"/>
      <c r="AAA147" s="11"/>
      <c r="AAB147" s="11"/>
      <c r="AAC147" s="11"/>
      <c r="AAD147" s="11"/>
      <c r="AAE147" s="11"/>
      <c r="AAF147" s="11"/>
      <c r="AAG147" s="11"/>
      <c r="AAH147" s="11"/>
      <c r="AAI147" s="11"/>
      <c r="AAJ147" s="11"/>
      <c r="AAK147" s="11"/>
      <c r="AAL147" s="11"/>
      <c r="AAM147" s="11"/>
      <c r="AAN147" s="11"/>
      <c r="AAO147" s="11"/>
      <c r="AAP147" s="11"/>
      <c r="AAQ147" s="11"/>
      <c r="AAR147" s="11"/>
      <c r="AAS147" s="11"/>
      <c r="AAT147" s="11"/>
      <c r="AAU147" s="11"/>
      <c r="AAV147" s="11"/>
      <c r="AAW147" s="11"/>
      <c r="AAX147" s="11"/>
      <c r="AAY147" s="11"/>
      <c r="AAZ147" s="11"/>
      <c r="ABA147" s="11"/>
      <c r="ABB147" s="11"/>
      <c r="ABC147" s="11"/>
      <c r="ABD147" s="11"/>
      <c r="ABE147" s="11"/>
      <c r="ABF147" s="11"/>
      <c r="ABG147" s="11"/>
      <c r="ABH147" s="11"/>
      <c r="ABI147" s="11"/>
      <c r="ABJ147" s="11"/>
      <c r="ABK147" s="11"/>
      <c r="ABL147" s="11"/>
      <c r="ABM147" s="11"/>
      <c r="ABN147" s="11"/>
      <c r="ABO147" s="11"/>
      <c r="ABP147" s="11"/>
      <c r="ABQ147" s="11"/>
      <c r="ABR147" s="11"/>
      <c r="ABS147" s="11"/>
      <c r="ABT147" s="11"/>
      <c r="ABU147" s="11"/>
      <c r="ABV147" s="11"/>
      <c r="ABW147" s="11"/>
      <c r="ABX147" s="11"/>
      <c r="ABY147" s="11"/>
      <c r="ABZ147" s="11"/>
      <c r="ACA147" s="11"/>
      <c r="ACB147" s="11"/>
      <c r="ACC147" s="11"/>
      <c r="ACD147" s="11"/>
      <c r="ACE147" s="11"/>
      <c r="ACF147" s="11"/>
      <c r="ACG147" s="11"/>
      <c r="ACH147" s="11"/>
      <c r="ACI147" s="11"/>
      <c r="ACJ147" s="11"/>
      <c r="ACK147" s="11"/>
      <c r="ACL147" s="11"/>
      <c r="ACM147" s="11"/>
      <c r="ACN147" s="11"/>
      <c r="ACO147" s="11"/>
      <c r="ACP147" s="11"/>
      <c r="ACQ147" s="11"/>
      <c r="ACR147" s="11"/>
      <c r="ACS147" s="11"/>
      <c r="ACT147" s="11"/>
      <c r="ACU147" s="11"/>
      <c r="ACV147" s="11"/>
      <c r="ACW147" s="11"/>
      <c r="ACX147" s="11"/>
      <c r="ACY147" s="11"/>
      <c r="ACZ147" s="11"/>
      <c r="ADA147" s="11"/>
      <c r="ADB147" s="11"/>
      <c r="ADC147" s="11"/>
      <c r="ADD147" s="11"/>
      <c r="ADE147" s="11"/>
      <c r="ADF147" s="11"/>
      <c r="ADG147" s="11"/>
      <c r="ADH147" s="11"/>
      <c r="ADI147" s="11"/>
      <c r="ADJ147" s="11"/>
      <c r="ADK147" s="11"/>
      <c r="ADL147" s="11"/>
      <c r="ADM147" s="11"/>
      <c r="ADN147" s="11"/>
      <c r="ADO147" s="11"/>
      <c r="ADP147" s="11"/>
      <c r="ADQ147" s="11"/>
      <c r="ADR147" s="11"/>
      <c r="ADS147" s="11"/>
      <c r="ADT147" s="11"/>
      <c r="ADU147" s="11"/>
      <c r="ADV147" s="11"/>
      <c r="ADW147" s="11"/>
      <c r="ADX147" s="11"/>
      <c r="ADY147" s="11"/>
      <c r="ADZ147" s="11"/>
      <c r="AEA147" s="11"/>
      <c r="AEB147" s="11"/>
      <c r="AEC147" s="11"/>
      <c r="AED147" s="11"/>
      <c r="AEE147" s="11"/>
      <c r="AEF147" s="11"/>
      <c r="AEG147" s="11"/>
      <c r="AEH147" s="11"/>
      <c r="AEI147" s="11"/>
      <c r="AEJ147" s="11"/>
      <c r="AEK147" s="11"/>
      <c r="AEL147" s="11"/>
      <c r="AEM147" s="11"/>
      <c r="AEN147" s="11"/>
      <c r="AEO147" s="11"/>
      <c r="AEP147" s="11"/>
      <c r="AEQ147" s="11"/>
      <c r="AER147" s="11"/>
      <c r="AES147" s="11"/>
      <c r="AET147" s="11"/>
      <c r="AEU147" s="11"/>
      <c r="AEV147" s="11"/>
      <c r="AEW147" s="11"/>
      <c r="AEX147" s="11"/>
      <c r="AEY147" s="11"/>
      <c r="AEZ147" s="11"/>
      <c r="AFA147" s="11"/>
      <c r="AFB147" s="11"/>
      <c r="AFC147" s="11"/>
      <c r="AFD147" s="11"/>
      <c r="AFE147" s="11"/>
      <c r="AFF147" s="11"/>
      <c r="AFG147" s="11"/>
      <c r="AFH147" s="11"/>
      <c r="AFI147" s="11"/>
      <c r="AFJ147" s="11"/>
      <c r="AFK147" s="11"/>
      <c r="AFL147" s="11"/>
      <c r="AFM147" s="11"/>
      <c r="AFN147" s="11"/>
      <c r="AFO147" s="11"/>
      <c r="AFP147" s="11"/>
      <c r="AFQ147" s="11"/>
      <c r="AFR147" s="11"/>
      <c r="AFS147" s="11"/>
      <c r="AFT147" s="11"/>
      <c r="AFU147" s="11"/>
      <c r="AFV147" s="11"/>
      <c r="AFW147" s="11"/>
      <c r="AFX147" s="11"/>
      <c r="AFY147" s="11"/>
      <c r="AFZ147" s="11"/>
      <c r="AGA147" s="11"/>
      <c r="AGB147" s="11"/>
      <c r="AGC147" s="11"/>
      <c r="AGD147" s="11"/>
      <c r="AGE147" s="11"/>
      <c r="AGF147" s="11"/>
      <c r="AGG147" s="11"/>
      <c r="AGH147" s="11"/>
      <c r="AGI147" s="11"/>
      <c r="AGJ147" s="11"/>
      <c r="AGK147" s="11"/>
      <c r="AGL147" s="11"/>
      <c r="AGM147" s="11"/>
      <c r="AGN147" s="11"/>
      <c r="AGO147" s="11"/>
      <c r="AGP147" s="11"/>
      <c r="AGQ147" s="11"/>
      <c r="AGR147" s="11"/>
      <c r="AGS147" s="11"/>
      <c r="AGT147" s="11"/>
      <c r="AGU147" s="11"/>
      <c r="AGV147" s="11"/>
      <c r="AGW147" s="11"/>
      <c r="AGX147" s="11"/>
      <c r="AGY147" s="11"/>
      <c r="AGZ147" s="11"/>
      <c r="AHA147" s="11"/>
      <c r="AHB147" s="11"/>
      <c r="AHC147" s="11"/>
      <c r="AHD147" s="11"/>
      <c r="AHE147" s="11"/>
      <c r="AHF147" s="11"/>
      <c r="AHG147" s="11"/>
      <c r="AHH147" s="11"/>
      <c r="AHI147" s="11"/>
      <c r="AHJ147" s="11"/>
      <c r="AHK147" s="11"/>
      <c r="AHL147" s="11"/>
      <c r="AHM147" s="11"/>
      <c r="AHN147" s="11"/>
      <c r="AHO147" s="11"/>
      <c r="AHP147" s="11"/>
      <c r="AHQ147" s="11"/>
      <c r="AHR147" s="11"/>
      <c r="AHS147" s="11"/>
      <c r="AHT147" s="11"/>
      <c r="AHU147" s="11"/>
      <c r="AHV147" s="11"/>
      <c r="AHW147" s="11"/>
      <c r="AHX147" s="11"/>
      <c r="AHY147" s="11"/>
      <c r="AHZ147" s="11"/>
      <c r="AIA147" s="11"/>
      <c r="AIB147" s="11"/>
      <c r="AIC147" s="11"/>
      <c r="AID147" s="11"/>
      <c r="AIE147" s="11"/>
      <c r="AIF147" s="11"/>
      <c r="AIG147" s="11"/>
      <c r="AIH147" s="11"/>
      <c r="AII147" s="11"/>
      <c r="AIJ147" s="11"/>
      <c r="AIK147" s="11"/>
      <c r="AIL147" s="11"/>
      <c r="AIM147" s="11"/>
      <c r="AIN147" s="11"/>
      <c r="AIO147" s="11"/>
      <c r="AIP147" s="11"/>
      <c r="AIQ147" s="11"/>
      <c r="AIR147" s="11"/>
      <c r="AIS147" s="11"/>
      <c r="AIT147" s="11"/>
      <c r="AIU147" s="11"/>
      <c r="AIV147" s="11"/>
      <c r="AIW147" s="11"/>
      <c r="AIX147" s="11"/>
      <c r="AIY147" s="11"/>
      <c r="AIZ147" s="11"/>
      <c r="AJA147" s="11"/>
      <c r="AJB147" s="11"/>
      <c r="AJC147" s="11"/>
      <c r="AJD147" s="11"/>
      <c r="AJE147" s="11"/>
      <c r="AJF147" s="11"/>
      <c r="AJG147" s="11"/>
      <c r="AJH147" s="11"/>
      <c r="AJI147" s="11"/>
      <c r="AJJ147" s="11"/>
      <c r="AJK147" s="11"/>
      <c r="AJL147" s="11"/>
      <c r="AJM147" s="11"/>
      <c r="AJN147" s="11"/>
      <c r="AJO147" s="11"/>
      <c r="AJP147" s="11"/>
      <c r="AJQ147" s="11"/>
      <c r="AJR147" s="11"/>
      <c r="AJS147" s="11"/>
      <c r="AJT147" s="11"/>
      <c r="AJU147" s="11"/>
      <c r="AJV147" s="11"/>
      <c r="AJW147" s="11"/>
      <c r="AJX147" s="11"/>
      <c r="AJY147" s="11"/>
      <c r="AJZ147" s="11"/>
      <c r="AKA147" s="11"/>
      <c r="AKB147" s="11"/>
      <c r="AKC147" s="11"/>
      <c r="AKD147" s="11"/>
      <c r="AKE147" s="11"/>
      <c r="AKF147" s="11"/>
      <c r="AKG147" s="11"/>
      <c r="AKH147" s="11"/>
      <c r="AKI147" s="11"/>
      <c r="AKJ147" s="11"/>
      <c r="AKK147" s="11"/>
      <c r="AKL147" s="11"/>
      <c r="AKM147" s="11"/>
      <c r="AKN147" s="11"/>
      <c r="AKO147" s="11"/>
      <c r="AKP147" s="11"/>
      <c r="AKQ147" s="11"/>
      <c r="AKR147" s="11"/>
      <c r="AKS147" s="11"/>
      <c r="AKT147" s="11"/>
      <c r="AKU147" s="11"/>
      <c r="AKV147" s="11"/>
      <c r="AKW147" s="11"/>
      <c r="AKX147" s="11"/>
      <c r="AKY147" s="11"/>
      <c r="AKZ147" s="11"/>
      <c r="ALA147" s="11"/>
      <c r="ALB147" s="11"/>
      <c r="ALC147" s="11"/>
      <c r="ALD147" s="11"/>
      <c r="ALE147" s="11"/>
      <c r="ALF147" s="11"/>
      <c r="ALG147" s="11"/>
      <c r="ALH147" s="11"/>
      <c r="ALI147" s="11"/>
      <c r="ALJ147" s="11"/>
      <c r="ALK147" s="11"/>
      <c r="ALL147" s="11"/>
      <c r="ALM147" s="11"/>
      <c r="ALN147" s="11"/>
      <c r="ALO147" s="11"/>
      <c r="ALP147" s="11"/>
      <c r="ALQ147" s="11"/>
      <c r="ALR147" s="11"/>
      <c r="ALS147" s="11"/>
      <c r="ALT147" s="11"/>
      <c r="ALU147" s="11"/>
      <c r="ALV147" s="11"/>
      <c r="ALW147" s="11"/>
      <c r="ALX147" s="11"/>
      <c r="ALY147" s="11"/>
      <c r="ALZ147" s="11"/>
      <c r="AMA147" s="11"/>
      <c r="AMB147" s="11"/>
      <c r="AMC147" s="11"/>
      <c r="AMD147" s="11"/>
      <c r="AME147" s="11"/>
      <c r="AMF147" s="11"/>
      <c r="AMG147" s="11"/>
      <c r="AMH147" s="11"/>
      <c r="AMI147" s="11"/>
      <c r="AMJ147" s="11"/>
      <c r="AMK147" s="11"/>
    </row>
    <row r="148" spans="1:1025">
      <c r="A148" s="255"/>
      <c r="B148" s="256"/>
      <c r="C148" s="257" t="s">
        <v>161</v>
      </c>
      <c r="D148" s="258"/>
      <c r="E148" s="259"/>
      <c r="F148" s="260"/>
      <c r="G148" s="261"/>
      <c r="H148" s="259"/>
      <c r="I148" s="259"/>
      <c r="J148" s="259"/>
      <c r="K148" s="259"/>
      <c r="L148" s="259"/>
      <c r="M148" s="143"/>
      <c r="N148" s="11"/>
      <c r="O148" s="11"/>
      <c r="P148" s="144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  <c r="KO148" s="11"/>
      <c r="KP148" s="11"/>
      <c r="KQ148" s="11"/>
      <c r="KR148" s="11"/>
      <c r="KS148" s="11"/>
      <c r="KT148" s="11"/>
      <c r="KU148" s="11"/>
      <c r="KV148" s="11"/>
      <c r="KW148" s="11"/>
      <c r="KX148" s="11"/>
      <c r="KY148" s="11"/>
      <c r="KZ148" s="11"/>
      <c r="LA148" s="11"/>
      <c r="LB148" s="11"/>
      <c r="LC148" s="11"/>
      <c r="LD148" s="11"/>
      <c r="LE148" s="11"/>
      <c r="LF148" s="11"/>
      <c r="LG148" s="11"/>
      <c r="LH148" s="11"/>
      <c r="LI148" s="11"/>
      <c r="LJ148" s="11"/>
      <c r="LK148" s="11"/>
      <c r="LL148" s="11"/>
      <c r="LM148" s="11"/>
      <c r="LN148" s="11"/>
      <c r="LO148" s="11"/>
      <c r="LP148" s="11"/>
      <c r="LQ148" s="11"/>
      <c r="LR148" s="11"/>
      <c r="LS148" s="11"/>
      <c r="LT148" s="11"/>
      <c r="LU148" s="11"/>
      <c r="LV148" s="11"/>
      <c r="LW148" s="11"/>
      <c r="LX148" s="11"/>
      <c r="LY148" s="11"/>
      <c r="LZ148" s="11"/>
      <c r="MA148" s="11"/>
      <c r="MB148" s="11"/>
      <c r="MC148" s="11"/>
      <c r="MD148" s="11"/>
      <c r="ME148" s="11"/>
      <c r="MF148" s="11"/>
      <c r="MG148" s="11"/>
      <c r="MH148" s="11"/>
      <c r="MI148" s="11"/>
      <c r="MJ148" s="11"/>
      <c r="MK148" s="11"/>
      <c r="ML148" s="11"/>
      <c r="MM148" s="11"/>
      <c r="MN148" s="11"/>
      <c r="MO148" s="11"/>
      <c r="MP148" s="11"/>
      <c r="MQ148" s="11"/>
      <c r="MR148" s="11"/>
      <c r="MS148" s="11"/>
      <c r="MT148" s="11"/>
      <c r="MU148" s="11"/>
      <c r="MV148" s="11"/>
      <c r="MW148" s="11"/>
      <c r="MX148" s="11"/>
      <c r="MY148" s="11"/>
      <c r="MZ148" s="11"/>
      <c r="NA148" s="11"/>
      <c r="NB148" s="11"/>
      <c r="NC148" s="11"/>
      <c r="ND148" s="11"/>
      <c r="NE148" s="11"/>
      <c r="NF148" s="11"/>
      <c r="NG148" s="11"/>
      <c r="NH148" s="11"/>
      <c r="NI148" s="11"/>
      <c r="NJ148" s="11"/>
      <c r="NK148" s="11"/>
      <c r="NL148" s="11"/>
      <c r="NM148" s="11"/>
      <c r="NN148" s="11"/>
      <c r="NO148" s="11"/>
      <c r="NP148" s="11"/>
      <c r="NQ148" s="11"/>
      <c r="NR148" s="11"/>
      <c r="NS148" s="11"/>
      <c r="NT148" s="11"/>
      <c r="NU148" s="11"/>
      <c r="NV148" s="11"/>
      <c r="NW148" s="11"/>
      <c r="NX148" s="11"/>
      <c r="NY148" s="11"/>
      <c r="NZ148" s="11"/>
      <c r="OA148" s="11"/>
      <c r="OB148" s="11"/>
      <c r="OC148" s="11"/>
      <c r="OD148" s="11"/>
      <c r="OE148" s="11"/>
      <c r="OF148" s="11"/>
      <c r="OG148" s="11"/>
      <c r="OH148" s="11"/>
      <c r="OI148" s="11"/>
      <c r="OJ148" s="11"/>
      <c r="OK148" s="11"/>
      <c r="OL148" s="11"/>
      <c r="OM148" s="11"/>
      <c r="ON148" s="11"/>
      <c r="OO148" s="11"/>
      <c r="OP148" s="11"/>
      <c r="OQ148" s="11"/>
      <c r="OR148" s="11"/>
      <c r="OS148" s="11"/>
      <c r="OT148" s="11"/>
      <c r="OU148" s="11"/>
      <c r="OV148" s="11"/>
      <c r="OW148" s="11"/>
      <c r="OX148" s="11"/>
      <c r="OY148" s="11"/>
      <c r="OZ148" s="11"/>
      <c r="PA148" s="11"/>
      <c r="PB148" s="11"/>
      <c r="PC148" s="11"/>
      <c r="PD148" s="11"/>
      <c r="PE148" s="11"/>
      <c r="PF148" s="11"/>
      <c r="PG148" s="11"/>
      <c r="PH148" s="11"/>
      <c r="PI148" s="11"/>
      <c r="PJ148" s="11"/>
      <c r="PK148" s="11"/>
      <c r="PL148" s="11"/>
      <c r="PM148" s="11"/>
      <c r="PN148" s="11"/>
      <c r="PO148" s="11"/>
      <c r="PP148" s="11"/>
      <c r="PQ148" s="11"/>
      <c r="PR148" s="11"/>
      <c r="PS148" s="11"/>
      <c r="PT148" s="11"/>
      <c r="PU148" s="11"/>
      <c r="PV148" s="11"/>
      <c r="PW148" s="11"/>
      <c r="PX148" s="11"/>
      <c r="PY148" s="11"/>
      <c r="PZ148" s="11"/>
      <c r="QA148" s="11"/>
      <c r="QB148" s="11"/>
      <c r="QC148" s="11"/>
      <c r="QD148" s="11"/>
      <c r="QE148" s="11"/>
      <c r="QF148" s="11"/>
      <c r="QG148" s="11"/>
      <c r="QH148" s="11"/>
      <c r="QI148" s="11"/>
      <c r="QJ148" s="11"/>
      <c r="QK148" s="11"/>
      <c r="QL148" s="11"/>
      <c r="QM148" s="11"/>
      <c r="QN148" s="11"/>
      <c r="QO148" s="11"/>
      <c r="QP148" s="11"/>
      <c r="QQ148" s="11"/>
      <c r="QR148" s="11"/>
      <c r="QS148" s="11"/>
      <c r="QT148" s="11"/>
      <c r="QU148" s="11"/>
      <c r="QV148" s="11"/>
      <c r="QW148" s="11"/>
      <c r="QX148" s="11"/>
      <c r="QY148" s="11"/>
      <c r="QZ148" s="11"/>
      <c r="RA148" s="11"/>
      <c r="RB148" s="11"/>
      <c r="RC148" s="11"/>
      <c r="RD148" s="11"/>
      <c r="RE148" s="11"/>
      <c r="RF148" s="11"/>
      <c r="RG148" s="11"/>
      <c r="RH148" s="11"/>
      <c r="RI148" s="11"/>
      <c r="RJ148" s="11"/>
      <c r="RK148" s="11"/>
      <c r="RL148" s="11"/>
      <c r="RM148" s="11"/>
      <c r="RN148" s="11"/>
      <c r="RO148" s="11"/>
      <c r="RP148" s="11"/>
      <c r="RQ148" s="11"/>
      <c r="RR148" s="11"/>
      <c r="RS148" s="11"/>
      <c r="RT148" s="11"/>
      <c r="RU148" s="11"/>
      <c r="RV148" s="11"/>
      <c r="RW148" s="11"/>
      <c r="RX148" s="11"/>
      <c r="RY148" s="11"/>
      <c r="RZ148" s="11"/>
      <c r="SA148" s="11"/>
      <c r="SB148" s="11"/>
      <c r="SC148" s="11"/>
      <c r="SD148" s="11"/>
      <c r="SE148" s="11"/>
      <c r="SF148" s="11"/>
      <c r="SG148" s="11"/>
      <c r="SH148" s="11"/>
      <c r="SI148" s="11"/>
      <c r="SJ148" s="11"/>
      <c r="SK148" s="11"/>
      <c r="SL148" s="11"/>
      <c r="SM148" s="11"/>
      <c r="SN148" s="11"/>
      <c r="SO148" s="11"/>
      <c r="SP148" s="11"/>
      <c r="SQ148" s="11"/>
      <c r="SR148" s="11"/>
      <c r="SS148" s="11"/>
      <c r="ST148" s="11"/>
      <c r="SU148" s="11"/>
      <c r="SV148" s="11"/>
      <c r="SW148" s="11"/>
      <c r="SX148" s="11"/>
      <c r="SY148" s="11"/>
      <c r="SZ148" s="11"/>
      <c r="TA148" s="11"/>
      <c r="TB148" s="11"/>
      <c r="TC148" s="11"/>
      <c r="TD148" s="11"/>
      <c r="TE148" s="11"/>
      <c r="TF148" s="11"/>
      <c r="TG148" s="11"/>
      <c r="TH148" s="11"/>
      <c r="TI148" s="11"/>
      <c r="TJ148" s="11"/>
      <c r="TK148" s="11"/>
      <c r="TL148" s="11"/>
      <c r="TM148" s="11"/>
      <c r="TN148" s="11"/>
      <c r="TO148" s="11"/>
      <c r="TP148" s="11"/>
      <c r="TQ148" s="11"/>
      <c r="TR148" s="11"/>
      <c r="TS148" s="11"/>
      <c r="TT148" s="11"/>
      <c r="TU148" s="11"/>
      <c r="TV148" s="11"/>
      <c r="TW148" s="11"/>
      <c r="TX148" s="11"/>
      <c r="TY148" s="11"/>
      <c r="TZ148" s="11"/>
      <c r="UA148" s="11"/>
      <c r="UB148" s="11"/>
      <c r="UC148" s="11"/>
      <c r="UD148" s="11"/>
      <c r="UE148" s="11"/>
      <c r="UF148" s="11"/>
      <c r="UG148" s="11"/>
      <c r="UH148" s="11"/>
      <c r="UI148" s="11"/>
      <c r="UJ148" s="11"/>
      <c r="UK148" s="11"/>
      <c r="UL148" s="11"/>
      <c r="UM148" s="11"/>
      <c r="UN148" s="11"/>
      <c r="UO148" s="11"/>
      <c r="UP148" s="11"/>
      <c r="UQ148" s="11"/>
      <c r="UR148" s="11"/>
      <c r="US148" s="11"/>
      <c r="UT148" s="11"/>
      <c r="UU148" s="11"/>
      <c r="UV148" s="11"/>
      <c r="UW148" s="11"/>
      <c r="UX148" s="11"/>
      <c r="UY148" s="11"/>
      <c r="UZ148" s="11"/>
      <c r="VA148" s="11"/>
      <c r="VB148" s="11"/>
      <c r="VC148" s="11"/>
      <c r="VD148" s="11"/>
      <c r="VE148" s="11"/>
      <c r="VF148" s="11"/>
      <c r="VG148" s="11"/>
      <c r="VH148" s="11"/>
      <c r="VI148" s="11"/>
      <c r="VJ148" s="11"/>
      <c r="VK148" s="11"/>
      <c r="VL148" s="11"/>
      <c r="VM148" s="11"/>
      <c r="VN148" s="11"/>
      <c r="VO148" s="11"/>
      <c r="VP148" s="11"/>
      <c r="VQ148" s="11"/>
      <c r="VR148" s="11"/>
      <c r="VS148" s="11"/>
      <c r="VT148" s="11"/>
      <c r="VU148" s="11"/>
      <c r="VV148" s="11"/>
      <c r="VW148" s="11"/>
      <c r="VX148" s="11"/>
      <c r="VY148" s="11"/>
      <c r="VZ148" s="11"/>
      <c r="WA148" s="11"/>
      <c r="WB148" s="11"/>
      <c r="WC148" s="11"/>
      <c r="WD148" s="11"/>
      <c r="WE148" s="11"/>
      <c r="WF148" s="11"/>
      <c r="WG148" s="11"/>
      <c r="WH148" s="11"/>
      <c r="WI148" s="11"/>
      <c r="WJ148" s="11"/>
      <c r="WK148" s="11"/>
      <c r="WL148" s="11"/>
      <c r="WM148" s="11"/>
      <c r="WN148" s="11"/>
      <c r="WO148" s="11"/>
      <c r="WP148" s="11"/>
      <c r="WQ148" s="11"/>
      <c r="WR148" s="11"/>
      <c r="WS148" s="11"/>
      <c r="WT148" s="11"/>
      <c r="WU148" s="11"/>
      <c r="WV148" s="11"/>
      <c r="WW148" s="11"/>
      <c r="WX148" s="11"/>
      <c r="WY148" s="11"/>
      <c r="WZ148" s="11"/>
      <c r="XA148" s="11"/>
      <c r="XB148" s="11"/>
      <c r="XC148" s="11"/>
      <c r="XD148" s="11"/>
      <c r="XE148" s="11"/>
      <c r="XF148" s="11"/>
      <c r="XG148" s="11"/>
      <c r="XH148" s="11"/>
      <c r="XI148" s="11"/>
      <c r="XJ148" s="11"/>
      <c r="XK148" s="11"/>
      <c r="XL148" s="11"/>
      <c r="XM148" s="11"/>
      <c r="XN148" s="11"/>
      <c r="XO148" s="11"/>
      <c r="XP148" s="11"/>
      <c r="XQ148" s="11"/>
      <c r="XR148" s="11"/>
      <c r="XS148" s="11"/>
      <c r="XT148" s="11"/>
      <c r="XU148" s="11"/>
      <c r="XV148" s="11"/>
      <c r="XW148" s="11"/>
      <c r="XX148" s="11"/>
      <c r="XY148" s="11"/>
      <c r="XZ148" s="11"/>
      <c r="YA148" s="11"/>
      <c r="YB148" s="11"/>
      <c r="YC148" s="11"/>
      <c r="YD148" s="11"/>
      <c r="YE148" s="11"/>
      <c r="YF148" s="11"/>
      <c r="YG148" s="11"/>
      <c r="YH148" s="11"/>
      <c r="YI148" s="11"/>
      <c r="YJ148" s="11"/>
      <c r="YK148" s="11"/>
      <c r="YL148" s="11"/>
      <c r="YM148" s="11"/>
      <c r="YN148" s="11"/>
      <c r="YO148" s="11"/>
      <c r="YP148" s="11"/>
      <c r="YQ148" s="11"/>
      <c r="YR148" s="11"/>
      <c r="YS148" s="11"/>
      <c r="YT148" s="11"/>
      <c r="YU148" s="11"/>
      <c r="YV148" s="11"/>
      <c r="YW148" s="11"/>
      <c r="YX148" s="11"/>
      <c r="YY148" s="11"/>
      <c r="YZ148" s="11"/>
      <c r="ZA148" s="11"/>
      <c r="ZB148" s="11"/>
      <c r="ZC148" s="11"/>
      <c r="ZD148" s="11"/>
      <c r="ZE148" s="11"/>
      <c r="ZF148" s="11"/>
      <c r="ZG148" s="11"/>
      <c r="ZH148" s="11"/>
      <c r="ZI148" s="11"/>
      <c r="ZJ148" s="11"/>
      <c r="ZK148" s="11"/>
      <c r="ZL148" s="11"/>
      <c r="ZM148" s="11"/>
      <c r="ZN148" s="11"/>
      <c r="ZO148" s="11"/>
      <c r="ZP148" s="11"/>
      <c r="ZQ148" s="11"/>
      <c r="ZR148" s="11"/>
      <c r="ZS148" s="11"/>
      <c r="ZT148" s="11"/>
      <c r="ZU148" s="11"/>
      <c r="ZV148" s="11"/>
      <c r="ZW148" s="11"/>
      <c r="ZX148" s="11"/>
      <c r="ZY148" s="11"/>
      <c r="ZZ148" s="11"/>
      <c r="AAA148" s="11"/>
      <c r="AAB148" s="11"/>
      <c r="AAC148" s="11"/>
      <c r="AAD148" s="11"/>
      <c r="AAE148" s="11"/>
      <c r="AAF148" s="11"/>
      <c r="AAG148" s="11"/>
      <c r="AAH148" s="11"/>
      <c r="AAI148" s="11"/>
      <c r="AAJ148" s="11"/>
      <c r="AAK148" s="11"/>
      <c r="AAL148" s="11"/>
      <c r="AAM148" s="11"/>
      <c r="AAN148" s="11"/>
      <c r="AAO148" s="11"/>
      <c r="AAP148" s="11"/>
      <c r="AAQ148" s="11"/>
      <c r="AAR148" s="11"/>
      <c r="AAS148" s="11"/>
      <c r="AAT148" s="11"/>
      <c r="AAU148" s="11"/>
      <c r="AAV148" s="11"/>
      <c r="AAW148" s="11"/>
      <c r="AAX148" s="11"/>
      <c r="AAY148" s="11"/>
      <c r="AAZ148" s="11"/>
      <c r="ABA148" s="11"/>
      <c r="ABB148" s="11"/>
      <c r="ABC148" s="11"/>
      <c r="ABD148" s="11"/>
      <c r="ABE148" s="11"/>
      <c r="ABF148" s="11"/>
      <c r="ABG148" s="11"/>
      <c r="ABH148" s="11"/>
      <c r="ABI148" s="11"/>
      <c r="ABJ148" s="11"/>
      <c r="ABK148" s="11"/>
      <c r="ABL148" s="11"/>
      <c r="ABM148" s="11"/>
      <c r="ABN148" s="11"/>
      <c r="ABO148" s="11"/>
      <c r="ABP148" s="11"/>
      <c r="ABQ148" s="11"/>
      <c r="ABR148" s="11"/>
      <c r="ABS148" s="11"/>
      <c r="ABT148" s="11"/>
      <c r="ABU148" s="11"/>
      <c r="ABV148" s="11"/>
      <c r="ABW148" s="11"/>
      <c r="ABX148" s="11"/>
      <c r="ABY148" s="11"/>
      <c r="ABZ148" s="11"/>
      <c r="ACA148" s="11"/>
      <c r="ACB148" s="11"/>
      <c r="ACC148" s="11"/>
      <c r="ACD148" s="11"/>
      <c r="ACE148" s="11"/>
      <c r="ACF148" s="11"/>
      <c r="ACG148" s="11"/>
      <c r="ACH148" s="11"/>
      <c r="ACI148" s="11"/>
      <c r="ACJ148" s="11"/>
      <c r="ACK148" s="11"/>
      <c r="ACL148" s="11"/>
      <c r="ACM148" s="11"/>
      <c r="ACN148" s="11"/>
      <c r="ACO148" s="11"/>
      <c r="ACP148" s="11"/>
      <c r="ACQ148" s="11"/>
      <c r="ACR148" s="11"/>
      <c r="ACS148" s="11"/>
      <c r="ACT148" s="11"/>
      <c r="ACU148" s="11"/>
      <c r="ACV148" s="11"/>
      <c r="ACW148" s="11"/>
      <c r="ACX148" s="11"/>
      <c r="ACY148" s="11"/>
      <c r="ACZ148" s="11"/>
      <c r="ADA148" s="11"/>
      <c r="ADB148" s="11"/>
      <c r="ADC148" s="11"/>
      <c r="ADD148" s="11"/>
      <c r="ADE148" s="11"/>
      <c r="ADF148" s="11"/>
      <c r="ADG148" s="11"/>
      <c r="ADH148" s="11"/>
      <c r="ADI148" s="11"/>
      <c r="ADJ148" s="11"/>
      <c r="ADK148" s="11"/>
      <c r="ADL148" s="11"/>
      <c r="ADM148" s="11"/>
      <c r="ADN148" s="11"/>
      <c r="ADO148" s="11"/>
      <c r="ADP148" s="11"/>
      <c r="ADQ148" s="11"/>
      <c r="ADR148" s="11"/>
      <c r="ADS148" s="11"/>
      <c r="ADT148" s="11"/>
      <c r="ADU148" s="11"/>
      <c r="ADV148" s="11"/>
      <c r="ADW148" s="11"/>
      <c r="ADX148" s="11"/>
      <c r="ADY148" s="11"/>
      <c r="ADZ148" s="11"/>
      <c r="AEA148" s="11"/>
      <c r="AEB148" s="11"/>
      <c r="AEC148" s="11"/>
      <c r="AED148" s="11"/>
      <c r="AEE148" s="11"/>
      <c r="AEF148" s="11"/>
      <c r="AEG148" s="11"/>
      <c r="AEH148" s="11"/>
      <c r="AEI148" s="11"/>
      <c r="AEJ148" s="11"/>
      <c r="AEK148" s="11"/>
      <c r="AEL148" s="11"/>
      <c r="AEM148" s="11"/>
      <c r="AEN148" s="11"/>
      <c r="AEO148" s="11"/>
      <c r="AEP148" s="11"/>
      <c r="AEQ148" s="11"/>
      <c r="AER148" s="11"/>
      <c r="AES148" s="11"/>
      <c r="AET148" s="11"/>
      <c r="AEU148" s="11"/>
      <c r="AEV148" s="11"/>
      <c r="AEW148" s="11"/>
      <c r="AEX148" s="11"/>
      <c r="AEY148" s="11"/>
      <c r="AEZ148" s="11"/>
      <c r="AFA148" s="11"/>
      <c r="AFB148" s="11"/>
      <c r="AFC148" s="11"/>
      <c r="AFD148" s="11"/>
      <c r="AFE148" s="11"/>
      <c r="AFF148" s="11"/>
      <c r="AFG148" s="11"/>
      <c r="AFH148" s="11"/>
      <c r="AFI148" s="11"/>
      <c r="AFJ148" s="11"/>
      <c r="AFK148" s="11"/>
      <c r="AFL148" s="11"/>
      <c r="AFM148" s="11"/>
      <c r="AFN148" s="11"/>
      <c r="AFO148" s="11"/>
      <c r="AFP148" s="11"/>
      <c r="AFQ148" s="11"/>
      <c r="AFR148" s="11"/>
      <c r="AFS148" s="11"/>
      <c r="AFT148" s="11"/>
      <c r="AFU148" s="11"/>
      <c r="AFV148" s="11"/>
      <c r="AFW148" s="11"/>
      <c r="AFX148" s="11"/>
      <c r="AFY148" s="11"/>
      <c r="AFZ148" s="11"/>
      <c r="AGA148" s="11"/>
      <c r="AGB148" s="11"/>
      <c r="AGC148" s="11"/>
      <c r="AGD148" s="11"/>
      <c r="AGE148" s="11"/>
      <c r="AGF148" s="11"/>
      <c r="AGG148" s="11"/>
      <c r="AGH148" s="11"/>
      <c r="AGI148" s="11"/>
      <c r="AGJ148" s="11"/>
      <c r="AGK148" s="11"/>
      <c r="AGL148" s="11"/>
      <c r="AGM148" s="11"/>
      <c r="AGN148" s="11"/>
      <c r="AGO148" s="11"/>
      <c r="AGP148" s="11"/>
      <c r="AGQ148" s="11"/>
      <c r="AGR148" s="11"/>
      <c r="AGS148" s="11"/>
      <c r="AGT148" s="11"/>
      <c r="AGU148" s="11"/>
      <c r="AGV148" s="11"/>
      <c r="AGW148" s="11"/>
      <c r="AGX148" s="11"/>
      <c r="AGY148" s="11"/>
      <c r="AGZ148" s="11"/>
      <c r="AHA148" s="11"/>
      <c r="AHB148" s="11"/>
      <c r="AHC148" s="11"/>
      <c r="AHD148" s="11"/>
      <c r="AHE148" s="11"/>
      <c r="AHF148" s="11"/>
      <c r="AHG148" s="11"/>
      <c r="AHH148" s="11"/>
      <c r="AHI148" s="11"/>
      <c r="AHJ148" s="11"/>
      <c r="AHK148" s="11"/>
      <c r="AHL148" s="11"/>
      <c r="AHM148" s="11"/>
      <c r="AHN148" s="11"/>
      <c r="AHO148" s="11"/>
      <c r="AHP148" s="11"/>
      <c r="AHQ148" s="11"/>
      <c r="AHR148" s="11"/>
      <c r="AHS148" s="11"/>
      <c r="AHT148" s="11"/>
      <c r="AHU148" s="11"/>
      <c r="AHV148" s="11"/>
      <c r="AHW148" s="11"/>
      <c r="AHX148" s="11"/>
      <c r="AHY148" s="11"/>
      <c r="AHZ148" s="11"/>
      <c r="AIA148" s="11"/>
      <c r="AIB148" s="11"/>
      <c r="AIC148" s="11"/>
      <c r="AID148" s="11"/>
      <c r="AIE148" s="11"/>
      <c r="AIF148" s="11"/>
      <c r="AIG148" s="11"/>
      <c r="AIH148" s="11"/>
      <c r="AII148" s="11"/>
      <c r="AIJ148" s="11"/>
      <c r="AIK148" s="11"/>
      <c r="AIL148" s="11"/>
      <c r="AIM148" s="11"/>
      <c r="AIN148" s="11"/>
      <c r="AIO148" s="11"/>
      <c r="AIP148" s="11"/>
      <c r="AIQ148" s="11"/>
      <c r="AIR148" s="11"/>
      <c r="AIS148" s="11"/>
      <c r="AIT148" s="11"/>
      <c r="AIU148" s="11"/>
      <c r="AIV148" s="11"/>
      <c r="AIW148" s="11"/>
      <c r="AIX148" s="11"/>
      <c r="AIY148" s="11"/>
      <c r="AIZ148" s="11"/>
      <c r="AJA148" s="11"/>
      <c r="AJB148" s="11"/>
      <c r="AJC148" s="11"/>
      <c r="AJD148" s="11"/>
      <c r="AJE148" s="11"/>
      <c r="AJF148" s="11"/>
      <c r="AJG148" s="11"/>
      <c r="AJH148" s="11"/>
      <c r="AJI148" s="11"/>
      <c r="AJJ148" s="11"/>
      <c r="AJK148" s="11"/>
      <c r="AJL148" s="11"/>
      <c r="AJM148" s="11"/>
      <c r="AJN148" s="11"/>
      <c r="AJO148" s="11"/>
      <c r="AJP148" s="11"/>
      <c r="AJQ148" s="11"/>
      <c r="AJR148" s="11"/>
      <c r="AJS148" s="11"/>
      <c r="AJT148" s="11"/>
      <c r="AJU148" s="11"/>
      <c r="AJV148" s="11"/>
      <c r="AJW148" s="11"/>
      <c r="AJX148" s="11"/>
      <c r="AJY148" s="11"/>
      <c r="AJZ148" s="11"/>
      <c r="AKA148" s="11"/>
      <c r="AKB148" s="11"/>
      <c r="AKC148" s="11"/>
      <c r="AKD148" s="11"/>
      <c r="AKE148" s="11"/>
      <c r="AKF148" s="11"/>
      <c r="AKG148" s="11"/>
      <c r="AKH148" s="11"/>
      <c r="AKI148" s="11"/>
      <c r="AKJ148" s="11"/>
      <c r="AKK148" s="11"/>
      <c r="AKL148" s="11"/>
      <c r="AKM148" s="11"/>
      <c r="AKN148" s="11"/>
      <c r="AKO148" s="11"/>
      <c r="AKP148" s="11"/>
      <c r="AKQ148" s="11"/>
      <c r="AKR148" s="11"/>
      <c r="AKS148" s="11"/>
      <c r="AKT148" s="11"/>
      <c r="AKU148" s="11"/>
      <c r="AKV148" s="11"/>
      <c r="AKW148" s="11"/>
      <c r="AKX148" s="11"/>
      <c r="AKY148" s="11"/>
      <c r="AKZ148" s="11"/>
      <c r="ALA148" s="11"/>
      <c r="ALB148" s="11"/>
      <c r="ALC148" s="11"/>
      <c r="ALD148" s="11"/>
      <c r="ALE148" s="11"/>
      <c r="ALF148" s="11"/>
      <c r="ALG148" s="11"/>
      <c r="ALH148" s="11"/>
      <c r="ALI148" s="11"/>
      <c r="ALJ148" s="11"/>
      <c r="ALK148" s="11"/>
      <c r="ALL148" s="11"/>
      <c r="ALM148" s="11"/>
      <c r="ALN148" s="11"/>
      <c r="ALO148" s="11"/>
      <c r="ALP148" s="11"/>
      <c r="ALQ148" s="11"/>
      <c r="ALR148" s="11"/>
      <c r="ALS148" s="11"/>
      <c r="ALT148" s="11"/>
      <c r="ALU148" s="11"/>
      <c r="ALV148" s="11"/>
      <c r="ALW148" s="11"/>
      <c r="ALX148" s="11"/>
      <c r="ALY148" s="11"/>
      <c r="ALZ148" s="11"/>
      <c r="AMA148" s="11"/>
      <c r="AMB148" s="11"/>
      <c r="AMC148" s="11"/>
      <c r="AMD148" s="11"/>
      <c r="AME148" s="11"/>
      <c r="AMF148" s="11"/>
      <c r="AMG148" s="11"/>
      <c r="AMH148" s="11"/>
      <c r="AMI148" s="11"/>
      <c r="AMJ148" s="11"/>
      <c r="AMK148" s="11"/>
    </row>
    <row r="149" spans="1:1025">
      <c r="A149" s="255"/>
      <c r="B149" s="256"/>
      <c r="C149" s="257" t="s">
        <v>141</v>
      </c>
      <c r="D149" s="258"/>
      <c r="E149" s="259"/>
      <c r="F149" s="260"/>
      <c r="G149" s="261"/>
      <c r="H149" s="259"/>
      <c r="I149" s="259"/>
      <c r="J149" s="259"/>
      <c r="K149" s="259"/>
      <c r="L149" s="259"/>
      <c r="M149" s="143"/>
      <c r="N149" s="11"/>
      <c r="O149" s="11"/>
      <c r="P149" s="144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  <c r="KO149" s="11"/>
      <c r="KP149" s="11"/>
      <c r="KQ149" s="11"/>
      <c r="KR149" s="11"/>
      <c r="KS149" s="11"/>
      <c r="KT149" s="11"/>
      <c r="KU149" s="11"/>
      <c r="KV149" s="11"/>
      <c r="KW149" s="11"/>
      <c r="KX149" s="11"/>
      <c r="KY149" s="11"/>
      <c r="KZ149" s="11"/>
      <c r="LA149" s="11"/>
      <c r="LB149" s="11"/>
      <c r="LC149" s="11"/>
      <c r="LD149" s="11"/>
      <c r="LE149" s="11"/>
      <c r="LF149" s="11"/>
      <c r="LG149" s="11"/>
      <c r="LH149" s="11"/>
      <c r="LI149" s="11"/>
      <c r="LJ149" s="11"/>
      <c r="LK149" s="11"/>
      <c r="LL149" s="11"/>
      <c r="LM149" s="11"/>
      <c r="LN149" s="11"/>
      <c r="LO149" s="11"/>
      <c r="LP149" s="11"/>
      <c r="LQ149" s="11"/>
      <c r="LR149" s="11"/>
      <c r="LS149" s="11"/>
      <c r="LT149" s="11"/>
      <c r="LU149" s="11"/>
      <c r="LV149" s="11"/>
      <c r="LW149" s="11"/>
      <c r="LX149" s="11"/>
      <c r="LY149" s="11"/>
      <c r="LZ149" s="11"/>
      <c r="MA149" s="11"/>
      <c r="MB149" s="11"/>
      <c r="MC149" s="11"/>
      <c r="MD149" s="11"/>
      <c r="ME149" s="11"/>
      <c r="MF149" s="11"/>
      <c r="MG149" s="11"/>
      <c r="MH149" s="11"/>
      <c r="MI149" s="11"/>
      <c r="MJ149" s="11"/>
      <c r="MK149" s="11"/>
      <c r="ML149" s="11"/>
      <c r="MM149" s="11"/>
      <c r="MN149" s="11"/>
      <c r="MO149" s="11"/>
      <c r="MP149" s="11"/>
      <c r="MQ149" s="11"/>
      <c r="MR149" s="11"/>
      <c r="MS149" s="11"/>
      <c r="MT149" s="11"/>
      <c r="MU149" s="11"/>
      <c r="MV149" s="11"/>
      <c r="MW149" s="11"/>
      <c r="MX149" s="11"/>
      <c r="MY149" s="11"/>
      <c r="MZ149" s="11"/>
      <c r="NA149" s="11"/>
      <c r="NB149" s="11"/>
      <c r="NC149" s="11"/>
      <c r="ND149" s="11"/>
      <c r="NE149" s="11"/>
      <c r="NF149" s="11"/>
      <c r="NG149" s="11"/>
      <c r="NH149" s="11"/>
      <c r="NI149" s="11"/>
      <c r="NJ149" s="11"/>
      <c r="NK149" s="11"/>
      <c r="NL149" s="11"/>
      <c r="NM149" s="11"/>
      <c r="NN149" s="11"/>
      <c r="NO149" s="11"/>
      <c r="NP149" s="11"/>
      <c r="NQ149" s="11"/>
      <c r="NR149" s="11"/>
      <c r="NS149" s="11"/>
      <c r="NT149" s="11"/>
      <c r="NU149" s="11"/>
      <c r="NV149" s="11"/>
      <c r="NW149" s="11"/>
      <c r="NX149" s="11"/>
      <c r="NY149" s="11"/>
      <c r="NZ149" s="11"/>
      <c r="OA149" s="11"/>
      <c r="OB149" s="11"/>
      <c r="OC149" s="11"/>
      <c r="OD149" s="11"/>
      <c r="OE149" s="11"/>
      <c r="OF149" s="11"/>
      <c r="OG149" s="11"/>
      <c r="OH149" s="11"/>
      <c r="OI149" s="11"/>
      <c r="OJ149" s="11"/>
      <c r="OK149" s="11"/>
      <c r="OL149" s="11"/>
      <c r="OM149" s="11"/>
      <c r="ON149" s="11"/>
      <c r="OO149" s="11"/>
      <c r="OP149" s="11"/>
      <c r="OQ149" s="11"/>
      <c r="OR149" s="11"/>
      <c r="OS149" s="11"/>
      <c r="OT149" s="11"/>
      <c r="OU149" s="11"/>
      <c r="OV149" s="11"/>
      <c r="OW149" s="11"/>
      <c r="OX149" s="11"/>
      <c r="OY149" s="11"/>
      <c r="OZ149" s="11"/>
      <c r="PA149" s="11"/>
      <c r="PB149" s="11"/>
      <c r="PC149" s="11"/>
      <c r="PD149" s="11"/>
      <c r="PE149" s="11"/>
      <c r="PF149" s="11"/>
      <c r="PG149" s="11"/>
      <c r="PH149" s="11"/>
      <c r="PI149" s="11"/>
      <c r="PJ149" s="11"/>
      <c r="PK149" s="11"/>
      <c r="PL149" s="11"/>
      <c r="PM149" s="11"/>
      <c r="PN149" s="11"/>
      <c r="PO149" s="11"/>
      <c r="PP149" s="11"/>
      <c r="PQ149" s="11"/>
      <c r="PR149" s="11"/>
      <c r="PS149" s="11"/>
      <c r="PT149" s="11"/>
      <c r="PU149" s="11"/>
      <c r="PV149" s="11"/>
      <c r="PW149" s="11"/>
      <c r="PX149" s="11"/>
      <c r="PY149" s="11"/>
      <c r="PZ149" s="11"/>
      <c r="QA149" s="11"/>
      <c r="QB149" s="11"/>
      <c r="QC149" s="11"/>
      <c r="QD149" s="11"/>
      <c r="QE149" s="11"/>
      <c r="QF149" s="11"/>
      <c r="QG149" s="11"/>
      <c r="QH149" s="11"/>
      <c r="QI149" s="11"/>
      <c r="QJ149" s="11"/>
      <c r="QK149" s="11"/>
      <c r="QL149" s="11"/>
      <c r="QM149" s="11"/>
      <c r="QN149" s="11"/>
      <c r="QO149" s="11"/>
      <c r="QP149" s="11"/>
      <c r="QQ149" s="11"/>
      <c r="QR149" s="11"/>
      <c r="QS149" s="11"/>
      <c r="QT149" s="11"/>
      <c r="QU149" s="11"/>
      <c r="QV149" s="11"/>
      <c r="QW149" s="11"/>
      <c r="QX149" s="11"/>
      <c r="QY149" s="11"/>
      <c r="QZ149" s="11"/>
      <c r="RA149" s="11"/>
      <c r="RB149" s="11"/>
      <c r="RC149" s="11"/>
      <c r="RD149" s="11"/>
      <c r="RE149" s="11"/>
      <c r="RF149" s="11"/>
      <c r="RG149" s="11"/>
      <c r="RH149" s="11"/>
      <c r="RI149" s="11"/>
      <c r="RJ149" s="11"/>
      <c r="RK149" s="11"/>
      <c r="RL149" s="11"/>
      <c r="RM149" s="11"/>
      <c r="RN149" s="11"/>
      <c r="RO149" s="11"/>
      <c r="RP149" s="11"/>
      <c r="RQ149" s="11"/>
      <c r="RR149" s="11"/>
      <c r="RS149" s="11"/>
      <c r="RT149" s="11"/>
      <c r="RU149" s="11"/>
      <c r="RV149" s="11"/>
      <c r="RW149" s="11"/>
      <c r="RX149" s="11"/>
      <c r="RY149" s="11"/>
      <c r="RZ149" s="11"/>
      <c r="SA149" s="11"/>
      <c r="SB149" s="11"/>
      <c r="SC149" s="11"/>
      <c r="SD149" s="11"/>
      <c r="SE149" s="11"/>
      <c r="SF149" s="11"/>
      <c r="SG149" s="11"/>
      <c r="SH149" s="11"/>
      <c r="SI149" s="11"/>
      <c r="SJ149" s="11"/>
      <c r="SK149" s="11"/>
      <c r="SL149" s="11"/>
      <c r="SM149" s="11"/>
      <c r="SN149" s="11"/>
      <c r="SO149" s="11"/>
      <c r="SP149" s="11"/>
      <c r="SQ149" s="11"/>
      <c r="SR149" s="11"/>
      <c r="SS149" s="11"/>
      <c r="ST149" s="11"/>
      <c r="SU149" s="11"/>
      <c r="SV149" s="11"/>
      <c r="SW149" s="11"/>
      <c r="SX149" s="11"/>
      <c r="SY149" s="11"/>
      <c r="SZ149" s="11"/>
      <c r="TA149" s="11"/>
      <c r="TB149" s="11"/>
      <c r="TC149" s="11"/>
      <c r="TD149" s="11"/>
      <c r="TE149" s="11"/>
      <c r="TF149" s="11"/>
      <c r="TG149" s="11"/>
      <c r="TH149" s="11"/>
      <c r="TI149" s="11"/>
      <c r="TJ149" s="11"/>
      <c r="TK149" s="11"/>
      <c r="TL149" s="11"/>
      <c r="TM149" s="11"/>
      <c r="TN149" s="11"/>
      <c r="TO149" s="11"/>
      <c r="TP149" s="11"/>
      <c r="TQ149" s="11"/>
      <c r="TR149" s="11"/>
      <c r="TS149" s="11"/>
      <c r="TT149" s="11"/>
      <c r="TU149" s="11"/>
      <c r="TV149" s="11"/>
      <c r="TW149" s="11"/>
      <c r="TX149" s="11"/>
      <c r="TY149" s="11"/>
      <c r="TZ149" s="11"/>
      <c r="UA149" s="11"/>
      <c r="UB149" s="11"/>
      <c r="UC149" s="11"/>
      <c r="UD149" s="11"/>
      <c r="UE149" s="11"/>
      <c r="UF149" s="11"/>
      <c r="UG149" s="11"/>
      <c r="UH149" s="11"/>
      <c r="UI149" s="11"/>
      <c r="UJ149" s="11"/>
      <c r="UK149" s="11"/>
      <c r="UL149" s="11"/>
      <c r="UM149" s="11"/>
      <c r="UN149" s="11"/>
      <c r="UO149" s="11"/>
      <c r="UP149" s="11"/>
      <c r="UQ149" s="11"/>
      <c r="UR149" s="11"/>
      <c r="US149" s="11"/>
      <c r="UT149" s="11"/>
      <c r="UU149" s="11"/>
      <c r="UV149" s="11"/>
      <c r="UW149" s="11"/>
      <c r="UX149" s="11"/>
      <c r="UY149" s="11"/>
      <c r="UZ149" s="11"/>
      <c r="VA149" s="11"/>
      <c r="VB149" s="11"/>
      <c r="VC149" s="11"/>
      <c r="VD149" s="11"/>
      <c r="VE149" s="11"/>
      <c r="VF149" s="11"/>
      <c r="VG149" s="11"/>
      <c r="VH149" s="11"/>
      <c r="VI149" s="11"/>
      <c r="VJ149" s="11"/>
      <c r="VK149" s="11"/>
      <c r="VL149" s="11"/>
      <c r="VM149" s="11"/>
      <c r="VN149" s="11"/>
      <c r="VO149" s="11"/>
      <c r="VP149" s="11"/>
      <c r="VQ149" s="11"/>
      <c r="VR149" s="11"/>
      <c r="VS149" s="11"/>
      <c r="VT149" s="11"/>
      <c r="VU149" s="11"/>
      <c r="VV149" s="11"/>
      <c r="VW149" s="11"/>
      <c r="VX149" s="11"/>
      <c r="VY149" s="11"/>
      <c r="VZ149" s="11"/>
      <c r="WA149" s="11"/>
      <c r="WB149" s="11"/>
      <c r="WC149" s="11"/>
      <c r="WD149" s="11"/>
      <c r="WE149" s="11"/>
      <c r="WF149" s="11"/>
      <c r="WG149" s="11"/>
      <c r="WH149" s="11"/>
      <c r="WI149" s="11"/>
      <c r="WJ149" s="11"/>
      <c r="WK149" s="11"/>
      <c r="WL149" s="11"/>
      <c r="WM149" s="11"/>
      <c r="WN149" s="11"/>
      <c r="WO149" s="11"/>
      <c r="WP149" s="11"/>
      <c r="WQ149" s="11"/>
      <c r="WR149" s="11"/>
      <c r="WS149" s="11"/>
      <c r="WT149" s="11"/>
      <c r="WU149" s="11"/>
      <c r="WV149" s="11"/>
      <c r="WW149" s="11"/>
      <c r="WX149" s="11"/>
      <c r="WY149" s="11"/>
      <c r="WZ149" s="11"/>
      <c r="XA149" s="11"/>
      <c r="XB149" s="11"/>
      <c r="XC149" s="11"/>
      <c r="XD149" s="11"/>
      <c r="XE149" s="11"/>
      <c r="XF149" s="11"/>
      <c r="XG149" s="11"/>
      <c r="XH149" s="11"/>
      <c r="XI149" s="11"/>
      <c r="XJ149" s="11"/>
      <c r="XK149" s="11"/>
      <c r="XL149" s="11"/>
      <c r="XM149" s="11"/>
      <c r="XN149" s="11"/>
      <c r="XO149" s="11"/>
      <c r="XP149" s="11"/>
      <c r="XQ149" s="11"/>
      <c r="XR149" s="11"/>
      <c r="XS149" s="11"/>
      <c r="XT149" s="11"/>
      <c r="XU149" s="11"/>
      <c r="XV149" s="11"/>
      <c r="XW149" s="11"/>
      <c r="XX149" s="11"/>
      <c r="XY149" s="11"/>
      <c r="XZ149" s="11"/>
      <c r="YA149" s="11"/>
      <c r="YB149" s="11"/>
      <c r="YC149" s="11"/>
      <c r="YD149" s="11"/>
      <c r="YE149" s="11"/>
      <c r="YF149" s="11"/>
      <c r="YG149" s="11"/>
      <c r="YH149" s="11"/>
      <c r="YI149" s="11"/>
      <c r="YJ149" s="11"/>
      <c r="YK149" s="11"/>
      <c r="YL149" s="11"/>
      <c r="YM149" s="11"/>
      <c r="YN149" s="11"/>
      <c r="YO149" s="11"/>
      <c r="YP149" s="11"/>
      <c r="YQ149" s="11"/>
      <c r="YR149" s="11"/>
      <c r="YS149" s="11"/>
      <c r="YT149" s="11"/>
      <c r="YU149" s="11"/>
      <c r="YV149" s="11"/>
      <c r="YW149" s="11"/>
      <c r="YX149" s="11"/>
      <c r="YY149" s="11"/>
      <c r="YZ149" s="11"/>
      <c r="ZA149" s="11"/>
      <c r="ZB149" s="11"/>
      <c r="ZC149" s="11"/>
      <c r="ZD149" s="11"/>
      <c r="ZE149" s="11"/>
      <c r="ZF149" s="11"/>
      <c r="ZG149" s="11"/>
      <c r="ZH149" s="11"/>
      <c r="ZI149" s="11"/>
      <c r="ZJ149" s="11"/>
      <c r="ZK149" s="11"/>
      <c r="ZL149" s="11"/>
      <c r="ZM149" s="11"/>
      <c r="ZN149" s="11"/>
      <c r="ZO149" s="11"/>
      <c r="ZP149" s="11"/>
      <c r="ZQ149" s="11"/>
      <c r="ZR149" s="11"/>
      <c r="ZS149" s="11"/>
      <c r="ZT149" s="11"/>
      <c r="ZU149" s="11"/>
      <c r="ZV149" s="11"/>
      <c r="ZW149" s="11"/>
      <c r="ZX149" s="11"/>
      <c r="ZY149" s="11"/>
      <c r="ZZ149" s="11"/>
      <c r="AAA149" s="11"/>
      <c r="AAB149" s="11"/>
      <c r="AAC149" s="11"/>
      <c r="AAD149" s="11"/>
      <c r="AAE149" s="11"/>
      <c r="AAF149" s="11"/>
      <c r="AAG149" s="11"/>
      <c r="AAH149" s="11"/>
      <c r="AAI149" s="11"/>
      <c r="AAJ149" s="11"/>
      <c r="AAK149" s="11"/>
      <c r="AAL149" s="11"/>
      <c r="AAM149" s="11"/>
      <c r="AAN149" s="11"/>
      <c r="AAO149" s="11"/>
      <c r="AAP149" s="11"/>
      <c r="AAQ149" s="11"/>
      <c r="AAR149" s="11"/>
      <c r="AAS149" s="11"/>
      <c r="AAT149" s="11"/>
      <c r="AAU149" s="11"/>
      <c r="AAV149" s="11"/>
      <c r="AAW149" s="11"/>
      <c r="AAX149" s="11"/>
      <c r="AAY149" s="11"/>
      <c r="AAZ149" s="11"/>
      <c r="ABA149" s="11"/>
      <c r="ABB149" s="11"/>
      <c r="ABC149" s="11"/>
      <c r="ABD149" s="11"/>
      <c r="ABE149" s="11"/>
      <c r="ABF149" s="11"/>
      <c r="ABG149" s="11"/>
      <c r="ABH149" s="11"/>
      <c r="ABI149" s="11"/>
      <c r="ABJ149" s="11"/>
      <c r="ABK149" s="11"/>
      <c r="ABL149" s="11"/>
      <c r="ABM149" s="11"/>
      <c r="ABN149" s="11"/>
      <c r="ABO149" s="11"/>
      <c r="ABP149" s="11"/>
      <c r="ABQ149" s="11"/>
      <c r="ABR149" s="11"/>
      <c r="ABS149" s="11"/>
      <c r="ABT149" s="11"/>
      <c r="ABU149" s="11"/>
      <c r="ABV149" s="11"/>
      <c r="ABW149" s="11"/>
      <c r="ABX149" s="11"/>
      <c r="ABY149" s="11"/>
      <c r="ABZ149" s="11"/>
      <c r="ACA149" s="11"/>
      <c r="ACB149" s="11"/>
      <c r="ACC149" s="11"/>
      <c r="ACD149" s="11"/>
      <c r="ACE149" s="11"/>
      <c r="ACF149" s="11"/>
      <c r="ACG149" s="11"/>
      <c r="ACH149" s="11"/>
      <c r="ACI149" s="11"/>
      <c r="ACJ149" s="11"/>
      <c r="ACK149" s="11"/>
      <c r="ACL149" s="11"/>
      <c r="ACM149" s="11"/>
      <c r="ACN149" s="11"/>
      <c r="ACO149" s="11"/>
      <c r="ACP149" s="11"/>
      <c r="ACQ149" s="11"/>
      <c r="ACR149" s="11"/>
      <c r="ACS149" s="11"/>
      <c r="ACT149" s="11"/>
      <c r="ACU149" s="11"/>
      <c r="ACV149" s="11"/>
      <c r="ACW149" s="11"/>
      <c r="ACX149" s="11"/>
      <c r="ACY149" s="11"/>
      <c r="ACZ149" s="11"/>
      <c r="ADA149" s="11"/>
      <c r="ADB149" s="11"/>
      <c r="ADC149" s="11"/>
      <c r="ADD149" s="11"/>
      <c r="ADE149" s="11"/>
      <c r="ADF149" s="11"/>
      <c r="ADG149" s="11"/>
      <c r="ADH149" s="11"/>
      <c r="ADI149" s="11"/>
      <c r="ADJ149" s="11"/>
      <c r="ADK149" s="11"/>
      <c r="ADL149" s="11"/>
      <c r="ADM149" s="11"/>
      <c r="ADN149" s="11"/>
      <c r="ADO149" s="11"/>
      <c r="ADP149" s="11"/>
      <c r="ADQ149" s="11"/>
      <c r="ADR149" s="11"/>
      <c r="ADS149" s="11"/>
      <c r="ADT149" s="11"/>
      <c r="ADU149" s="11"/>
      <c r="ADV149" s="11"/>
      <c r="ADW149" s="11"/>
      <c r="ADX149" s="11"/>
      <c r="ADY149" s="11"/>
      <c r="ADZ149" s="11"/>
      <c r="AEA149" s="11"/>
      <c r="AEB149" s="11"/>
      <c r="AEC149" s="11"/>
      <c r="AED149" s="11"/>
      <c r="AEE149" s="11"/>
      <c r="AEF149" s="11"/>
      <c r="AEG149" s="11"/>
      <c r="AEH149" s="11"/>
      <c r="AEI149" s="11"/>
      <c r="AEJ149" s="11"/>
      <c r="AEK149" s="11"/>
      <c r="AEL149" s="11"/>
      <c r="AEM149" s="11"/>
      <c r="AEN149" s="11"/>
      <c r="AEO149" s="11"/>
      <c r="AEP149" s="11"/>
      <c r="AEQ149" s="11"/>
      <c r="AER149" s="11"/>
      <c r="AES149" s="11"/>
      <c r="AET149" s="11"/>
      <c r="AEU149" s="11"/>
      <c r="AEV149" s="11"/>
      <c r="AEW149" s="11"/>
      <c r="AEX149" s="11"/>
      <c r="AEY149" s="11"/>
      <c r="AEZ149" s="11"/>
      <c r="AFA149" s="11"/>
      <c r="AFB149" s="11"/>
      <c r="AFC149" s="11"/>
      <c r="AFD149" s="11"/>
      <c r="AFE149" s="11"/>
      <c r="AFF149" s="11"/>
      <c r="AFG149" s="11"/>
      <c r="AFH149" s="11"/>
      <c r="AFI149" s="11"/>
      <c r="AFJ149" s="11"/>
      <c r="AFK149" s="11"/>
      <c r="AFL149" s="11"/>
      <c r="AFM149" s="11"/>
      <c r="AFN149" s="11"/>
      <c r="AFO149" s="11"/>
      <c r="AFP149" s="11"/>
      <c r="AFQ149" s="11"/>
      <c r="AFR149" s="11"/>
      <c r="AFS149" s="11"/>
      <c r="AFT149" s="11"/>
      <c r="AFU149" s="11"/>
      <c r="AFV149" s="11"/>
      <c r="AFW149" s="11"/>
      <c r="AFX149" s="11"/>
      <c r="AFY149" s="11"/>
      <c r="AFZ149" s="11"/>
      <c r="AGA149" s="11"/>
      <c r="AGB149" s="11"/>
      <c r="AGC149" s="11"/>
      <c r="AGD149" s="11"/>
      <c r="AGE149" s="11"/>
      <c r="AGF149" s="11"/>
      <c r="AGG149" s="11"/>
      <c r="AGH149" s="11"/>
      <c r="AGI149" s="11"/>
      <c r="AGJ149" s="11"/>
      <c r="AGK149" s="11"/>
      <c r="AGL149" s="11"/>
      <c r="AGM149" s="11"/>
      <c r="AGN149" s="11"/>
      <c r="AGO149" s="11"/>
      <c r="AGP149" s="11"/>
      <c r="AGQ149" s="11"/>
      <c r="AGR149" s="11"/>
      <c r="AGS149" s="11"/>
      <c r="AGT149" s="11"/>
      <c r="AGU149" s="11"/>
      <c r="AGV149" s="11"/>
      <c r="AGW149" s="11"/>
      <c r="AGX149" s="11"/>
      <c r="AGY149" s="11"/>
      <c r="AGZ149" s="11"/>
      <c r="AHA149" s="11"/>
      <c r="AHB149" s="11"/>
      <c r="AHC149" s="11"/>
      <c r="AHD149" s="11"/>
      <c r="AHE149" s="11"/>
      <c r="AHF149" s="11"/>
      <c r="AHG149" s="11"/>
      <c r="AHH149" s="11"/>
      <c r="AHI149" s="11"/>
      <c r="AHJ149" s="11"/>
      <c r="AHK149" s="11"/>
      <c r="AHL149" s="11"/>
      <c r="AHM149" s="11"/>
      <c r="AHN149" s="11"/>
      <c r="AHO149" s="11"/>
      <c r="AHP149" s="11"/>
      <c r="AHQ149" s="11"/>
      <c r="AHR149" s="11"/>
      <c r="AHS149" s="11"/>
      <c r="AHT149" s="11"/>
      <c r="AHU149" s="11"/>
      <c r="AHV149" s="11"/>
      <c r="AHW149" s="11"/>
      <c r="AHX149" s="11"/>
      <c r="AHY149" s="11"/>
      <c r="AHZ149" s="11"/>
      <c r="AIA149" s="11"/>
      <c r="AIB149" s="11"/>
      <c r="AIC149" s="11"/>
      <c r="AID149" s="11"/>
      <c r="AIE149" s="11"/>
      <c r="AIF149" s="11"/>
      <c r="AIG149" s="11"/>
      <c r="AIH149" s="11"/>
      <c r="AII149" s="11"/>
      <c r="AIJ149" s="11"/>
      <c r="AIK149" s="11"/>
      <c r="AIL149" s="11"/>
      <c r="AIM149" s="11"/>
      <c r="AIN149" s="11"/>
      <c r="AIO149" s="11"/>
      <c r="AIP149" s="11"/>
      <c r="AIQ149" s="11"/>
      <c r="AIR149" s="11"/>
      <c r="AIS149" s="11"/>
      <c r="AIT149" s="11"/>
      <c r="AIU149" s="11"/>
      <c r="AIV149" s="11"/>
      <c r="AIW149" s="11"/>
      <c r="AIX149" s="11"/>
      <c r="AIY149" s="11"/>
      <c r="AIZ149" s="11"/>
      <c r="AJA149" s="11"/>
      <c r="AJB149" s="11"/>
      <c r="AJC149" s="11"/>
      <c r="AJD149" s="11"/>
      <c r="AJE149" s="11"/>
      <c r="AJF149" s="11"/>
      <c r="AJG149" s="11"/>
      <c r="AJH149" s="11"/>
      <c r="AJI149" s="11"/>
      <c r="AJJ149" s="11"/>
      <c r="AJK149" s="11"/>
      <c r="AJL149" s="11"/>
      <c r="AJM149" s="11"/>
      <c r="AJN149" s="11"/>
      <c r="AJO149" s="11"/>
      <c r="AJP149" s="11"/>
      <c r="AJQ149" s="11"/>
      <c r="AJR149" s="11"/>
      <c r="AJS149" s="11"/>
      <c r="AJT149" s="11"/>
      <c r="AJU149" s="11"/>
      <c r="AJV149" s="11"/>
      <c r="AJW149" s="11"/>
      <c r="AJX149" s="11"/>
      <c r="AJY149" s="11"/>
      <c r="AJZ149" s="11"/>
      <c r="AKA149" s="11"/>
      <c r="AKB149" s="11"/>
      <c r="AKC149" s="11"/>
      <c r="AKD149" s="11"/>
      <c r="AKE149" s="11"/>
      <c r="AKF149" s="11"/>
      <c r="AKG149" s="11"/>
      <c r="AKH149" s="11"/>
      <c r="AKI149" s="11"/>
      <c r="AKJ149" s="11"/>
      <c r="AKK149" s="11"/>
      <c r="AKL149" s="11"/>
      <c r="AKM149" s="11"/>
      <c r="AKN149" s="11"/>
      <c r="AKO149" s="11"/>
      <c r="AKP149" s="11"/>
      <c r="AKQ149" s="11"/>
      <c r="AKR149" s="11"/>
      <c r="AKS149" s="11"/>
      <c r="AKT149" s="11"/>
      <c r="AKU149" s="11"/>
      <c r="AKV149" s="11"/>
      <c r="AKW149" s="11"/>
      <c r="AKX149" s="11"/>
      <c r="AKY149" s="11"/>
      <c r="AKZ149" s="11"/>
      <c r="ALA149" s="11"/>
      <c r="ALB149" s="11"/>
      <c r="ALC149" s="11"/>
      <c r="ALD149" s="11"/>
      <c r="ALE149" s="11"/>
      <c r="ALF149" s="11"/>
      <c r="ALG149" s="11"/>
      <c r="ALH149" s="11"/>
      <c r="ALI149" s="11"/>
      <c r="ALJ149" s="11"/>
      <c r="ALK149" s="11"/>
      <c r="ALL149" s="11"/>
      <c r="ALM149" s="11"/>
      <c r="ALN149" s="11"/>
      <c r="ALO149" s="11"/>
      <c r="ALP149" s="11"/>
      <c r="ALQ149" s="11"/>
      <c r="ALR149" s="11"/>
      <c r="ALS149" s="11"/>
      <c r="ALT149" s="11"/>
      <c r="ALU149" s="11"/>
      <c r="ALV149" s="11"/>
      <c r="ALW149" s="11"/>
      <c r="ALX149" s="11"/>
      <c r="ALY149" s="11"/>
      <c r="ALZ149" s="11"/>
      <c r="AMA149" s="11"/>
      <c r="AMB149" s="11"/>
      <c r="AMC149" s="11"/>
      <c r="AMD149" s="11"/>
      <c r="AME149" s="11"/>
      <c r="AMF149" s="11"/>
      <c r="AMG149" s="11"/>
      <c r="AMH149" s="11"/>
      <c r="AMI149" s="11"/>
      <c r="AMJ149" s="11"/>
      <c r="AMK149" s="11"/>
    </row>
    <row r="150" spans="1:1025" ht="15" customHeight="1">
      <c r="A150" s="255"/>
      <c r="B150" s="264"/>
      <c r="C150" s="262" t="s">
        <v>142</v>
      </c>
      <c r="D150" s="265"/>
      <c r="E150" s="266"/>
      <c r="F150" s="267"/>
      <c r="G150" s="266"/>
      <c r="H150" s="266"/>
      <c r="I150" s="266"/>
      <c r="J150" s="266"/>
      <c r="K150" s="266"/>
      <c r="L150" s="266"/>
      <c r="M150" s="252"/>
      <c r="N150" s="148"/>
      <c r="O150" s="149"/>
    </row>
    <row r="151" spans="1:1025">
      <c r="A151" s="255"/>
      <c r="B151" s="264"/>
      <c r="C151" s="262" t="s">
        <v>143</v>
      </c>
      <c r="D151" s="265"/>
      <c r="E151" s="266"/>
      <c r="F151" s="267"/>
      <c r="G151" s="266"/>
      <c r="H151" s="266"/>
      <c r="I151" s="266"/>
      <c r="J151" s="266"/>
      <c r="K151" s="266"/>
      <c r="L151" s="266"/>
      <c r="M151" s="252"/>
      <c r="N151" s="148"/>
      <c r="O151" s="149"/>
    </row>
    <row r="152" spans="1:1025">
      <c r="A152" s="255"/>
      <c r="B152" s="264"/>
      <c r="C152" s="263"/>
      <c r="D152" s="265"/>
      <c r="E152" s="266"/>
      <c r="F152" s="268"/>
      <c r="G152" s="264"/>
      <c r="H152" s="266"/>
      <c r="I152" s="266"/>
      <c r="J152" s="266"/>
      <c r="K152" s="266"/>
      <c r="L152" s="266"/>
      <c r="M152" s="252"/>
      <c r="N152" s="148"/>
      <c r="O152" s="152"/>
    </row>
    <row r="153" spans="1:1025">
      <c r="A153" s="255"/>
      <c r="B153" s="264"/>
      <c r="C153" s="263"/>
      <c r="D153" s="265"/>
      <c r="E153" s="266"/>
      <c r="F153" s="268"/>
      <c r="G153" s="264"/>
      <c r="H153" s="266"/>
      <c r="I153" s="266"/>
      <c r="J153" s="266"/>
      <c r="K153" s="266"/>
      <c r="L153" s="266"/>
      <c r="M153" s="253"/>
      <c r="N153" s="149"/>
    </row>
    <row r="154" spans="1:1025">
      <c r="A154" s="255"/>
      <c r="B154" s="264"/>
      <c r="C154" s="263"/>
      <c r="D154" s="265"/>
      <c r="E154" s="266"/>
      <c r="F154" s="268"/>
      <c r="G154" s="264"/>
      <c r="H154" s="266"/>
      <c r="I154" s="266"/>
      <c r="J154" s="266"/>
      <c r="K154" s="266"/>
      <c r="L154" s="266"/>
      <c r="M154" s="253"/>
      <c r="N154" s="149"/>
    </row>
    <row r="155" spans="1:1025">
      <c r="A155" s="255"/>
      <c r="B155" s="264"/>
      <c r="C155" s="263"/>
      <c r="D155" s="265"/>
      <c r="E155" s="266"/>
      <c r="F155" s="268"/>
      <c r="G155" s="264"/>
      <c r="H155" s="266"/>
      <c r="I155" s="266"/>
      <c r="J155" s="266"/>
      <c r="K155" s="266"/>
      <c r="L155" s="266"/>
      <c r="M155" s="253"/>
      <c r="N155" s="149"/>
    </row>
    <row r="156" spans="1:1025">
      <c r="A156" s="255"/>
      <c r="B156" s="264"/>
      <c r="C156" s="263"/>
      <c r="D156" s="265"/>
      <c r="E156" s="266"/>
      <c r="F156" s="268"/>
      <c r="G156" s="264"/>
      <c r="H156" s="266"/>
      <c r="I156" s="266"/>
      <c r="J156" s="266"/>
      <c r="K156" s="266"/>
      <c r="L156" s="266"/>
      <c r="M156" s="253"/>
      <c r="N156" s="149"/>
    </row>
    <row r="157" spans="1:1025">
      <c r="A157" s="255"/>
      <c r="B157" s="264"/>
      <c r="C157" s="263"/>
      <c r="D157" s="265"/>
      <c r="E157" s="266"/>
      <c r="F157" s="268"/>
      <c r="G157" s="264"/>
      <c r="H157" s="266"/>
      <c r="I157" s="266"/>
      <c r="J157" s="266"/>
      <c r="K157" s="266"/>
      <c r="L157" s="266"/>
      <c r="M157" s="253"/>
      <c r="N157" s="149"/>
    </row>
    <row r="158" spans="1:1025">
      <c r="A158" s="255"/>
      <c r="B158" s="264"/>
      <c r="C158" s="263"/>
      <c r="D158" s="265"/>
      <c r="E158" s="266"/>
      <c r="F158" s="268"/>
      <c r="G158" s="264"/>
      <c r="H158" s="266"/>
      <c r="I158" s="266"/>
      <c r="J158" s="266"/>
      <c r="K158" s="266"/>
      <c r="L158" s="266"/>
      <c r="M158" s="253"/>
      <c r="N158" s="149"/>
    </row>
    <row r="159" spans="1:1025">
      <c r="A159" s="255"/>
      <c r="B159" s="264"/>
      <c r="C159" s="263"/>
      <c r="D159" s="265"/>
      <c r="E159" s="266"/>
      <c r="F159" s="268"/>
      <c r="G159" s="264"/>
      <c r="H159" s="266"/>
      <c r="I159" s="266"/>
      <c r="J159" s="266"/>
      <c r="K159" s="266"/>
      <c r="L159" s="266"/>
      <c r="M159" s="253"/>
      <c r="N159" s="149"/>
    </row>
    <row r="160" spans="1:1025">
      <c r="A160" s="255"/>
      <c r="B160" s="264"/>
      <c r="C160" s="263"/>
      <c r="D160" s="265"/>
      <c r="E160" s="266"/>
      <c r="F160" s="268"/>
      <c r="G160" s="264"/>
      <c r="H160" s="266"/>
      <c r="I160" s="266"/>
      <c r="J160" s="266"/>
      <c r="K160" s="266"/>
      <c r="L160" s="266"/>
      <c r="M160" s="253"/>
      <c r="N160" s="149"/>
    </row>
    <row r="161" spans="2:14">
      <c r="B161" s="269"/>
      <c r="C161" s="254"/>
      <c r="D161" s="270"/>
      <c r="E161" s="271"/>
      <c r="F161" s="272"/>
      <c r="G161" s="269"/>
      <c r="H161" s="271"/>
      <c r="I161" s="271"/>
      <c r="J161" s="271"/>
      <c r="K161" s="271"/>
      <c r="L161" s="271"/>
      <c r="M161" s="153"/>
      <c r="N161" s="149"/>
    </row>
    <row r="162" spans="2:14">
      <c r="B162" s="145"/>
      <c r="C162" s="191"/>
      <c r="D162" s="146"/>
      <c r="E162" s="147"/>
      <c r="F162" s="150"/>
      <c r="G162" s="151"/>
      <c r="H162" s="147"/>
      <c r="I162" s="147"/>
      <c r="J162" s="147"/>
      <c r="K162" s="147"/>
      <c r="L162" s="147"/>
      <c r="M162" s="153"/>
      <c r="N162" s="149"/>
    </row>
    <row r="163" spans="2:14">
      <c r="B163" s="145"/>
      <c r="C163" s="191"/>
      <c r="D163" s="146"/>
      <c r="E163" s="147"/>
      <c r="F163" s="150"/>
      <c r="G163" s="151"/>
      <c r="H163" s="147"/>
      <c r="I163" s="147"/>
      <c r="J163" s="147"/>
      <c r="K163" s="147"/>
      <c r="L163" s="147"/>
      <c r="M163" s="153"/>
      <c r="N163" s="149"/>
    </row>
    <row r="164" spans="2:14">
      <c r="B164" s="145"/>
      <c r="C164" s="191"/>
      <c r="D164" s="146"/>
      <c r="E164" s="147"/>
      <c r="F164" s="150"/>
      <c r="G164" s="151"/>
      <c r="H164" s="147"/>
      <c r="I164" s="147"/>
      <c r="J164" s="147"/>
      <c r="K164" s="147"/>
      <c r="L164" s="147"/>
      <c r="M164" s="153"/>
      <c r="N164" s="149"/>
    </row>
    <row r="165" spans="2:14">
      <c r="B165" s="145"/>
      <c r="C165" s="191"/>
      <c r="D165" s="146"/>
      <c r="E165" s="147"/>
      <c r="F165" s="150"/>
      <c r="G165" s="151"/>
      <c r="H165" s="147"/>
      <c r="I165" s="147"/>
      <c r="J165" s="147"/>
      <c r="K165" s="147"/>
      <c r="L165" s="147"/>
      <c r="M165" s="153"/>
      <c r="N165" s="149"/>
    </row>
    <row r="166" spans="2:14">
      <c r="B166" s="145"/>
      <c r="C166" s="191"/>
      <c r="D166" s="146"/>
      <c r="E166" s="147"/>
      <c r="F166" s="150"/>
      <c r="G166" s="151"/>
      <c r="H166" s="147"/>
      <c r="I166" s="147"/>
      <c r="J166" s="147"/>
      <c r="K166" s="147"/>
      <c r="L166" s="147"/>
      <c r="M166" s="153"/>
      <c r="N166" s="149"/>
    </row>
    <row r="167" spans="2:14">
      <c r="B167" s="145"/>
      <c r="C167" s="191"/>
      <c r="D167" s="146"/>
      <c r="E167" s="147"/>
      <c r="F167" s="150"/>
      <c r="G167" s="151"/>
      <c r="H167" s="147"/>
      <c r="I167" s="147"/>
      <c r="J167" s="147"/>
      <c r="K167" s="147"/>
      <c r="L167" s="147"/>
      <c r="M167" s="153"/>
      <c r="N167" s="149"/>
    </row>
    <row r="168" spans="2:14">
      <c r="B168" s="145"/>
      <c r="C168" s="191"/>
      <c r="D168" s="146"/>
      <c r="E168" s="147"/>
      <c r="F168" s="150"/>
      <c r="G168" s="151"/>
      <c r="H168" s="147"/>
      <c r="I168" s="147"/>
      <c r="J168" s="147"/>
      <c r="K168" s="147"/>
      <c r="L168" s="147"/>
      <c r="M168" s="153"/>
      <c r="N168" s="149"/>
    </row>
    <row r="169" spans="2:14">
      <c r="B169" s="145"/>
      <c r="C169" s="191"/>
      <c r="D169" s="146"/>
      <c r="E169" s="147"/>
      <c r="F169" s="150"/>
      <c r="G169" s="151"/>
      <c r="H169" s="147"/>
      <c r="I169" s="147"/>
      <c r="J169" s="147"/>
      <c r="K169" s="147"/>
      <c r="L169" s="147"/>
      <c r="M169" s="153"/>
      <c r="N169" s="149"/>
    </row>
    <row r="170" spans="2:14">
      <c r="B170" s="145"/>
      <c r="C170" s="191"/>
      <c r="D170" s="146"/>
      <c r="E170" s="147"/>
      <c r="F170" s="150"/>
      <c r="G170" s="151"/>
      <c r="H170" s="147"/>
      <c r="I170" s="147"/>
      <c r="J170" s="147"/>
      <c r="K170" s="147"/>
      <c r="L170" s="147"/>
      <c r="M170" s="153"/>
      <c r="N170" s="149"/>
    </row>
    <row r="171" spans="2:14">
      <c r="B171" s="145"/>
      <c r="C171" s="191"/>
      <c r="D171" s="146"/>
      <c r="E171" s="147"/>
      <c r="F171" s="150"/>
      <c r="G171" s="151"/>
      <c r="H171" s="147"/>
      <c r="I171" s="147"/>
      <c r="J171" s="147"/>
      <c r="K171" s="147"/>
      <c r="L171" s="147"/>
      <c r="M171" s="153"/>
      <c r="N171" s="149"/>
    </row>
    <row r="172" spans="2:14">
      <c r="B172" s="145"/>
      <c r="C172" s="191"/>
      <c r="D172" s="146"/>
      <c r="E172" s="147"/>
      <c r="F172" s="150"/>
      <c r="G172" s="151"/>
      <c r="H172" s="147"/>
      <c r="I172" s="147"/>
      <c r="J172" s="147"/>
      <c r="K172" s="147"/>
      <c r="L172" s="147"/>
      <c r="M172" s="153"/>
      <c r="N172" s="149"/>
    </row>
    <row r="173" spans="2:14">
      <c r="B173" s="145"/>
      <c r="C173" s="191"/>
      <c r="D173" s="146"/>
      <c r="E173" s="147"/>
      <c r="F173" s="150"/>
      <c r="G173" s="151"/>
      <c r="H173" s="147"/>
      <c r="I173" s="147"/>
      <c r="J173" s="147"/>
      <c r="K173" s="147"/>
      <c r="L173" s="147"/>
      <c r="M173" s="153"/>
      <c r="N173" s="149"/>
    </row>
    <row r="174" spans="2:14">
      <c r="B174" s="145"/>
      <c r="C174" s="191"/>
      <c r="D174" s="146"/>
      <c r="E174" s="147"/>
      <c r="F174" s="150"/>
      <c r="G174" s="151"/>
      <c r="H174" s="147"/>
      <c r="I174" s="147"/>
      <c r="J174" s="147"/>
      <c r="K174" s="147"/>
      <c r="L174" s="147"/>
      <c r="M174" s="153"/>
      <c r="N174" s="149"/>
    </row>
    <row r="175" spans="2:14">
      <c r="B175" s="145"/>
      <c r="C175" s="191"/>
      <c r="D175" s="146"/>
      <c r="E175" s="147"/>
      <c r="F175" s="150"/>
      <c r="G175" s="151"/>
      <c r="H175" s="147"/>
      <c r="I175" s="147"/>
      <c r="J175" s="147"/>
      <c r="K175" s="147"/>
      <c r="L175" s="147"/>
      <c r="M175" s="153"/>
      <c r="N175" s="149"/>
    </row>
    <row r="176" spans="2:14">
      <c r="B176" s="145"/>
      <c r="C176" s="191"/>
      <c r="D176" s="146"/>
      <c r="E176" s="147"/>
      <c r="F176" s="150"/>
      <c r="G176" s="151"/>
      <c r="H176" s="147"/>
      <c r="I176" s="147"/>
      <c r="J176" s="147"/>
      <c r="K176" s="147"/>
      <c r="L176" s="147"/>
      <c r="M176" s="153"/>
      <c r="N176" s="149"/>
    </row>
    <row r="177" spans="2:14">
      <c r="B177" s="145"/>
      <c r="C177" s="191"/>
      <c r="D177" s="146"/>
      <c r="E177" s="147"/>
      <c r="F177" s="150"/>
      <c r="G177" s="151"/>
      <c r="H177" s="147"/>
      <c r="I177" s="147"/>
      <c r="J177" s="147"/>
      <c r="K177" s="147"/>
      <c r="L177" s="147"/>
      <c r="M177" s="153"/>
      <c r="N177" s="149"/>
    </row>
    <row r="178" spans="2:14">
      <c r="B178" s="145"/>
      <c r="C178" s="191"/>
      <c r="D178" s="146"/>
      <c r="E178" s="147"/>
      <c r="F178" s="150"/>
      <c r="G178" s="151"/>
      <c r="H178" s="147"/>
      <c r="I178" s="147"/>
      <c r="J178" s="147"/>
      <c r="K178" s="147"/>
      <c r="L178" s="147"/>
      <c r="M178" s="153"/>
      <c r="N178" s="149"/>
    </row>
    <row r="179" spans="2:14">
      <c r="B179" s="145"/>
      <c r="C179" s="191"/>
      <c r="D179" s="146"/>
      <c r="E179" s="147"/>
      <c r="F179" s="150"/>
      <c r="G179" s="151"/>
      <c r="H179" s="147"/>
      <c r="I179" s="147"/>
      <c r="J179" s="147"/>
      <c r="K179" s="147"/>
      <c r="L179" s="154"/>
      <c r="M179" s="153"/>
      <c r="N179" s="152"/>
    </row>
    <row r="180" spans="2:14">
      <c r="B180" s="155"/>
      <c r="L180" s="8"/>
      <c r="N180" s="7"/>
    </row>
    <row r="181" spans="2:14">
      <c r="B181" s="155"/>
      <c r="L181" s="8"/>
      <c r="N181" s="7"/>
    </row>
    <row r="182" spans="2:14">
      <c r="B182" s="155"/>
      <c r="L182" s="8"/>
      <c r="N182" s="7"/>
    </row>
    <row r="183" spans="2:14">
      <c r="B183" s="155"/>
      <c r="L183" s="8"/>
      <c r="N183" s="7"/>
    </row>
    <row r="184" spans="2:14">
      <c r="B184" s="155"/>
      <c r="L184" s="8"/>
      <c r="N184" s="7"/>
    </row>
    <row r="185" spans="2:14">
      <c r="B185" s="155"/>
      <c r="L185" s="8"/>
      <c r="N185" s="7"/>
    </row>
    <row r="186" spans="2:14">
      <c r="B186" s="155"/>
      <c r="L186" s="8"/>
      <c r="N186" s="7"/>
    </row>
    <row r="187" spans="2:14">
      <c r="B187" s="155"/>
      <c r="L187" s="8"/>
      <c r="N187" s="7"/>
    </row>
    <row r="188" spans="2:14">
      <c r="B188" s="155"/>
      <c r="L188" s="8"/>
      <c r="N188" s="7"/>
    </row>
    <row r="189" spans="2:14">
      <c r="B189" s="155"/>
      <c r="L189" s="8"/>
      <c r="N189" s="7"/>
    </row>
    <row r="190" spans="2:14">
      <c r="B190" s="155"/>
      <c r="L190" s="8"/>
      <c r="N190" s="7"/>
    </row>
    <row r="191" spans="2:14">
      <c r="B191" s="155"/>
      <c r="L191" s="8"/>
      <c r="N191" s="7"/>
    </row>
    <row r="192" spans="2:14">
      <c r="B192" s="155"/>
      <c r="L192" s="8"/>
      <c r="N192" s="7"/>
    </row>
    <row r="193" spans="2:14">
      <c r="B193" s="155"/>
      <c r="L193" s="8"/>
      <c r="N193" s="7"/>
    </row>
    <row r="194" spans="2:14">
      <c r="B194" s="155"/>
      <c r="L194" s="8"/>
      <c r="N194" s="7"/>
    </row>
    <row r="195" spans="2:14">
      <c r="B195" s="155"/>
      <c r="L195" s="8"/>
      <c r="N195" s="7"/>
    </row>
    <row r="196" spans="2:14">
      <c r="B196" s="155"/>
      <c r="L196" s="8"/>
      <c r="N196" s="7"/>
    </row>
    <row r="197" spans="2:14">
      <c r="B197" s="155"/>
      <c r="L197" s="8"/>
      <c r="N197" s="7"/>
    </row>
    <row r="198" spans="2:14">
      <c r="B198" s="155"/>
      <c r="L198" s="8"/>
      <c r="N198" s="7"/>
    </row>
    <row r="199" spans="2:14">
      <c r="B199" s="155"/>
      <c r="L199" s="8"/>
      <c r="N199" s="7"/>
    </row>
    <row r="200" spans="2:14">
      <c r="B200" s="155"/>
      <c r="L200" s="8"/>
      <c r="N200" s="7"/>
    </row>
    <row r="201" spans="2:14">
      <c r="B201" s="155"/>
      <c r="L201" s="8"/>
      <c r="N201" s="7"/>
    </row>
    <row r="202" spans="2:14">
      <c r="L202" s="8"/>
      <c r="N202" s="7"/>
    </row>
    <row r="203" spans="2:14">
      <c r="L203" s="8"/>
      <c r="N203" s="7"/>
    </row>
    <row r="204" spans="2:14">
      <c r="L204" s="8"/>
      <c r="N204" s="7"/>
    </row>
    <row r="205" spans="2:14">
      <c r="L205" s="8"/>
      <c r="N205" s="7"/>
    </row>
    <row r="206" spans="2:14">
      <c r="L206" s="8"/>
      <c r="N206" s="7"/>
    </row>
    <row r="207" spans="2:14">
      <c r="L207" s="8"/>
      <c r="N207" s="7"/>
    </row>
    <row r="208" spans="2:14">
      <c r="L208" s="8"/>
      <c r="N208" s="7"/>
    </row>
    <row r="209" spans="12:14">
      <c r="L209" s="8"/>
      <c r="N209" s="7"/>
    </row>
    <row r="210" spans="12:14">
      <c r="L210" s="8"/>
      <c r="N210" s="7"/>
    </row>
    <row r="211" spans="12:14">
      <c r="L211" s="8"/>
      <c r="N211" s="7"/>
    </row>
    <row r="212" spans="12:14">
      <c r="L212" s="8"/>
      <c r="N212" s="7"/>
    </row>
    <row r="213" spans="12:14">
      <c r="L213" s="8"/>
      <c r="N213" s="7"/>
    </row>
    <row r="214" spans="12:14">
      <c r="L214" s="8"/>
      <c r="N214" s="7"/>
    </row>
    <row r="215" spans="12:14">
      <c r="L215" s="8"/>
      <c r="N215" s="7"/>
    </row>
    <row r="216" spans="12:14">
      <c r="L216" s="8"/>
      <c r="N216" s="7"/>
    </row>
    <row r="217" spans="12:14">
      <c r="L217" s="8"/>
      <c r="N217" s="7"/>
    </row>
    <row r="218" spans="12:14">
      <c r="L218" s="8"/>
      <c r="N218" s="7"/>
    </row>
    <row r="219" spans="12:14">
      <c r="L219" s="8"/>
      <c r="N219" s="7"/>
    </row>
    <row r="220" spans="12:14">
      <c r="L220" s="8"/>
      <c r="N220" s="7"/>
    </row>
    <row r="221" spans="12:14">
      <c r="L221" s="8"/>
      <c r="N221" s="7"/>
    </row>
    <row r="222" spans="12:14">
      <c r="L222" s="8"/>
      <c r="N222" s="7"/>
    </row>
    <row r="223" spans="12:14">
      <c r="L223" s="8"/>
      <c r="N223" s="7"/>
    </row>
    <row r="224" spans="12:14">
      <c r="L224" s="8"/>
      <c r="N224" s="7"/>
    </row>
    <row r="225" spans="12:14">
      <c r="L225" s="8"/>
      <c r="N225" s="7"/>
    </row>
    <row r="226" spans="12:14">
      <c r="L226" s="8"/>
      <c r="N226" s="7"/>
    </row>
    <row r="227" spans="12:14">
      <c r="L227" s="8"/>
      <c r="N227" s="7"/>
    </row>
    <row r="228" spans="12:14">
      <c r="L228" s="8"/>
      <c r="N228" s="7"/>
    </row>
    <row r="229" spans="12:14">
      <c r="L229" s="8"/>
      <c r="N229" s="7"/>
    </row>
    <row r="230" spans="12:14">
      <c r="L230" s="8"/>
      <c r="N230" s="7"/>
    </row>
    <row r="231" spans="12:14">
      <c r="L231" s="8"/>
      <c r="N231" s="7"/>
    </row>
    <row r="232" spans="12:14">
      <c r="L232" s="8"/>
      <c r="N232" s="7"/>
    </row>
    <row r="233" spans="12:14">
      <c r="L233" s="8"/>
      <c r="N233" s="7"/>
    </row>
    <row r="234" spans="12:14">
      <c r="L234" s="8"/>
      <c r="N234" s="7"/>
    </row>
    <row r="235" spans="12:14">
      <c r="L235" s="8"/>
      <c r="N235" s="7"/>
    </row>
    <row r="236" spans="12:14">
      <c r="L236" s="8"/>
      <c r="N236" s="7"/>
    </row>
    <row r="237" spans="12:14">
      <c r="L237" s="8"/>
      <c r="N237" s="7"/>
    </row>
    <row r="238" spans="12:14">
      <c r="L238" s="8"/>
      <c r="N238" s="7"/>
    </row>
    <row r="239" spans="12:14">
      <c r="L239" s="8"/>
      <c r="N239" s="7"/>
    </row>
    <row r="240" spans="12:14">
      <c r="L240" s="8"/>
      <c r="N240" s="7"/>
    </row>
    <row r="241" spans="12:14">
      <c r="L241" s="8"/>
      <c r="N241" s="7"/>
    </row>
    <row r="242" spans="12:14">
      <c r="L242" s="8"/>
      <c r="N242" s="7"/>
    </row>
    <row r="243" spans="12:14">
      <c r="L243" s="8"/>
      <c r="N243" s="7"/>
    </row>
    <row r="244" spans="12:14">
      <c r="L244" s="8"/>
      <c r="N244" s="7"/>
    </row>
    <row r="245" spans="12:14">
      <c r="L245" s="8"/>
      <c r="N245" s="7"/>
    </row>
    <row r="246" spans="12:14">
      <c r="L246" s="8"/>
      <c r="N246" s="7"/>
    </row>
    <row r="247" spans="12:14">
      <c r="L247" s="8"/>
      <c r="N247" s="7"/>
    </row>
    <row r="248" spans="12:14">
      <c r="L248" s="8"/>
      <c r="N248" s="7"/>
    </row>
    <row r="249" spans="12:14">
      <c r="L249" s="8"/>
      <c r="N249" s="7"/>
    </row>
    <row r="250" spans="12:14">
      <c r="L250" s="8"/>
      <c r="N250" s="7"/>
    </row>
    <row r="251" spans="12:14">
      <c r="L251" s="8"/>
      <c r="N251" s="7"/>
    </row>
    <row r="252" spans="12:14">
      <c r="L252" s="8"/>
      <c r="N252" s="7"/>
    </row>
    <row r="253" spans="12:14">
      <c r="L253" s="8"/>
      <c r="N253" s="7"/>
    </row>
    <row r="254" spans="12:14">
      <c r="L254" s="8"/>
      <c r="N254" s="7"/>
    </row>
    <row r="255" spans="12:14">
      <c r="L255" s="8"/>
      <c r="N255" s="7"/>
    </row>
    <row r="256" spans="12:14">
      <c r="L256" s="8"/>
      <c r="N256" s="7"/>
    </row>
    <row r="257" spans="12:14">
      <c r="L257" s="8"/>
      <c r="N257" s="7"/>
    </row>
    <row r="258" spans="12:14">
      <c r="L258" s="8"/>
      <c r="N258" s="7"/>
    </row>
    <row r="259" spans="12:14">
      <c r="L259" s="8"/>
      <c r="N259" s="7"/>
    </row>
    <row r="260" spans="12:14">
      <c r="L260" s="8"/>
      <c r="N260" s="7"/>
    </row>
    <row r="261" spans="12:14">
      <c r="L261" s="8"/>
      <c r="N261" s="7"/>
    </row>
    <row r="262" spans="12:14">
      <c r="L262" s="8"/>
      <c r="N262" s="7"/>
    </row>
    <row r="263" spans="12:14">
      <c r="L263" s="8"/>
      <c r="N263" s="7"/>
    </row>
    <row r="264" spans="12:14">
      <c r="L264" s="8"/>
      <c r="N264" s="7"/>
    </row>
    <row r="265" spans="12:14">
      <c r="L265" s="8"/>
      <c r="N265" s="7"/>
    </row>
    <row r="266" spans="12:14">
      <c r="L266" s="8"/>
      <c r="N266" s="7"/>
    </row>
    <row r="267" spans="12:14">
      <c r="L267" s="8"/>
      <c r="N267" s="7"/>
    </row>
    <row r="268" spans="12:14">
      <c r="L268" s="8"/>
      <c r="N268" s="7"/>
    </row>
    <row r="269" spans="12:14">
      <c r="L269" s="8"/>
      <c r="N269" s="7"/>
    </row>
    <row r="270" spans="12:14">
      <c r="L270" s="8"/>
      <c r="N270" s="7"/>
    </row>
    <row r="271" spans="12:14">
      <c r="L271" s="8"/>
      <c r="N271" s="7"/>
    </row>
    <row r="272" spans="12:14">
      <c r="L272" s="8"/>
      <c r="N272" s="7"/>
    </row>
    <row r="273" spans="12:14">
      <c r="L273" s="8"/>
      <c r="N273" s="7"/>
    </row>
    <row r="274" spans="12:14">
      <c r="L274" s="8"/>
      <c r="N274" s="7"/>
    </row>
    <row r="275" spans="12:14">
      <c r="L275" s="8"/>
      <c r="N275" s="7"/>
    </row>
    <row r="276" spans="12:14">
      <c r="L276" s="8"/>
      <c r="N276" s="7"/>
    </row>
    <row r="277" spans="12:14">
      <c r="L277" s="8"/>
      <c r="N277" s="7"/>
    </row>
    <row r="278" spans="12:14">
      <c r="L278" s="8"/>
      <c r="N278" s="7"/>
    </row>
    <row r="279" spans="12:14">
      <c r="L279" s="8"/>
      <c r="N279" s="7"/>
    </row>
    <row r="280" spans="12:14">
      <c r="L280" s="8"/>
      <c r="N280" s="7"/>
    </row>
    <row r="281" spans="12:14">
      <c r="L281" s="8"/>
      <c r="N281" s="7"/>
    </row>
    <row r="282" spans="12:14">
      <c r="L282" s="8"/>
      <c r="N282" s="7"/>
    </row>
    <row r="283" spans="12:14">
      <c r="L283" s="8"/>
      <c r="N283" s="7"/>
    </row>
    <row r="284" spans="12:14">
      <c r="L284" s="8"/>
      <c r="N284" s="7"/>
    </row>
    <row r="285" spans="12:14">
      <c r="L285" s="8"/>
      <c r="N285" s="7"/>
    </row>
    <row r="286" spans="12:14">
      <c r="L286" s="8"/>
      <c r="N286" s="7"/>
    </row>
    <row r="287" spans="12:14">
      <c r="L287" s="8"/>
      <c r="N287" s="7"/>
    </row>
  </sheetData>
  <mergeCells count="67">
    <mergeCell ref="N139:Q139"/>
    <mergeCell ref="B10:C10"/>
    <mergeCell ref="F128:H128"/>
    <mergeCell ref="E129:K129"/>
    <mergeCell ref="N129:Q129"/>
    <mergeCell ref="B130:L130"/>
    <mergeCell ref="N130:Q130"/>
    <mergeCell ref="I138:K138"/>
    <mergeCell ref="N138:Q138"/>
    <mergeCell ref="C104:E104"/>
    <mergeCell ref="N104:P104"/>
    <mergeCell ref="N107:P107"/>
    <mergeCell ref="B125:K125"/>
    <mergeCell ref="N125:Q125"/>
    <mergeCell ref="F126:H126"/>
    <mergeCell ref="B94:L94"/>
    <mergeCell ref="N94:Q94"/>
    <mergeCell ref="B102:K102"/>
    <mergeCell ref="N102:Q102"/>
    <mergeCell ref="B103:L103"/>
    <mergeCell ref="N103:Q103"/>
    <mergeCell ref="I80:K80"/>
    <mergeCell ref="O80:Q80"/>
    <mergeCell ref="B81:L81"/>
    <mergeCell ref="N81:Q81"/>
    <mergeCell ref="I93:K93"/>
    <mergeCell ref="O93:Q93"/>
    <mergeCell ref="B66:L66"/>
    <mergeCell ref="N66:Q66"/>
    <mergeCell ref="B71:K71"/>
    <mergeCell ref="N71:Q71"/>
    <mergeCell ref="B73:L73"/>
    <mergeCell ref="N73:Q73"/>
    <mergeCell ref="B51:K51"/>
    <mergeCell ref="N51:Q51"/>
    <mergeCell ref="B52:K52"/>
    <mergeCell ref="N52:Q52"/>
    <mergeCell ref="B65:K65"/>
    <mergeCell ref="N65:Q65"/>
    <mergeCell ref="B22:K22"/>
    <mergeCell ref="N22:Q22"/>
    <mergeCell ref="E34:K34"/>
    <mergeCell ref="N34:Q34"/>
    <mergeCell ref="B35:K35"/>
    <mergeCell ref="N35:Q35"/>
    <mergeCell ref="E21:K21"/>
    <mergeCell ref="N21:Q21"/>
    <mergeCell ref="G13:G14"/>
    <mergeCell ref="H13:I13"/>
    <mergeCell ref="J13:K13"/>
    <mergeCell ref="L13:L14"/>
    <mergeCell ref="M13:M14"/>
    <mergeCell ref="N13:O13"/>
    <mergeCell ref="E13:E14"/>
    <mergeCell ref="N12:Q12"/>
    <mergeCell ref="P13:Q13"/>
    <mergeCell ref="R13:R14"/>
    <mergeCell ref="B16:K16"/>
    <mergeCell ref="N16:Q16"/>
    <mergeCell ref="B13:B14"/>
    <mergeCell ref="C13:C14"/>
    <mergeCell ref="D13:D14"/>
    <mergeCell ref="F13:F14"/>
    <mergeCell ref="K3:L3"/>
    <mergeCell ref="B7:E7"/>
    <mergeCell ref="B9:D9"/>
    <mergeCell ref="H12:K12"/>
  </mergeCells>
  <pageMargins left="0.70866141732283472" right="0.19685039370078741" top="0.19685039370078741" bottom="0.19685039370078741" header="0.31496062992125984" footer="0.31496062992125984"/>
  <pageSetup paperSize="9" scale="70" fitToHeight="0" orientation="landscape" horizontalDpi="30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Перегородки</vt:lpstr>
      <vt:lpstr>Отделка </vt:lpstr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A.I.Petrovtsy</cp:lastModifiedBy>
  <cp:lastPrinted>2024-08-26T20:44:44Z</cp:lastPrinted>
  <dcterms:created xsi:type="dcterms:W3CDTF">2024-08-06T05:55:16Z</dcterms:created>
  <dcterms:modified xsi:type="dcterms:W3CDTF">2024-08-26T20:45:11Z</dcterms:modified>
</cp:coreProperties>
</file>