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"/>
    </mc:Choice>
  </mc:AlternateContent>
  <bookViews>
    <workbookView xWindow="0" yWindow="0" windowWidth="24750" windowHeight="11700"/>
  </bookViews>
  <sheets>
    <sheet name="!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0" i="1" l="1"/>
  <c r="K10" i="1" s="1"/>
  <c r="G14" i="1"/>
  <c r="K14" i="1" s="1"/>
  <c r="G12" i="1"/>
  <c r="J12" i="1" s="1"/>
  <c r="G16" i="1"/>
  <c r="K16" i="1" s="1"/>
  <c r="F16" i="1"/>
  <c r="F20" i="1"/>
  <c r="G20" i="1"/>
  <c r="J20" i="1"/>
  <c r="F18" i="1"/>
  <c r="K20" i="1"/>
  <c r="G18" i="1"/>
  <c r="F14" i="1"/>
  <c r="F12" i="1"/>
  <c r="F10" i="1"/>
  <c r="J18" i="1"/>
  <c r="K18" i="1"/>
  <c r="H24" i="1"/>
  <c r="I24" i="1"/>
  <c r="J16" i="1" l="1"/>
  <c r="J14" i="1"/>
  <c r="K12" i="1"/>
  <c r="K21" i="1" s="1"/>
  <c r="K24" i="1" s="1"/>
  <c r="G21" i="1"/>
  <c r="G24" i="1" s="1"/>
  <c r="J10" i="1"/>
  <c r="J21" i="1" s="1"/>
  <c r="J24" i="1" s="1"/>
</calcChain>
</file>

<file path=xl/sharedStrings.xml><?xml version="1.0" encoding="utf-8"?>
<sst xmlns="http://schemas.openxmlformats.org/spreadsheetml/2006/main" count="64" uniqueCount="51">
  <si>
    <t>Ед. Изм</t>
  </si>
  <si>
    <t>Стоимость работ</t>
  </si>
  <si>
    <t>За ед.</t>
  </si>
  <si>
    <t>Всего</t>
  </si>
  <si>
    <t>НДС (18%):</t>
  </si>
  <si>
    <t>Итого без НДС</t>
  </si>
  <si>
    <t>М.П.</t>
  </si>
  <si>
    <t xml:space="preserve">_________________________ </t>
  </si>
  <si>
    <t>Площадь объекта м2:</t>
  </si>
  <si>
    <t xml:space="preserve">Итого (в т.ч. НДС, 18%) При  заключении контракта на строительно монтажные работы </t>
  </si>
  <si>
    <t>Стилистика :</t>
  </si>
  <si>
    <t>Класс :</t>
  </si>
  <si>
    <t>Наименование работ/ этапов</t>
  </si>
  <si>
    <t>1</t>
  </si>
  <si>
    <t>не более 170 м2</t>
  </si>
  <si>
    <t xml:space="preserve">Кол-во </t>
  </si>
  <si>
    <t>2</t>
  </si>
  <si>
    <t>комплект</t>
  </si>
  <si>
    <t xml:space="preserve">Современная  </t>
  </si>
  <si>
    <t>Сумма прописью</t>
  </si>
  <si>
    <t>Площадь:</t>
  </si>
  <si>
    <t xml:space="preserve">Срок разработки этапа,  без учета срока  согласования заказчиком и внесения замечаний (рабочие дни). </t>
  </si>
  <si>
    <t>3</t>
  </si>
  <si>
    <t>4</t>
  </si>
  <si>
    <t>5</t>
  </si>
  <si>
    <t>№ этапа выполнения работ</t>
  </si>
  <si>
    <t>Размер Авансового платежа  60%, рублей, НДС не облагается</t>
  </si>
  <si>
    <t xml:space="preserve">Всего, рублей, НДС не облагается </t>
  </si>
  <si>
    <t>Размер Закрывающего платежа по этапам, 40%, рублей,  НДС не облагается</t>
  </si>
  <si>
    <t xml:space="preserve">Итого, НДС не облагается: </t>
  </si>
  <si>
    <t>Бизнес</t>
  </si>
  <si>
    <t>Б.П.</t>
  </si>
  <si>
    <t xml:space="preserve"> Сметная  стоимость</t>
  </si>
  <si>
    <t xml:space="preserve">Разработка/доработка  планировочного решения. </t>
  </si>
  <si>
    <t>3.</t>
  </si>
  <si>
    <t xml:space="preserve"> Выезд на обьект. Обмеры помещений по контуру стен. (с отображением привязки   стен и перегородок).</t>
  </si>
  <si>
    <t xml:space="preserve">Сорок тысяч </t>
  </si>
  <si>
    <t xml:space="preserve">Разработка 3Д визуализаций помещений в количестве до  10  шт.    </t>
  </si>
  <si>
    <t>Общий срок 
50 (Пятьдесят)</t>
  </si>
  <si>
    <t xml:space="preserve">ИСПОЛНИТЕЛЬ: 
</t>
  </si>
  <si>
    <t>Индивидуальный предприниматель:
Петровций А. И. __________</t>
  </si>
  <si>
    <t xml:space="preserve"> Комплект чертежей для строительства.  Состав проектной документации:
7) План напольных покрытий.
9) План устройства подвесных потолков
10) План пола с установкой розеток и электроустановочных изделий
11) План потолка с расстановкой светильников и выключателей
12) План отделки стен с учетом финишных покрытий.
13) Развертки стен по помещениям, требующих детализации.
14) Схемы-Чертежи индивидуальных изделий при необходимости .
15) Спецификации отделочных материалов.
</t>
  </si>
  <si>
    <t xml:space="preserve">Приложение № 1  
к Договору на разработку Дизайн проекта
№ 22-02-2024  от «22» февраля 2024 года
</t>
  </si>
  <si>
    <t>200 м2</t>
  </si>
  <si>
    <t>Тридцать тысяч</t>
  </si>
  <si>
    <t>Двести тысяч</t>
  </si>
  <si>
    <t xml:space="preserve">Семьдесят тысяч </t>
  </si>
  <si>
    <t>Четыреста сорок тысяч</t>
  </si>
  <si>
    <t>ЗАКАЗЧИК:  
ООО “Инвейжн Юниверс”</t>
  </si>
  <si>
    <t>Генеральный директор:
Исентаев Р.Р. ____________</t>
  </si>
  <si>
    <t xml:space="preserve"> Комплект чертежей для строительства.   Состав проектной документации:
Текстовая часть:
1) Общие данные.
Графическая часть: 
2) Обмерный план по контуру перегородок
3) План демонтажа  пол , стены , потолок, оборудование (при необходимости)
4) План монтажа перегородок с привязками 
5) План  расстановки мебели и оборудования с подбором сантехники и привязками.
6) План с указанием заполнения дверных  проемов.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</si>
</sst>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&quot;р.&quot;"/>
    <numFmt numFmtId="165" formatCode="#,##0.00&quot;р.&quot;"/>
    <numFmt numFmtId="166" formatCode="#,##0.00;[Red]#,##0.00"/>
    <numFmt numFmtId="167" formatCode="#,##0\ _₽"/>
    <numFmt numFmtId="168" formatCode="#,##0.00\ _₽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name val="Calibri"/>
      <family val="2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18" fillId="0" borderId="9" applyNumberFormat="0" applyFill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93">
    <xf numFmtId="0" fontId="0" fillId="0" borderId="0" xfId="0"/>
    <xf numFmtId="0" fontId="24" fillId="0" borderId="0" xfId="36" applyFont="1"/>
    <xf numFmtId="164" fontId="22" fillId="24" borderId="10" xfId="36" applyNumberFormat="1" applyFont="1" applyFill="1" applyBorder="1" applyAlignment="1">
      <alignment vertical="center"/>
    </xf>
    <xf numFmtId="0" fontId="0" fillId="24" borderId="10" xfId="0" applyFill="1" applyBorder="1"/>
    <xf numFmtId="164" fontId="21" fillId="0" borderId="10" xfId="36" applyNumberFormat="1" applyFont="1" applyBorder="1" applyAlignment="1">
      <alignment vertical="center"/>
    </xf>
    <xf numFmtId="0" fontId="0" fillId="0" borderId="10" xfId="0" applyBorder="1"/>
    <xf numFmtId="165" fontId="21" fillId="0" borderId="10" xfId="36" applyNumberFormat="1" applyFont="1" applyBorder="1"/>
    <xf numFmtId="0" fontId="21" fillId="0" borderId="0" xfId="0" applyFont="1"/>
    <xf numFmtId="0" fontId="23" fillId="0" borderId="0" xfId="0" applyFont="1"/>
    <xf numFmtId="0" fontId="25" fillId="0" borderId="0" xfId="0" applyFont="1" applyAlignment="1">
      <alignment wrapText="1"/>
    </xf>
    <xf numFmtId="4" fontId="23" fillId="0" borderId="0" xfId="0" applyNumberFormat="1" applyFont="1"/>
    <xf numFmtId="0" fontId="0" fillId="0" borderId="0" xfId="0" applyAlignment="1">
      <alignment horizontal="right"/>
    </xf>
    <xf numFmtId="0" fontId="21" fillId="0" borderId="0" xfId="41" applyFont="1"/>
    <xf numFmtId="166" fontId="21" fillId="0" borderId="0" xfId="41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41" applyFont="1" applyAlignment="1">
      <alignment vertical="center"/>
    </xf>
    <xf numFmtId="167" fontId="21" fillId="0" borderId="0" xfId="41" applyNumberFormat="1" applyFont="1" applyAlignment="1">
      <alignment horizontal="center" vertical="center"/>
    </xf>
    <xf numFmtId="167" fontId="22" fillId="24" borderId="10" xfId="36" applyNumberFormat="1" applyFont="1" applyFill="1" applyBorder="1" applyAlignment="1">
      <alignment vertical="center"/>
    </xf>
    <xf numFmtId="167" fontId="22" fillId="24" borderId="10" xfId="36" applyNumberFormat="1" applyFont="1" applyFill="1" applyBorder="1"/>
    <xf numFmtId="167" fontId="21" fillId="0" borderId="10" xfId="36" applyNumberFormat="1" applyFont="1" applyBorder="1" applyAlignment="1">
      <alignment vertical="center"/>
    </xf>
    <xf numFmtId="167" fontId="21" fillId="0" borderId="10" xfId="36" applyNumberFormat="1" applyFont="1" applyBorder="1"/>
    <xf numFmtId="167" fontId="0" fillId="0" borderId="0" xfId="0" applyNumberFormat="1"/>
    <xf numFmtId="0" fontId="24" fillId="0" borderId="0" xfId="41" applyFont="1"/>
    <xf numFmtId="166" fontId="24" fillId="0" borderId="0" xfId="41" applyNumberFormat="1" applyFont="1" applyAlignment="1">
      <alignment horizontal="center" vertical="center"/>
    </xf>
    <xf numFmtId="167" fontId="24" fillId="0" borderId="0" xfId="41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5" fontId="30" fillId="24" borderId="10" xfId="36" applyNumberFormat="1" applyFont="1" applyFill="1" applyBorder="1"/>
    <xf numFmtId="164" fontId="30" fillId="24" borderId="10" xfId="36" applyNumberFormat="1" applyFont="1" applyFill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8" fillId="0" borderId="0" xfId="0" applyFont="1"/>
    <xf numFmtId="0" fontId="33" fillId="0" borderId="0" xfId="0" applyFont="1"/>
    <xf numFmtId="0" fontId="34" fillId="0" borderId="0" xfId="0" applyFont="1"/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vertical="top"/>
    </xf>
    <xf numFmtId="0" fontId="36" fillId="0" borderId="0" xfId="0" applyFont="1" applyAlignment="1">
      <alignment horizontal="left" vertical="center"/>
    </xf>
    <xf numFmtId="0" fontId="35" fillId="0" borderId="0" xfId="0" applyFont="1"/>
    <xf numFmtId="167" fontId="35" fillId="0" borderId="0" xfId="0" applyNumberFormat="1" applyFont="1"/>
    <xf numFmtId="0" fontId="34" fillId="0" borderId="0" xfId="0" applyFont="1" applyAlignment="1">
      <alignment horizontal="left" vertical="center" wrapText="1"/>
    </xf>
    <xf numFmtId="0" fontId="15" fillId="0" borderId="0" xfId="36" applyFont="1"/>
    <xf numFmtId="0" fontId="0" fillId="0" borderId="0" xfId="0" applyAlignment="1">
      <alignment horizontal="left" vertical="center" wrapText="1"/>
    </xf>
    <xf numFmtId="0" fontId="35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9" fillId="0" borderId="0" xfId="0" applyFont="1" applyAlignment="1">
      <alignment horizontal="center" vertical="center" wrapText="1"/>
    </xf>
    <xf numFmtId="167" fontId="39" fillId="0" borderId="10" xfId="36" applyNumberFormat="1" applyFont="1" applyBorder="1" applyAlignment="1">
      <alignment horizontal="center" vertical="center" wrapText="1"/>
    </xf>
    <xf numFmtId="164" fontId="39" fillId="24" borderId="10" xfId="36" applyNumberFormat="1" applyFont="1" applyFill="1" applyBorder="1" applyAlignment="1">
      <alignment vertical="center"/>
    </xf>
    <xf numFmtId="0" fontId="38" fillId="24" borderId="10" xfId="0" applyFont="1" applyFill="1" applyBorder="1"/>
    <xf numFmtId="167" fontId="39" fillId="24" borderId="10" xfId="36" applyNumberFormat="1" applyFont="1" applyFill="1" applyBorder="1" applyAlignment="1">
      <alignment vertical="center"/>
    </xf>
    <xf numFmtId="167" fontId="39" fillId="24" borderId="10" xfId="36" applyNumberFormat="1" applyFont="1" applyFill="1" applyBorder="1"/>
    <xf numFmtId="168" fontId="39" fillId="24" borderId="10" xfId="36" applyNumberFormat="1" applyFont="1" applyFill="1" applyBorder="1" applyAlignment="1">
      <alignment horizontal="center" vertical="center"/>
    </xf>
    <xf numFmtId="168" fontId="39" fillId="24" borderId="10" xfId="36" applyNumberFormat="1" applyFont="1" applyFill="1" applyBorder="1" applyAlignment="1">
      <alignment horizontal="center" vertical="center" wrapText="1"/>
    </xf>
    <xf numFmtId="0" fontId="39" fillId="24" borderId="10" xfId="36" applyFont="1" applyFill="1" applyBorder="1" applyAlignment="1">
      <alignment horizontal="center" vertical="center" wrapText="1"/>
    </xf>
    <xf numFmtId="168" fontId="23" fillId="0" borderId="11" xfId="36" applyNumberFormat="1" applyFont="1" applyBorder="1" applyAlignment="1">
      <alignment horizontal="center" vertical="center" wrapText="1"/>
    </xf>
    <xf numFmtId="0" fontId="23" fillId="0" borderId="11" xfId="36" applyFont="1" applyBorder="1" applyAlignment="1">
      <alignment horizontal="left" vertical="top" wrapText="1"/>
    </xf>
    <xf numFmtId="0" fontId="23" fillId="0" borderId="11" xfId="36" applyFont="1" applyBorder="1" applyAlignment="1">
      <alignment horizontal="center" vertical="center" wrapText="1"/>
    </xf>
    <xf numFmtId="2" fontId="23" fillId="0" borderId="11" xfId="36" applyNumberFormat="1" applyFont="1" applyBorder="1" applyAlignment="1">
      <alignment horizontal="center" vertical="center" wrapText="1"/>
    </xf>
    <xf numFmtId="167" fontId="23" fillId="0" borderId="11" xfId="36" applyNumberFormat="1" applyFont="1" applyBorder="1" applyAlignment="1">
      <alignment horizontal="center" vertical="center" wrapText="1"/>
    </xf>
    <xf numFmtId="165" fontId="23" fillId="0" borderId="11" xfId="36" applyNumberFormat="1" applyFont="1" applyBorder="1" applyAlignment="1">
      <alignment horizontal="center" vertical="center" wrapText="1"/>
    </xf>
    <xf numFmtId="49" fontId="39" fillId="0" borderId="11" xfId="36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8" fontId="23" fillId="0" borderId="11" xfId="36" applyNumberFormat="1" applyFont="1" applyBorder="1" applyAlignment="1">
      <alignment horizontal="center" vertical="center" wrapText="1"/>
    </xf>
    <xf numFmtId="168" fontId="23" fillId="0" borderId="12" xfId="36" applyNumberFormat="1" applyFont="1" applyBorder="1" applyAlignment="1">
      <alignment horizontal="center" vertical="center" wrapText="1"/>
    </xf>
    <xf numFmtId="167" fontId="23" fillId="0" borderId="11" xfId="36" applyNumberFormat="1" applyFont="1" applyBorder="1" applyAlignment="1">
      <alignment horizontal="center" vertical="center" wrapText="1"/>
    </xf>
    <xf numFmtId="167" fontId="23" fillId="0" borderId="12" xfId="36" applyNumberFormat="1" applyFont="1" applyBorder="1" applyAlignment="1">
      <alignment horizontal="center" vertical="center" wrapText="1"/>
    </xf>
    <xf numFmtId="165" fontId="23" fillId="0" borderId="11" xfId="36" applyNumberFormat="1" applyFont="1" applyBorder="1" applyAlignment="1">
      <alignment horizontal="center" vertical="center" wrapText="1"/>
    </xf>
    <xf numFmtId="165" fontId="23" fillId="0" borderId="12" xfId="36" applyNumberFormat="1" applyFont="1" applyBorder="1" applyAlignment="1">
      <alignment horizontal="center" vertical="center" wrapText="1"/>
    </xf>
    <xf numFmtId="0" fontId="23" fillId="0" borderId="11" xfId="36" applyFont="1" applyBorder="1" applyAlignment="1">
      <alignment horizontal="center" vertical="center" wrapText="1"/>
    </xf>
    <xf numFmtId="0" fontId="23" fillId="0" borderId="12" xfId="36" applyFont="1" applyBorder="1" applyAlignment="1">
      <alignment horizontal="center" vertical="center" wrapText="1"/>
    </xf>
    <xf numFmtId="0" fontId="34" fillId="0" borderId="0" xfId="0" applyFont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49" fontId="39" fillId="0" borderId="11" xfId="36" applyNumberFormat="1" applyFont="1" applyBorder="1" applyAlignment="1">
      <alignment horizontal="center" vertical="center" wrapText="1"/>
    </xf>
    <xf numFmtId="49" fontId="39" fillId="0" borderId="12" xfId="36" applyNumberFormat="1" applyFont="1" applyBorder="1" applyAlignment="1">
      <alignment horizontal="center" vertical="center" wrapText="1"/>
    </xf>
    <xf numFmtId="0" fontId="23" fillId="0" borderId="11" xfId="36" applyFont="1" applyBorder="1" applyAlignment="1">
      <alignment horizontal="left" vertical="top" wrapText="1"/>
    </xf>
    <xf numFmtId="0" fontId="23" fillId="0" borderId="12" xfId="36" applyFont="1" applyBorder="1" applyAlignment="1">
      <alignment horizontal="left" vertical="top" wrapText="1"/>
    </xf>
    <xf numFmtId="0" fontId="22" fillId="0" borderId="11" xfId="36" applyFont="1" applyBorder="1" applyAlignment="1">
      <alignment horizontal="center" vertical="center" wrapText="1"/>
    </xf>
    <xf numFmtId="0" fontId="22" fillId="0" borderId="12" xfId="36" applyFont="1" applyBorder="1" applyAlignment="1">
      <alignment horizontal="center" vertical="center" wrapText="1"/>
    </xf>
    <xf numFmtId="2" fontId="23" fillId="0" borderId="11" xfId="36" applyNumberFormat="1" applyFont="1" applyBorder="1" applyAlignment="1">
      <alignment horizontal="center" vertical="center" wrapText="1"/>
    </xf>
    <xf numFmtId="2" fontId="23" fillId="0" borderId="12" xfId="36" applyNumberFormat="1" applyFont="1" applyBorder="1" applyAlignment="1">
      <alignment horizontal="center" vertical="center" wrapText="1"/>
    </xf>
    <xf numFmtId="0" fontId="28" fillId="0" borderId="0" xfId="41" applyFont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9" fillId="0" borderId="10" xfId="36" applyFont="1" applyBorder="1" applyAlignment="1">
      <alignment horizontal="center" vertical="center" wrapText="1"/>
    </xf>
    <xf numFmtId="167" fontId="39" fillId="0" borderId="10" xfId="36" applyNumberFormat="1" applyFont="1" applyBorder="1" applyAlignment="1">
      <alignment horizontal="center" vertical="center" wrapText="1"/>
    </xf>
    <xf numFmtId="167" fontId="23" fillId="0" borderId="0" xfId="0" applyNumberFormat="1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23" fillId="0" borderId="11" xfId="36" applyNumberFormat="1" applyFont="1" applyBorder="1" applyAlignment="1">
      <alignment horizontal="center" vertical="center" wrapText="1"/>
    </xf>
    <xf numFmtId="0" fontId="3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8" fillId="0" borderId="0" xfId="41" applyFont="1" applyAlignment="1">
      <alignment horizontal="right" vertical="top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Плохой 2" xfId="37"/>
    <cellStyle name="Пояснение 2" xfId="38"/>
    <cellStyle name="Примечание 2" xfId="39"/>
    <cellStyle name="Связанная ячейка 2" xfId="40"/>
    <cellStyle name="Стиль 1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3"/>
  <sheetViews>
    <sheetView showGridLines="0" tabSelected="1" view="pageBreakPreview" zoomScaleNormal="100" zoomScaleSheetLayoutView="100" workbookViewId="0">
      <selection activeCell="J16" sqref="J16:J17"/>
    </sheetView>
  </sheetViews>
  <sheetFormatPr defaultColWidth="8.7109375" defaultRowHeight="15" x14ac:dyDescent="0.25"/>
  <cols>
    <col min="1" max="1" width="12.28515625" customWidth="1"/>
    <col min="2" max="2" width="40" customWidth="1"/>
    <col min="3" max="3" width="10.28515625" customWidth="1"/>
    <col min="4" max="4" width="6.42578125" customWidth="1"/>
    <col min="5" max="5" width="13.42578125" style="21" customWidth="1"/>
    <col min="6" max="6" width="1" style="21" hidden="1" customWidth="1"/>
    <col min="7" max="7" width="13.42578125" customWidth="1"/>
    <col min="8" max="8" width="17.140625" customWidth="1"/>
    <col min="9" max="9" width="22.28515625" customWidth="1"/>
    <col min="10" max="10" width="13.28515625" customWidth="1"/>
    <col min="11" max="11" width="16.7109375" customWidth="1"/>
    <col min="13" max="13" width="15.28515625" customWidth="1"/>
  </cols>
  <sheetData>
    <row r="1" spans="1:14" s="14" customFormat="1" ht="48" customHeight="1" x14ac:dyDescent="0.2">
      <c r="A1" s="80"/>
      <c r="B1" s="81"/>
      <c r="C1" s="12"/>
      <c r="D1" s="13"/>
      <c r="E1" s="16"/>
      <c r="F1" s="16"/>
      <c r="G1" s="13"/>
      <c r="H1" s="13"/>
      <c r="I1" s="92" t="s">
        <v>42</v>
      </c>
      <c r="J1" s="92"/>
      <c r="K1" s="92"/>
    </row>
    <row r="2" spans="1:14" s="7" customFormat="1" ht="22.5" customHeight="1" x14ac:dyDescent="0.2">
      <c r="A2" s="86" t="s">
        <v>32</v>
      </c>
      <c r="B2" s="87"/>
      <c r="C2" s="87"/>
      <c r="D2" s="87"/>
      <c r="E2" s="87"/>
      <c r="F2" s="87"/>
      <c r="G2" s="87"/>
      <c r="H2" s="87"/>
      <c r="I2" s="87"/>
      <c r="J2" s="87"/>
      <c r="K2" s="88"/>
    </row>
    <row r="3" spans="1:14" s="14" customFormat="1" ht="24.75" hidden="1" customHeight="1" x14ac:dyDescent="0.25">
      <c r="A3" s="12"/>
      <c r="B3" s="15" t="s">
        <v>8</v>
      </c>
      <c r="C3" s="22"/>
      <c r="D3" s="23"/>
      <c r="E3" s="24"/>
      <c r="F3" s="24"/>
      <c r="G3" s="25" t="s">
        <v>14</v>
      </c>
      <c r="H3" s="25" t="s">
        <v>14</v>
      </c>
      <c r="I3" s="25" t="s">
        <v>14</v>
      </c>
      <c r="J3" s="25" t="s">
        <v>14</v>
      </c>
      <c r="K3" s="25" t="s">
        <v>14</v>
      </c>
    </row>
    <row r="4" spans="1:14" s="14" customFormat="1" ht="22.5" customHeight="1" x14ac:dyDescent="0.25">
      <c r="A4" s="12"/>
      <c r="B4" s="15" t="s">
        <v>10</v>
      </c>
      <c r="C4" s="22"/>
      <c r="D4" s="23"/>
      <c r="E4" s="24"/>
      <c r="F4" s="24"/>
      <c r="G4" s="28"/>
      <c r="H4" s="28"/>
      <c r="I4" s="43" t="s">
        <v>18</v>
      </c>
      <c r="J4" s="28"/>
      <c r="K4" s="28"/>
    </row>
    <row r="5" spans="1:14" s="14" customFormat="1" ht="12.75" customHeight="1" x14ac:dyDescent="0.25">
      <c r="A5" s="12"/>
      <c r="B5" s="15" t="s">
        <v>11</v>
      </c>
      <c r="C5" s="22"/>
      <c r="D5" s="23"/>
      <c r="E5" s="24"/>
      <c r="F5" s="24"/>
      <c r="G5" s="25"/>
      <c r="H5" s="25"/>
      <c r="I5" s="25" t="s">
        <v>30</v>
      </c>
      <c r="J5" s="25"/>
      <c r="K5" s="25"/>
    </row>
    <row r="6" spans="1:14" s="14" customFormat="1" ht="27" customHeight="1" x14ac:dyDescent="0.25">
      <c r="A6" s="12"/>
      <c r="B6" s="15" t="s">
        <v>20</v>
      </c>
      <c r="C6" s="22"/>
      <c r="D6" s="23"/>
      <c r="E6" s="24"/>
      <c r="F6" s="24"/>
      <c r="G6" s="25"/>
      <c r="H6" s="25"/>
      <c r="I6" s="25" t="s">
        <v>43</v>
      </c>
      <c r="J6" s="25"/>
      <c r="K6" s="25"/>
    </row>
    <row r="7" spans="1:14" s="8" customFormat="1" ht="5.25" customHeight="1" x14ac:dyDescent="0.25">
      <c r="B7" s="9"/>
      <c r="E7" s="85"/>
      <c r="F7" s="85"/>
      <c r="G7" s="10"/>
      <c r="H7" s="10"/>
      <c r="I7" s="10"/>
      <c r="J7" s="10"/>
      <c r="K7" s="10"/>
    </row>
    <row r="8" spans="1:14" ht="42" customHeight="1" x14ac:dyDescent="0.25">
      <c r="A8" s="83" t="s">
        <v>25</v>
      </c>
      <c r="B8" s="83" t="s">
        <v>12</v>
      </c>
      <c r="C8" s="83" t="s">
        <v>0</v>
      </c>
      <c r="D8" s="83" t="s">
        <v>15</v>
      </c>
      <c r="E8" s="84" t="s">
        <v>1</v>
      </c>
      <c r="F8" s="84"/>
      <c r="G8" s="83" t="s">
        <v>27</v>
      </c>
      <c r="H8" s="83" t="s">
        <v>19</v>
      </c>
      <c r="I8" s="83" t="s">
        <v>21</v>
      </c>
      <c r="J8" s="83" t="s">
        <v>26</v>
      </c>
      <c r="K8" s="83" t="s">
        <v>28</v>
      </c>
    </row>
    <row r="9" spans="1:14" ht="62.25" customHeight="1" x14ac:dyDescent="0.25">
      <c r="A9" s="83"/>
      <c r="B9" s="83"/>
      <c r="C9" s="83"/>
      <c r="D9" s="83"/>
      <c r="E9" s="44" t="s">
        <v>2</v>
      </c>
      <c r="F9" s="44" t="s">
        <v>3</v>
      </c>
      <c r="G9" s="83"/>
      <c r="H9" s="83"/>
      <c r="I9" s="83"/>
      <c r="J9" s="83"/>
      <c r="K9" s="83"/>
    </row>
    <row r="10" spans="1:14" ht="27" customHeight="1" x14ac:dyDescent="0.25">
      <c r="A10" s="72" t="s">
        <v>13</v>
      </c>
      <c r="B10" s="74" t="s">
        <v>35</v>
      </c>
      <c r="C10" s="76" t="s">
        <v>17</v>
      </c>
      <c r="D10" s="78">
        <v>1</v>
      </c>
      <c r="E10" s="64">
        <v>30000</v>
      </c>
      <c r="F10" s="64">
        <f>E10*D10</f>
        <v>30000</v>
      </c>
      <c r="G10" s="66">
        <f>E10</f>
        <v>30000</v>
      </c>
      <c r="H10" s="66" t="s">
        <v>44</v>
      </c>
      <c r="I10" s="89" t="s">
        <v>34</v>
      </c>
      <c r="J10" s="62">
        <f>G10*0.6</f>
        <v>18000</v>
      </c>
      <c r="K10" s="62">
        <f>G10*0.4</f>
        <v>12000</v>
      </c>
      <c r="L10" s="39"/>
      <c r="M10" s="39"/>
      <c r="N10" s="1"/>
    </row>
    <row r="11" spans="1:14" ht="31.5" customHeight="1" x14ac:dyDescent="0.25">
      <c r="A11" s="73"/>
      <c r="B11" s="75"/>
      <c r="C11" s="77"/>
      <c r="D11" s="79"/>
      <c r="E11" s="65"/>
      <c r="F11" s="65"/>
      <c r="G11" s="67"/>
      <c r="H11" s="67"/>
      <c r="I11" s="69"/>
      <c r="J11" s="63"/>
      <c r="K11" s="63"/>
    </row>
    <row r="12" spans="1:14" ht="15.75" customHeight="1" x14ac:dyDescent="0.25">
      <c r="A12" s="72" t="s">
        <v>16</v>
      </c>
      <c r="B12" s="74" t="s">
        <v>33</v>
      </c>
      <c r="C12" s="76" t="s">
        <v>17</v>
      </c>
      <c r="D12" s="78">
        <v>1</v>
      </c>
      <c r="E12" s="64">
        <v>70000</v>
      </c>
      <c r="F12" s="64">
        <f>E12*D12</f>
        <v>70000</v>
      </c>
      <c r="G12" s="66">
        <f>E12</f>
        <v>70000</v>
      </c>
      <c r="H12" s="66" t="s">
        <v>46</v>
      </c>
      <c r="I12" s="68">
        <v>2</v>
      </c>
      <c r="J12" s="62">
        <f>G12*0.6</f>
        <v>42000</v>
      </c>
      <c r="K12" s="62">
        <f>G12*0.4</f>
        <v>28000</v>
      </c>
      <c r="L12" s="39"/>
      <c r="M12" s="39"/>
      <c r="N12" s="1"/>
    </row>
    <row r="13" spans="1:14" ht="10.5" customHeight="1" x14ac:dyDescent="0.25">
      <c r="A13" s="73"/>
      <c r="B13" s="75"/>
      <c r="C13" s="77"/>
      <c r="D13" s="79"/>
      <c r="E13" s="65"/>
      <c r="F13" s="65"/>
      <c r="G13" s="67"/>
      <c r="H13" s="67"/>
      <c r="I13" s="69"/>
      <c r="J13" s="63"/>
      <c r="K13" s="63"/>
    </row>
    <row r="14" spans="1:14" ht="27" customHeight="1" x14ac:dyDescent="0.25">
      <c r="A14" s="72" t="s">
        <v>22</v>
      </c>
      <c r="B14" s="74" t="s">
        <v>37</v>
      </c>
      <c r="C14" s="76" t="s">
        <v>17</v>
      </c>
      <c r="D14" s="78">
        <v>1</v>
      </c>
      <c r="E14" s="64">
        <v>200000</v>
      </c>
      <c r="F14" s="64">
        <f>E14*D14</f>
        <v>200000</v>
      </c>
      <c r="G14" s="66">
        <f>E14</f>
        <v>200000</v>
      </c>
      <c r="H14" s="66" t="s">
        <v>45</v>
      </c>
      <c r="I14" s="68">
        <v>15</v>
      </c>
      <c r="J14" s="62">
        <f>G14*0.6</f>
        <v>120000</v>
      </c>
      <c r="K14" s="62">
        <f>G14*0.4</f>
        <v>80000</v>
      </c>
      <c r="L14" s="39"/>
      <c r="M14" s="39"/>
      <c r="N14" s="1"/>
    </row>
    <row r="15" spans="1:14" ht="6" customHeight="1" x14ac:dyDescent="0.25">
      <c r="A15" s="73"/>
      <c r="B15" s="75"/>
      <c r="C15" s="77"/>
      <c r="D15" s="79"/>
      <c r="E15" s="65"/>
      <c r="F15" s="65"/>
      <c r="G15" s="67"/>
      <c r="H15" s="67"/>
      <c r="I15" s="69"/>
      <c r="J15" s="63"/>
      <c r="K15" s="63"/>
    </row>
    <row r="16" spans="1:14" ht="15.75" customHeight="1" x14ac:dyDescent="0.25">
      <c r="A16" s="72" t="s">
        <v>23</v>
      </c>
      <c r="B16" s="74" t="s">
        <v>50</v>
      </c>
      <c r="C16" s="76" t="s">
        <v>17</v>
      </c>
      <c r="D16" s="78">
        <v>1</v>
      </c>
      <c r="E16" s="64">
        <v>70000</v>
      </c>
      <c r="F16" s="64">
        <f>E16*D16</f>
        <v>70000</v>
      </c>
      <c r="G16" s="66">
        <f>E16</f>
        <v>70000</v>
      </c>
      <c r="H16" s="66" t="s">
        <v>36</v>
      </c>
      <c r="I16" s="68">
        <v>15</v>
      </c>
      <c r="J16" s="62">
        <f>G16*0.6</f>
        <v>42000</v>
      </c>
      <c r="K16" s="62">
        <f>G16*0.4</f>
        <v>28000</v>
      </c>
      <c r="L16" s="39"/>
      <c r="M16" s="39"/>
      <c r="N16" s="1"/>
    </row>
    <row r="17" spans="1:29" ht="213" customHeight="1" x14ac:dyDescent="0.25">
      <c r="A17" s="73"/>
      <c r="B17" s="75"/>
      <c r="C17" s="77"/>
      <c r="D17" s="79"/>
      <c r="E17" s="65"/>
      <c r="F17" s="65"/>
      <c r="G17" s="67"/>
      <c r="H17" s="67"/>
      <c r="I17" s="69"/>
      <c r="J17" s="63"/>
      <c r="K17" s="63"/>
    </row>
    <row r="18" spans="1:29" ht="15.75" customHeight="1" x14ac:dyDescent="0.25">
      <c r="A18" s="72" t="s">
        <v>24</v>
      </c>
      <c r="B18" s="74" t="s">
        <v>41</v>
      </c>
      <c r="C18" s="76" t="s">
        <v>17</v>
      </c>
      <c r="D18" s="78">
        <v>1</v>
      </c>
      <c r="E18" s="64">
        <v>70000</v>
      </c>
      <c r="F18" s="64">
        <f>E18*D18</f>
        <v>70000</v>
      </c>
      <c r="G18" s="66">
        <f>E18</f>
        <v>70000</v>
      </c>
      <c r="H18" s="66" t="s">
        <v>36</v>
      </c>
      <c r="I18" s="68">
        <v>15</v>
      </c>
      <c r="J18" s="62">
        <f>G18*0.6</f>
        <v>42000</v>
      </c>
      <c r="K18" s="62">
        <f>G18*0.4</f>
        <v>28000</v>
      </c>
      <c r="L18" s="39"/>
      <c r="M18" s="39"/>
      <c r="N18" s="1"/>
    </row>
    <row r="19" spans="1:29" ht="224.25" customHeight="1" x14ac:dyDescent="0.25">
      <c r="A19" s="73"/>
      <c r="B19" s="75"/>
      <c r="C19" s="77"/>
      <c r="D19" s="79"/>
      <c r="E19" s="65"/>
      <c r="F19" s="65"/>
      <c r="G19" s="67"/>
      <c r="H19" s="67"/>
      <c r="I19" s="69"/>
      <c r="J19" s="63"/>
      <c r="K19" s="63"/>
    </row>
    <row r="20" spans="1:29" ht="15.75" hidden="1" customHeight="1" x14ac:dyDescent="0.25">
      <c r="A20" s="58" t="s">
        <v>24</v>
      </c>
      <c r="B20" s="53"/>
      <c r="C20" s="54" t="s">
        <v>17</v>
      </c>
      <c r="D20" s="55">
        <v>1</v>
      </c>
      <c r="E20" s="56">
        <v>0</v>
      </c>
      <c r="F20" s="56" t="e">
        <f>#REF!*#REF!</f>
        <v>#REF!</v>
      </c>
      <c r="G20" s="57">
        <f>E20</f>
        <v>0</v>
      </c>
      <c r="H20" s="57"/>
      <c r="I20" s="54">
        <v>0</v>
      </c>
      <c r="J20" s="52">
        <f t="shared" ref="J20" si="0">G20*0.5</f>
        <v>0</v>
      </c>
      <c r="K20" s="52">
        <f t="shared" ref="K20" si="1">G20*0.5</f>
        <v>0</v>
      </c>
      <c r="L20" s="39"/>
      <c r="M20" s="39"/>
      <c r="N20" s="1"/>
    </row>
    <row r="21" spans="1:29" ht="56.25" customHeight="1" x14ac:dyDescent="0.25">
      <c r="A21" s="45" t="s">
        <v>29</v>
      </c>
      <c r="B21" s="46"/>
      <c r="C21" s="45"/>
      <c r="D21" s="45"/>
      <c r="E21" s="47"/>
      <c r="F21" s="48"/>
      <c r="G21" s="49">
        <f>SUM(G10:G20)</f>
        <v>440000</v>
      </c>
      <c r="H21" s="50" t="s">
        <v>47</v>
      </c>
      <c r="I21" s="51" t="s">
        <v>38</v>
      </c>
      <c r="J21" s="49">
        <f>SUM(J10:J20)</f>
        <v>264000</v>
      </c>
      <c r="K21" s="49">
        <f>SUM(K10:K20)</f>
        <v>176000</v>
      </c>
    </row>
    <row r="22" spans="1:29" hidden="1" x14ac:dyDescent="0.25">
      <c r="A22" s="4" t="s">
        <v>4</v>
      </c>
      <c r="B22" s="5"/>
      <c r="C22" s="4"/>
      <c r="D22" s="4"/>
      <c r="E22" s="19"/>
      <c r="F22" s="20"/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29" hidden="1" x14ac:dyDescent="0.25">
      <c r="A23" s="4" t="s">
        <v>5</v>
      </c>
      <c r="B23" s="5"/>
      <c r="C23" s="4"/>
      <c r="D23" s="4"/>
      <c r="E23" s="19"/>
      <c r="F23" s="20"/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29" hidden="1" x14ac:dyDescent="0.25">
      <c r="A24" s="27" t="s">
        <v>9</v>
      </c>
      <c r="B24" s="3"/>
      <c r="C24" s="2"/>
      <c r="D24" s="2"/>
      <c r="E24" s="17"/>
      <c r="F24" s="18"/>
      <c r="G24" s="26">
        <f>G21*0.8</f>
        <v>352000</v>
      </c>
      <c r="H24" s="26" t="e">
        <f>H21*0.8</f>
        <v>#VALUE!</v>
      </c>
      <c r="I24" s="26" t="e">
        <f>I21*0.8</f>
        <v>#VALUE!</v>
      </c>
      <c r="J24" s="26">
        <f>J21*0.8</f>
        <v>211200</v>
      </c>
      <c r="K24" s="26">
        <f>K21*0.8</f>
        <v>140800</v>
      </c>
    </row>
    <row r="25" spans="1:29" hidden="1" x14ac:dyDescent="0.25"/>
    <row r="26" spans="1:29" hidden="1" x14ac:dyDescent="0.25">
      <c r="A26" t="s">
        <v>7</v>
      </c>
    </row>
    <row r="27" spans="1:29" hidden="1" x14ac:dyDescent="0.25">
      <c r="A27" s="11" t="s">
        <v>6</v>
      </c>
      <c r="D27" s="11"/>
    </row>
    <row r="29" spans="1:29" ht="3.75" customHeight="1" x14ac:dyDescent="0.25">
      <c r="B29" s="82"/>
      <c r="C29" s="82"/>
      <c r="D29" s="82"/>
      <c r="E29" s="82"/>
      <c r="F29" s="82"/>
      <c r="G29" s="82"/>
      <c r="H29" s="82"/>
      <c r="I29" s="82"/>
      <c r="J29" s="82"/>
      <c r="K29" s="42"/>
    </row>
    <row r="30" spans="1:29" ht="34.15" customHeight="1" x14ac:dyDescent="0.25">
      <c r="A30" s="30"/>
      <c r="B30" s="59" t="s">
        <v>48</v>
      </c>
      <c r="C30" s="31"/>
      <c r="D30" s="32"/>
      <c r="E30" s="33"/>
      <c r="F30" s="60" t="s">
        <v>39</v>
      </c>
      <c r="G30" s="60"/>
      <c r="H30" s="60"/>
      <c r="I30" s="60"/>
      <c r="J30" s="61"/>
      <c r="K30" s="40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29"/>
    </row>
    <row r="31" spans="1:29" ht="69.75" customHeight="1" x14ac:dyDescent="0.25">
      <c r="A31" s="34"/>
      <c r="B31" s="90" t="s">
        <v>49</v>
      </c>
      <c r="C31" s="91"/>
      <c r="D31" s="91"/>
      <c r="E31" s="91"/>
      <c r="F31" s="70" t="s">
        <v>40</v>
      </c>
      <c r="G31" s="70"/>
      <c r="H31" s="70"/>
      <c r="I31" s="70"/>
      <c r="J31" s="71"/>
      <c r="K31" s="41"/>
      <c r="L31" s="33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29"/>
    </row>
    <row r="32" spans="1:29" ht="15.75" hidden="1" x14ac:dyDescent="0.25">
      <c r="A32" s="36"/>
      <c r="B32" s="36"/>
      <c r="C32" s="36"/>
      <c r="D32" s="36"/>
      <c r="E32" s="37"/>
      <c r="F32" s="37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:29" ht="16.149999999999999" customHeight="1" x14ac:dyDescent="0.25">
      <c r="A33" s="30"/>
      <c r="B33" s="59" t="s">
        <v>6</v>
      </c>
      <c r="C33" s="31"/>
      <c r="D33" s="32"/>
      <c r="E33" s="33"/>
      <c r="F33" s="60" t="s">
        <v>31</v>
      </c>
      <c r="G33" s="60" t="s">
        <v>31</v>
      </c>
      <c r="H33" s="60"/>
      <c r="I33" s="60"/>
      <c r="J33" s="61"/>
      <c r="K33" s="40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29"/>
    </row>
  </sheetData>
  <mergeCells count="74">
    <mergeCell ref="K8:K9"/>
    <mergeCell ref="B31:E31"/>
    <mergeCell ref="I1:K1"/>
    <mergeCell ref="A18:A19"/>
    <mergeCell ref="B18:B19"/>
    <mergeCell ref="C18:C19"/>
    <mergeCell ref="D18:D19"/>
    <mergeCell ref="E18:E19"/>
    <mergeCell ref="J12:J13"/>
    <mergeCell ref="D14:D15"/>
    <mergeCell ref="E14:E15"/>
    <mergeCell ref="F18:F19"/>
    <mergeCell ref="G18:G19"/>
    <mergeCell ref="H18:H19"/>
    <mergeCell ref="I18:I19"/>
    <mergeCell ref="J18:J19"/>
    <mergeCell ref="A12:A13"/>
    <mergeCell ref="B12:B13"/>
    <mergeCell ref="C12:C13"/>
    <mergeCell ref="D12:D13"/>
    <mergeCell ref="E12:E13"/>
    <mergeCell ref="I8:I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K12:K13"/>
    <mergeCell ref="F14:F15"/>
    <mergeCell ref="G14:G15"/>
    <mergeCell ref="I14:I15"/>
    <mergeCell ref="J14:J15"/>
    <mergeCell ref="K14:K15"/>
    <mergeCell ref="F12:F13"/>
    <mergeCell ref="G12:G13"/>
    <mergeCell ref="H12:H13"/>
    <mergeCell ref="I12:I13"/>
    <mergeCell ref="H14:H15"/>
    <mergeCell ref="A1:B1"/>
    <mergeCell ref="B29:J29"/>
    <mergeCell ref="J8:J9"/>
    <mergeCell ref="A8:A9"/>
    <mergeCell ref="E8:F8"/>
    <mergeCell ref="B8:B9"/>
    <mergeCell ref="C8:C9"/>
    <mergeCell ref="D8:D9"/>
    <mergeCell ref="E7:F7"/>
    <mergeCell ref="G8:G9"/>
    <mergeCell ref="A2:K2"/>
    <mergeCell ref="H8:H9"/>
    <mergeCell ref="A10:A11"/>
    <mergeCell ref="A14:A15"/>
    <mergeCell ref="B14:B15"/>
    <mergeCell ref="C14:C15"/>
    <mergeCell ref="A16:A17"/>
    <mergeCell ref="B16:B17"/>
    <mergeCell ref="C16:C17"/>
    <mergeCell ref="D16:D17"/>
    <mergeCell ref="E16:E17"/>
    <mergeCell ref="F33:J33"/>
    <mergeCell ref="K16:K17"/>
    <mergeCell ref="F16:F17"/>
    <mergeCell ref="G16:G17"/>
    <mergeCell ref="H16:H17"/>
    <mergeCell ref="I16:I17"/>
    <mergeCell ref="J16:J17"/>
    <mergeCell ref="F31:J31"/>
    <mergeCell ref="F30:J30"/>
    <mergeCell ref="K18:K19"/>
  </mergeCells>
  <phoneticPr fontId="26" type="noConversion"/>
  <pageMargins left="0.7" right="0.7" top="0.75" bottom="0.75" header="0.3" footer="0.3"/>
  <pageSetup paperSize="9" scale="54" orientation="portrait" horizontalDpi="300" verticalDpi="30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honeticPr fontId="26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honeticPr fontId="26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!</vt:lpstr>
      <vt:lpstr>Лист2</vt:lpstr>
      <vt:lpstr>Лист3</vt:lpstr>
    </vt:vector>
  </TitlesOfParts>
  <Company>Colliers-FM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VShabikov</dc:creator>
  <cp:lastModifiedBy>A.I.Petrovtsy</cp:lastModifiedBy>
  <cp:lastPrinted>2024-03-18T15:12:22Z</cp:lastPrinted>
  <dcterms:created xsi:type="dcterms:W3CDTF">2011-01-17T12:27:52Z</dcterms:created>
  <dcterms:modified xsi:type="dcterms:W3CDTF">2024-03-18T15:24:48Z</dcterms:modified>
</cp:coreProperties>
</file>