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37395" windowHeight="1795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50" i="2" l="1"/>
  <c r="F46" i="2"/>
  <c r="I37" i="2"/>
  <c r="I36" i="2"/>
  <c r="I35" i="2"/>
  <c r="I34" i="2"/>
  <c r="I33" i="2"/>
  <c r="I32" i="2"/>
  <c r="I30" i="2"/>
  <c r="I28" i="2"/>
  <c r="I27" i="2"/>
  <c r="I26" i="2"/>
  <c r="I25" i="2"/>
  <c r="I24" i="2"/>
  <c r="I23" i="2"/>
  <c r="I21" i="2"/>
  <c r="I17" i="2"/>
  <c r="J16" i="2"/>
  <c r="I16" i="2"/>
  <c r="J12" i="2"/>
  <c r="I12" i="2"/>
  <c r="I11" i="2"/>
  <c r="J6" i="2"/>
  <c r="F42" i="2" s="1"/>
  <c r="I6" i="2"/>
  <c r="I5" i="2"/>
  <c r="D19" i="1" l="1"/>
</calcChain>
</file>

<file path=xl/sharedStrings.xml><?xml version="1.0" encoding="utf-8"?>
<sst xmlns="http://schemas.openxmlformats.org/spreadsheetml/2006/main" count="191" uniqueCount="115">
  <si>
    <t>Угол 100х100х4200</t>
  </si>
  <si>
    <t>16/16</t>
  </si>
  <si>
    <t>Угол 100х100х4000</t>
  </si>
  <si>
    <t>Швеллер 220х100х4200</t>
  </si>
  <si>
    <t>8/8</t>
  </si>
  <si>
    <t>Разбиваем на</t>
  </si>
  <si>
    <t>Копр. 6.1/6.2</t>
  </si>
  <si>
    <t>Профиль зеркал</t>
  </si>
  <si>
    <t>Швеллер 220х100х4000</t>
  </si>
  <si>
    <t>Швеллер 140х100х4000</t>
  </si>
  <si>
    <t>0/2</t>
  </si>
  <si>
    <t>20/16</t>
  </si>
  <si>
    <t>Угол 100х100х5800</t>
  </si>
  <si>
    <t>Угол 100х100х2830</t>
  </si>
  <si>
    <t>Угол 100х100х5430</t>
  </si>
  <si>
    <t>Угол 100х100х4690</t>
  </si>
  <si>
    <t>Угол 100х100х4920</t>
  </si>
  <si>
    <t>Угол 100х100х4550</t>
  </si>
  <si>
    <t>Угол 100х100х5450</t>
  </si>
  <si>
    <t>2/0</t>
  </si>
  <si>
    <t>Угол 100х100х4150</t>
  </si>
  <si>
    <t>Швеллер 220х100х5800</t>
  </si>
  <si>
    <t>Швеллер 220х100х2830</t>
  </si>
  <si>
    <t>Швеллер 220х100х5430</t>
  </si>
  <si>
    <t>Швеллер 220х100х4690</t>
  </si>
  <si>
    <t>Швеллер 220х100х4920</t>
  </si>
  <si>
    <t>Швеллер 220х100х4550</t>
  </si>
  <si>
    <t>Швеллер 220х100х5450</t>
  </si>
  <si>
    <t>Швеллер 220х100х4150</t>
  </si>
  <si>
    <t>1/0</t>
  </si>
  <si>
    <t>0/1</t>
  </si>
  <si>
    <t>в центре</t>
  </si>
  <si>
    <t>в углах</t>
  </si>
  <si>
    <t xml:space="preserve">снизу </t>
  </si>
  <si>
    <t>сверху</t>
  </si>
  <si>
    <t>Кол-во по корпусам</t>
  </si>
  <si>
    <t>Нерж.</t>
  </si>
  <si>
    <t>Кол-во листов на профили</t>
  </si>
  <si>
    <t>Вибрешн G2 черная</t>
  </si>
  <si>
    <t>430/304</t>
  </si>
  <si>
    <t>1,5х1500х3000</t>
  </si>
  <si>
    <t>Кол-во листов на вставки между профилями обрамлений</t>
  </si>
  <si>
    <t>Кол-во листов на посты вызова</t>
  </si>
  <si>
    <t>Кол-во листов</t>
  </si>
  <si>
    <t>2,0х1250х2500</t>
  </si>
  <si>
    <t>Профиль стоек порталов лифтов</t>
  </si>
  <si>
    <t>Кол-во листов на ДШ 1 эт.</t>
  </si>
  <si>
    <t>3712.40.00.00.000-5800 СБ</t>
  </si>
  <si>
    <t>Арка в сборе для корп 6.1.1</t>
  </si>
  <si>
    <t>3712.40.00.00.000-5450 СБ</t>
  </si>
  <si>
    <t>Арка в сборе для корп 6.1.2</t>
  </si>
  <si>
    <t>Арка в сборе для корп 6.1.3</t>
  </si>
  <si>
    <t>Арка в сборе для корп 6.1.4</t>
  </si>
  <si>
    <t>Арка в сборе для корп 6.2.1</t>
  </si>
  <si>
    <t>Арка в сборе для корп 6.2.2</t>
  </si>
  <si>
    <t>Арка в сборе для корп 6.2.3</t>
  </si>
  <si>
    <t>Арка в сборе для корп 6.2.4</t>
  </si>
  <si>
    <t>3712.40.00.00.000-5430 СБ</t>
  </si>
  <si>
    <t>3712.40.00.00.000-4690 СБ</t>
  </si>
  <si>
    <t>3712.40.00.00.000-4920 СБ</t>
  </si>
  <si>
    <t>3712.40.00.00.000-4550 СБ</t>
  </si>
  <si>
    <t>3712.40.00.00.000-4150 СБ</t>
  </si>
  <si>
    <t>Колонная декоративная со стеклянной панелью, зеркалом, подсветкой для корп 6.1.1, 6.1.3, 6.2.1, 6.2.2, 6.2.3, 6.2.4</t>
  </si>
  <si>
    <t>Колонная декоративная со стеклянной панелью, зеркалом, подсветкой для корп 6.1.2</t>
  </si>
  <si>
    <t>Колонная декоративная со стеклянной панелью, зеркалом, подсветкой для корп 6.1.4</t>
  </si>
  <si>
    <t>3712.80.00.00.000 СБ</t>
  </si>
  <si>
    <t>3712.80.00.00.000-01 СБ</t>
  </si>
  <si>
    <t>3712.80.00.00.000-02 СБ</t>
  </si>
  <si>
    <t>Обозначение</t>
  </si>
  <si>
    <t>Наименование</t>
  </si>
  <si>
    <t>Кол-во, шт</t>
  </si>
  <si>
    <t>2656.15.20.12.000В СБ</t>
  </si>
  <si>
    <t>Обрамление лифта с вырезом под указатель (для ДШ 1200 мм)</t>
  </si>
  <si>
    <t>Обрамление лифта с вырезом под указатель (для ДШ 900 мм)</t>
  </si>
  <si>
    <t>2656.15.20.09.000В СБ</t>
  </si>
  <si>
    <t>2597.00.00-04 СБ</t>
  </si>
  <si>
    <t>Указатель этажный врезной для SC (крепление сверху)</t>
  </si>
  <si>
    <t>Стекло с модулем индикации 1190х1880 мм НШЕК.467859.001-01</t>
  </si>
  <si>
    <t>Стекло с модулем индикации 890х1880 мм НШЕК.467859.001</t>
  </si>
  <si>
    <t>Указатель лифтовый 90х1890 мм НШЕК.467849.001</t>
  </si>
  <si>
    <t>НШЕК.467849.001</t>
  </si>
  <si>
    <t>НШЕК.467859.001</t>
  </si>
  <si>
    <t>ШЕК.467859.001-01</t>
  </si>
  <si>
    <t>3712.30.00.000Н СБ</t>
  </si>
  <si>
    <t>Обрамление лифтов ОПЭ для корп 6.1.1</t>
  </si>
  <si>
    <t>3712.30.00.000-01Н СБ</t>
  </si>
  <si>
    <t>Обрамление лифтов ОПЭ для корп 6.1.2</t>
  </si>
  <si>
    <t>3712.30.00.000-03Н СБ</t>
  </si>
  <si>
    <t>Обрамление лифтов ОПЭ для корп 6.1.3</t>
  </si>
  <si>
    <t>3712.30.00.000-04Н СБ</t>
  </si>
  <si>
    <t>Обрамление лифтов ОПЭ для корп 6.1.4</t>
  </si>
  <si>
    <t>3712.30.00.000-05Н СБ</t>
  </si>
  <si>
    <t>Обрамление лифтов ОПЭ для корп 6.2.1</t>
  </si>
  <si>
    <t>Обрамление лифтов ОПЭ для корп 6.2.2</t>
  </si>
  <si>
    <t>Обрамление лифтов ОПЭ для корп 6.2.3</t>
  </si>
  <si>
    <t>Обрамление лифтов ОПЭ для корп 6.2.4</t>
  </si>
  <si>
    <t>3712.30.00.000-06Н СБ</t>
  </si>
  <si>
    <t>3712.30.00.000-07Н СБ</t>
  </si>
  <si>
    <t>3712.30.00.000-08Н СБ</t>
  </si>
  <si>
    <t>Индивидуальный комплект обрамлений на группу лифтов</t>
  </si>
  <si>
    <t>Пост вызова на ОПЭ</t>
  </si>
  <si>
    <t>3712.90.00.00.000 СБ</t>
  </si>
  <si>
    <t>Примечание</t>
  </si>
  <si>
    <t>3712.40.00.20.000-2830 СБ</t>
  </si>
  <si>
    <t xml:space="preserve">Снизу </t>
  </si>
  <si>
    <t>Сверху</t>
  </si>
  <si>
    <t>Профиль арок в вестибюле</t>
  </si>
  <si>
    <t>Профиль колонн в вестибюле</t>
  </si>
  <si>
    <t>Для типового этажа</t>
  </si>
  <si>
    <t>Светящаяся полоса между лифтами</t>
  </si>
  <si>
    <t>Указатель над дверью лифта</t>
  </si>
  <si>
    <t>Пост вызова на основном посадочном этаже</t>
  </si>
  <si>
    <t>Врезной указатель в обрамление на типовой этаж</t>
  </si>
  <si>
    <t>Зеркальная колонна</t>
  </si>
  <si>
    <t>Индивидуальная арка на каждый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</si>
</sst>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4"/>
      <name val="Calibri"/>
      <family val="2"/>
      <charset val="204"/>
      <scheme val="minor"/>
    </font>
    <font>
      <sz val="11"/>
      <color theme="7" tint="-0.24997711111789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6" xfId="0" applyBorder="1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1" fillId="0" borderId="0" xfId="0" applyFont="1" applyBorder="1"/>
    <xf numFmtId="0" fontId="0" fillId="0" borderId="3" xfId="0" applyBorder="1"/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0" fillId="0" borderId="0" xfId="0" applyNumberFormat="1" applyBorder="1"/>
    <xf numFmtId="0" fontId="0" fillId="0" borderId="7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3" xfId="0" applyBorder="1" applyAlignment="1">
      <alignment vertical="center"/>
    </xf>
    <xf numFmtId="0" fontId="1" fillId="0" borderId="7" xfId="0" applyFont="1" applyBorder="1"/>
    <xf numFmtId="0" fontId="1" fillId="0" borderId="0" xfId="0" applyFont="1" applyBorder="1" applyAlignment="1">
      <alignment horizontal="center" vertical="center"/>
    </xf>
    <xf numFmtId="0" fontId="0" fillId="0" borderId="8" xfId="0" applyBorder="1"/>
    <xf numFmtId="0" fontId="0" fillId="0" borderId="4" xfId="0" applyBorder="1"/>
    <xf numFmtId="0" fontId="1" fillId="0" borderId="4" xfId="0" applyFont="1" applyBorder="1" applyAlignment="1">
      <alignment horizontal="center" vertical="center"/>
    </xf>
    <xf numFmtId="0" fontId="0" fillId="0" borderId="5" xfId="0" applyBorder="1"/>
    <xf numFmtId="0" fontId="0" fillId="0" borderId="4" xfId="0" applyBorder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zoomScale="130" zoomScaleNormal="130" workbookViewId="0">
      <selection activeCell="C20" sqref="C20"/>
    </sheetView>
  </sheetViews>
  <sheetFormatPr defaultRowHeight="15" x14ac:dyDescent="0.25"/>
  <cols>
    <col min="1" max="1" width="9.140625" style="2"/>
    <col min="2" max="2" width="24.28515625" style="2" customWidth="1"/>
    <col min="3" max="3" width="125" customWidth="1"/>
    <col min="4" max="4" width="10.28515625" style="1" customWidth="1"/>
    <col min="5" max="5" width="10" customWidth="1"/>
    <col min="7" max="7" width="10.28515625" customWidth="1"/>
    <col min="8" max="8" width="13.28515625" customWidth="1"/>
    <col min="9" max="9" width="11" customWidth="1"/>
    <col min="11" max="11" width="9.140625" style="1"/>
    <col min="12" max="12" width="10.28515625" style="1" customWidth="1"/>
    <col min="13" max="13" width="9.85546875" style="1" customWidth="1"/>
    <col min="14" max="14" width="11.28515625" style="1" customWidth="1"/>
    <col min="15" max="15" width="9.140625" style="1"/>
    <col min="18" max="18" width="13" customWidth="1"/>
  </cols>
  <sheetData>
    <row r="1" spans="1:14" x14ac:dyDescent="0.25">
      <c r="B1" s="34" t="s">
        <v>68</v>
      </c>
      <c r="C1" s="34" t="s">
        <v>69</v>
      </c>
      <c r="D1" s="34" t="s">
        <v>70</v>
      </c>
      <c r="E1" s="35" t="s">
        <v>102</v>
      </c>
      <c r="F1" s="35"/>
      <c r="G1" s="35"/>
      <c r="H1" s="35"/>
      <c r="I1" s="35"/>
    </row>
    <row r="2" spans="1:14" x14ac:dyDescent="0.25">
      <c r="E2" s="36"/>
      <c r="F2" s="36"/>
      <c r="G2" s="36"/>
      <c r="H2" s="36"/>
      <c r="I2" s="36"/>
    </row>
    <row r="3" spans="1:14" x14ac:dyDescent="0.25">
      <c r="A3" s="2">
        <v>1</v>
      </c>
      <c r="B3" s="33" t="s">
        <v>47</v>
      </c>
      <c r="C3" s="32" t="s">
        <v>48</v>
      </c>
      <c r="D3" s="1">
        <v>1</v>
      </c>
      <c r="E3" s="36" t="s">
        <v>114</v>
      </c>
      <c r="F3" s="36"/>
      <c r="G3" s="36"/>
      <c r="H3" s="36"/>
      <c r="I3" s="36"/>
    </row>
    <row r="4" spans="1:14" x14ac:dyDescent="0.25">
      <c r="A4" s="2">
        <v>2</v>
      </c>
      <c r="B4" s="33" t="s">
        <v>103</v>
      </c>
      <c r="C4" s="32" t="s">
        <v>50</v>
      </c>
      <c r="D4" s="1">
        <v>1</v>
      </c>
      <c r="E4" s="36" t="s">
        <v>114</v>
      </c>
      <c r="F4" s="36"/>
      <c r="G4" s="36"/>
      <c r="H4" s="36"/>
      <c r="I4" s="36"/>
    </row>
    <row r="5" spans="1:14" x14ac:dyDescent="0.25">
      <c r="A5" s="2">
        <v>3</v>
      </c>
      <c r="B5" s="33" t="s">
        <v>57</v>
      </c>
      <c r="C5" s="32" t="s">
        <v>51</v>
      </c>
      <c r="D5" s="1">
        <v>1</v>
      </c>
      <c r="E5" s="36" t="s">
        <v>114</v>
      </c>
      <c r="F5" s="36"/>
      <c r="G5" s="36"/>
      <c r="H5" s="36"/>
      <c r="I5" s="36"/>
    </row>
    <row r="6" spans="1:14" x14ac:dyDescent="0.25">
      <c r="A6" s="2">
        <v>4</v>
      </c>
      <c r="B6" s="33" t="s">
        <v>58</v>
      </c>
      <c r="C6" s="32" t="s">
        <v>52</v>
      </c>
      <c r="D6" s="1">
        <v>1</v>
      </c>
      <c r="E6" s="36" t="s">
        <v>114</v>
      </c>
      <c r="F6" s="36"/>
      <c r="G6" s="36"/>
      <c r="H6" s="36"/>
      <c r="I6" s="36"/>
    </row>
    <row r="7" spans="1:14" x14ac:dyDescent="0.25">
      <c r="A7" s="2">
        <v>5</v>
      </c>
      <c r="B7" s="33" t="s">
        <v>59</v>
      </c>
      <c r="C7" s="32" t="s">
        <v>53</v>
      </c>
      <c r="D7" s="1">
        <v>1</v>
      </c>
      <c r="E7" s="36" t="s">
        <v>114</v>
      </c>
      <c r="F7" s="36"/>
      <c r="G7" s="36"/>
      <c r="H7" s="36"/>
      <c r="I7" s="36"/>
    </row>
    <row r="8" spans="1:14" x14ac:dyDescent="0.25">
      <c r="A8" s="2">
        <v>6</v>
      </c>
      <c r="B8" s="33" t="s">
        <v>60</v>
      </c>
      <c r="C8" s="32" t="s">
        <v>54</v>
      </c>
      <c r="D8" s="1">
        <v>1</v>
      </c>
      <c r="E8" s="36" t="s">
        <v>114</v>
      </c>
      <c r="F8" s="36"/>
      <c r="G8" s="36"/>
      <c r="H8" s="36"/>
      <c r="I8" s="36"/>
    </row>
    <row r="9" spans="1:14" x14ac:dyDescent="0.25">
      <c r="A9" s="2">
        <v>7</v>
      </c>
      <c r="B9" s="33" t="s">
        <v>49</v>
      </c>
      <c r="C9" s="32" t="s">
        <v>55</v>
      </c>
      <c r="D9" s="1">
        <v>1</v>
      </c>
      <c r="E9" s="36" t="s">
        <v>114</v>
      </c>
      <c r="F9" s="36"/>
      <c r="G9" s="36"/>
      <c r="H9" s="36"/>
      <c r="I9" s="36"/>
    </row>
    <row r="10" spans="1:14" x14ac:dyDescent="0.25">
      <c r="A10" s="2">
        <v>8</v>
      </c>
      <c r="B10" s="33" t="s">
        <v>61</v>
      </c>
      <c r="C10" s="32" t="s">
        <v>56</v>
      </c>
      <c r="D10" s="1">
        <v>1</v>
      </c>
      <c r="E10" s="36" t="s">
        <v>114</v>
      </c>
      <c r="F10" s="36"/>
      <c r="G10" s="36"/>
      <c r="H10" s="36"/>
      <c r="I10" s="36"/>
      <c r="J10" s="36" t="s">
        <v>114</v>
      </c>
      <c r="K10" s="36"/>
      <c r="L10" s="36"/>
      <c r="M10" s="36"/>
      <c r="N10" s="36"/>
    </row>
    <row r="11" spans="1:14" x14ac:dyDescent="0.25">
      <c r="E11" s="36"/>
      <c r="F11" s="36"/>
      <c r="G11" s="36"/>
      <c r="H11" s="36"/>
      <c r="I11" s="36"/>
    </row>
    <row r="12" spans="1:14" x14ac:dyDescent="0.25">
      <c r="A12" s="2">
        <v>9</v>
      </c>
      <c r="B12" s="33" t="s">
        <v>65</v>
      </c>
      <c r="C12" s="32" t="s">
        <v>62</v>
      </c>
      <c r="D12" s="1">
        <v>6</v>
      </c>
      <c r="E12" s="36" t="s">
        <v>113</v>
      </c>
      <c r="F12" s="36"/>
      <c r="G12" s="36"/>
      <c r="H12" s="36"/>
      <c r="I12" s="36"/>
    </row>
    <row r="13" spans="1:14" x14ac:dyDescent="0.25">
      <c r="A13" s="2">
        <v>10</v>
      </c>
      <c r="B13" s="33" t="s">
        <v>66</v>
      </c>
      <c r="C13" s="32" t="s">
        <v>64</v>
      </c>
      <c r="D13" s="1">
        <v>1</v>
      </c>
      <c r="E13" s="36" t="s">
        <v>113</v>
      </c>
      <c r="F13" s="36"/>
      <c r="G13" s="36"/>
      <c r="H13" s="36"/>
      <c r="I13" s="36"/>
    </row>
    <row r="14" spans="1:14" x14ac:dyDescent="0.25">
      <c r="A14" s="2">
        <v>11</v>
      </c>
      <c r="B14" s="33" t="s">
        <v>67</v>
      </c>
      <c r="C14" s="32" t="s">
        <v>63</v>
      </c>
      <c r="D14" s="1">
        <v>1</v>
      </c>
      <c r="E14" s="36" t="s">
        <v>113</v>
      </c>
      <c r="F14" s="36"/>
      <c r="G14" s="36"/>
      <c r="H14" s="36"/>
      <c r="I14" s="36"/>
    </row>
    <row r="15" spans="1:14" x14ac:dyDescent="0.25">
      <c r="E15" s="36"/>
      <c r="F15" s="36"/>
      <c r="G15" s="36"/>
      <c r="H15" s="36"/>
      <c r="I15" s="36"/>
    </row>
    <row r="16" spans="1:14" x14ac:dyDescent="0.25">
      <c r="A16" s="2">
        <v>12</v>
      </c>
      <c r="B16" s="10" t="s">
        <v>74</v>
      </c>
      <c r="C16" t="s">
        <v>73</v>
      </c>
      <c r="D16" s="1">
        <v>158</v>
      </c>
      <c r="E16" s="36" t="s">
        <v>108</v>
      </c>
      <c r="F16" s="36"/>
      <c r="G16" s="36"/>
      <c r="H16" s="36"/>
      <c r="I16" s="36"/>
    </row>
    <row r="17" spans="1:15" x14ac:dyDescent="0.25">
      <c r="A17" s="2">
        <v>13</v>
      </c>
      <c r="B17" s="10" t="s">
        <v>71</v>
      </c>
      <c r="C17" t="s">
        <v>72</v>
      </c>
      <c r="D17" s="1">
        <v>76</v>
      </c>
      <c r="E17" s="36" t="s">
        <v>108</v>
      </c>
      <c r="F17" s="36"/>
      <c r="G17" s="36"/>
      <c r="H17" s="36"/>
      <c r="I17" s="36"/>
    </row>
    <row r="18" spans="1:15" x14ac:dyDescent="0.25">
      <c r="E18" s="36"/>
      <c r="F18" s="36"/>
      <c r="G18" s="36"/>
      <c r="H18" s="36"/>
      <c r="I18" s="36"/>
    </row>
    <row r="19" spans="1:15" x14ac:dyDescent="0.25">
      <c r="A19" s="2">
        <v>14</v>
      </c>
      <c r="B19" s="10" t="s">
        <v>75</v>
      </c>
      <c r="C19" t="s">
        <v>76</v>
      </c>
      <c r="D19" s="1">
        <f>D16+D17</f>
        <v>234</v>
      </c>
      <c r="E19" s="36" t="s">
        <v>112</v>
      </c>
      <c r="F19" s="36"/>
      <c r="G19" s="36"/>
      <c r="H19" s="36"/>
      <c r="I19" s="36"/>
    </row>
    <row r="20" spans="1:15" x14ac:dyDescent="0.25">
      <c r="E20" s="36"/>
      <c r="F20" s="36"/>
      <c r="G20" s="36"/>
      <c r="H20" s="36"/>
      <c r="I20" s="36"/>
    </row>
    <row r="21" spans="1:15" x14ac:dyDescent="0.25">
      <c r="A21" s="2">
        <v>15</v>
      </c>
      <c r="B21" s="10" t="s">
        <v>80</v>
      </c>
      <c r="C21" t="s">
        <v>79</v>
      </c>
      <c r="D21" s="9">
        <v>11</v>
      </c>
      <c r="E21" s="36" t="s">
        <v>109</v>
      </c>
      <c r="F21" s="36"/>
      <c r="G21" s="36"/>
      <c r="H21" s="36"/>
      <c r="I21" s="36"/>
      <c r="K21" s="9"/>
      <c r="L21" s="9"/>
      <c r="M21" s="9"/>
      <c r="N21" s="9"/>
      <c r="O21" s="9"/>
    </row>
    <row r="22" spans="1:15" x14ac:dyDescent="0.25">
      <c r="A22" s="2">
        <v>16</v>
      </c>
      <c r="B22" s="10" t="s">
        <v>81</v>
      </c>
      <c r="C22" t="s">
        <v>78</v>
      </c>
      <c r="D22" s="1">
        <v>13</v>
      </c>
      <c r="E22" s="36" t="s">
        <v>110</v>
      </c>
      <c r="F22" s="36"/>
      <c r="G22" s="36"/>
      <c r="H22" s="36"/>
      <c r="I22" s="36"/>
    </row>
    <row r="23" spans="1:15" x14ac:dyDescent="0.25">
      <c r="A23" s="2">
        <v>17</v>
      </c>
      <c r="B23" s="10" t="s">
        <v>82</v>
      </c>
      <c r="C23" t="s">
        <v>77</v>
      </c>
      <c r="D23" s="1">
        <v>6</v>
      </c>
      <c r="E23" s="36" t="s">
        <v>110</v>
      </c>
      <c r="F23" s="36"/>
      <c r="G23" s="36"/>
      <c r="H23" s="36"/>
      <c r="I23" s="36"/>
    </row>
    <row r="24" spans="1:15" x14ac:dyDescent="0.25">
      <c r="A24" s="2">
        <v>18</v>
      </c>
      <c r="B24" s="33" t="s">
        <v>101</v>
      </c>
      <c r="C24" t="s">
        <v>100</v>
      </c>
      <c r="D24" s="1">
        <v>9</v>
      </c>
      <c r="E24" s="36" t="s">
        <v>111</v>
      </c>
      <c r="F24" s="36"/>
      <c r="G24" s="36"/>
      <c r="H24" s="36"/>
      <c r="I24" s="36"/>
    </row>
    <row r="25" spans="1:15" x14ac:dyDescent="0.25">
      <c r="E25" s="36"/>
      <c r="F25" s="36"/>
      <c r="G25" s="36"/>
      <c r="H25" s="36"/>
      <c r="I25" s="36"/>
    </row>
    <row r="26" spans="1:15" x14ac:dyDescent="0.25">
      <c r="A26" s="2">
        <v>19</v>
      </c>
      <c r="B26" s="10" t="s">
        <v>83</v>
      </c>
      <c r="C26" t="s">
        <v>84</v>
      </c>
      <c r="D26" s="1">
        <v>1</v>
      </c>
      <c r="E26" s="36" t="s">
        <v>99</v>
      </c>
      <c r="F26" s="36"/>
      <c r="G26" s="36"/>
      <c r="H26" s="36"/>
      <c r="I26" s="36"/>
    </row>
    <row r="27" spans="1:15" x14ac:dyDescent="0.25">
      <c r="A27" s="2">
        <v>20</v>
      </c>
      <c r="B27" s="10" t="s">
        <v>85</v>
      </c>
      <c r="C27" t="s">
        <v>86</v>
      </c>
      <c r="D27" s="1">
        <v>1</v>
      </c>
      <c r="E27" s="36" t="s">
        <v>99</v>
      </c>
      <c r="F27" s="36"/>
      <c r="G27" s="36"/>
      <c r="H27" s="36"/>
      <c r="I27" s="36"/>
    </row>
    <row r="28" spans="1:15" x14ac:dyDescent="0.25">
      <c r="A28" s="2">
        <v>21</v>
      </c>
      <c r="B28" s="10" t="s">
        <v>87</v>
      </c>
      <c r="C28" t="s">
        <v>88</v>
      </c>
      <c r="D28" s="1">
        <v>1</v>
      </c>
      <c r="E28" s="36" t="s">
        <v>99</v>
      </c>
      <c r="F28" s="36"/>
      <c r="G28" s="36"/>
      <c r="H28" s="36"/>
      <c r="I28" s="36"/>
    </row>
    <row r="29" spans="1:15" x14ac:dyDescent="0.25">
      <c r="A29" s="2">
        <v>22</v>
      </c>
      <c r="B29" s="10" t="s">
        <v>89</v>
      </c>
      <c r="C29" t="s">
        <v>90</v>
      </c>
      <c r="D29" s="1">
        <v>1</v>
      </c>
      <c r="E29" s="36" t="s">
        <v>99</v>
      </c>
      <c r="F29" s="36"/>
      <c r="G29" s="36"/>
      <c r="H29" s="36"/>
      <c r="I29" s="36"/>
    </row>
    <row r="30" spans="1:15" x14ac:dyDescent="0.25">
      <c r="A30" s="2">
        <v>23</v>
      </c>
      <c r="B30" s="10" t="s">
        <v>91</v>
      </c>
      <c r="C30" t="s">
        <v>92</v>
      </c>
      <c r="D30" s="1">
        <v>1</v>
      </c>
      <c r="E30" s="36" t="s">
        <v>99</v>
      </c>
      <c r="F30" s="36"/>
      <c r="G30" s="36"/>
      <c r="H30" s="36"/>
      <c r="I30" s="36"/>
    </row>
    <row r="31" spans="1:15" x14ac:dyDescent="0.25">
      <c r="A31" s="2">
        <v>24</v>
      </c>
      <c r="B31" s="10" t="s">
        <v>96</v>
      </c>
      <c r="C31" t="s">
        <v>93</v>
      </c>
      <c r="D31" s="1">
        <v>1</v>
      </c>
      <c r="E31" s="36" t="s">
        <v>99</v>
      </c>
      <c r="F31" s="36"/>
      <c r="G31" s="36"/>
      <c r="H31" s="36"/>
      <c r="I31" s="36"/>
    </row>
    <row r="32" spans="1:15" x14ac:dyDescent="0.25">
      <c r="A32" s="2">
        <v>25</v>
      </c>
      <c r="B32" s="10" t="s">
        <v>97</v>
      </c>
      <c r="C32" t="s">
        <v>94</v>
      </c>
      <c r="D32" s="1">
        <v>1</v>
      </c>
      <c r="E32" s="36" t="s">
        <v>99</v>
      </c>
      <c r="F32" s="36"/>
      <c r="G32" s="36"/>
      <c r="H32" s="36"/>
      <c r="I32" s="36"/>
    </row>
    <row r="33" spans="1:9" x14ac:dyDescent="0.25">
      <c r="A33" s="2">
        <v>26</v>
      </c>
      <c r="B33" s="10" t="s">
        <v>98</v>
      </c>
      <c r="C33" t="s">
        <v>95</v>
      </c>
      <c r="D33" s="1">
        <v>1</v>
      </c>
      <c r="E33" s="36" t="s">
        <v>99</v>
      </c>
      <c r="F33" s="36"/>
      <c r="G33" s="36"/>
      <c r="H33" s="36"/>
      <c r="I33" s="36"/>
    </row>
    <row r="36" spans="1:9" x14ac:dyDescent="0.25">
      <c r="B36" s="40"/>
    </row>
  </sheetData>
  <mergeCells count="34">
    <mergeCell ref="J10:N10"/>
    <mergeCell ref="E26:I26"/>
    <mergeCell ref="E24:I24"/>
    <mergeCell ref="E25:I25"/>
    <mergeCell ref="E33:I33"/>
    <mergeCell ref="E32:I32"/>
    <mergeCell ref="E31:I31"/>
    <mergeCell ref="E30:I30"/>
    <mergeCell ref="E29:I29"/>
    <mergeCell ref="E28:I28"/>
    <mergeCell ref="E27:I27"/>
    <mergeCell ref="E19:I19"/>
    <mergeCell ref="E20:I20"/>
    <mergeCell ref="E21:I21"/>
    <mergeCell ref="E22:I22"/>
    <mergeCell ref="E23:I23"/>
    <mergeCell ref="E14:I14"/>
    <mergeCell ref="E15:I15"/>
    <mergeCell ref="E16:I16"/>
    <mergeCell ref="E17:I17"/>
    <mergeCell ref="E18:I18"/>
    <mergeCell ref="E9:I9"/>
    <mergeCell ref="E10:I10"/>
    <mergeCell ref="E11:I11"/>
    <mergeCell ref="E12:I12"/>
    <mergeCell ref="E13:I13"/>
    <mergeCell ref="E4:I4"/>
    <mergeCell ref="E5:I5"/>
    <mergeCell ref="E6:I6"/>
    <mergeCell ref="E7:I7"/>
    <mergeCell ref="E8:I8"/>
    <mergeCell ref="E1:I1"/>
    <mergeCell ref="E2:I2"/>
    <mergeCell ref="E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54"/>
  <sheetViews>
    <sheetView topLeftCell="A13" workbookViewId="0">
      <selection activeCell="F60" sqref="F60"/>
    </sheetView>
  </sheetViews>
  <sheetFormatPr defaultRowHeight="15" x14ac:dyDescent="0.25"/>
  <cols>
    <col min="2" max="2" width="20" customWidth="1"/>
    <col min="4" max="4" width="20.5703125" customWidth="1"/>
    <col min="5" max="5" width="12.7109375" customWidth="1"/>
    <col min="6" max="6" width="15.140625" customWidth="1"/>
  </cols>
  <sheetData>
    <row r="2" spans="2:10" x14ac:dyDescent="0.25">
      <c r="B2" s="11"/>
      <c r="C2" s="12" t="s">
        <v>6</v>
      </c>
      <c r="D2" s="12"/>
      <c r="E2" s="12"/>
      <c r="F2" s="12"/>
      <c r="G2" s="7"/>
      <c r="H2" s="7"/>
      <c r="I2" s="7"/>
      <c r="J2" s="13"/>
    </row>
    <row r="3" spans="2:10" x14ac:dyDescent="0.25">
      <c r="B3" s="14"/>
      <c r="C3" s="15" t="s">
        <v>7</v>
      </c>
      <c r="D3" s="3"/>
      <c r="E3" s="3"/>
      <c r="F3" s="3"/>
      <c r="G3" s="6"/>
      <c r="H3" s="6"/>
      <c r="I3" s="6"/>
      <c r="J3" s="16"/>
    </row>
    <row r="4" spans="2:10" ht="30" x14ac:dyDescent="0.25">
      <c r="B4" s="38"/>
      <c r="C4" s="39"/>
      <c r="D4" s="39"/>
      <c r="E4" s="17" t="s">
        <v>35</v>
      </c>
      <c r="F4" s="39"/>
      <c r="G4" s="17"/>
      <c r="H4" s="17" t="s">
        <v>104</v>
      </c>
      <c r="I4" s="17" t="s">
        <v>105</v>
      </c>
      <c r="J4" s="37" t="s">
        <v>43</v>
      </c>
    </row>
    <row r="5" spans="2:10" x14ac:dyDescent="0.25">
      <c r="B5" s="14"/>
      <c r="C5" s="3" t="s">
        <v>0</v>
      </c>
      <c r="D5" s="3"/>
      <c r="E5" s="3" t="s">
        <v>1</v>
      </c>
      <c r="F5" s="3" t="s">
        <v>5</v>
      </c>
      <c r="G5" s="6"/>
      <c r="H5" s="6">
        <v>2990</v>
      </c>
      <c r="I5" s="6">
        <f>4200-2990</f>
        <v>1210</v>
      </c>
      <c r="J5" s="18"/>
    </row>
    <row r="6" spans="2:10" x14ac:dyDescent="0.25">
      <c r="B6" s="19" t="s">
        <v>36</v>
      </c>
      <c r="C6" s="3" t="s">
        <v>3</v>
      </c>
      <c r="D6" s="3"/>
      <c r="E6" s="20" t="s">
        <v>4</v>
      </c>
      <c r="F6" s="3" t="s">
        <v>5</v>
      </c>
      <c r="G6" s="6"/>
      <c r="H6" s="6">
        <v>2990</v>
      </c>
      <c r="I6" s="6">
        <f>4200-2990</f>
        <v>1210</v>
      </c>
      <c r="J6" s="18">
        <f>4+4+4</f>
        <v>12</v>
      </c>
    </row>
    <row r="7" spans="2:10" x14ac:dyDescent="0.25">
      <c r="B7" s="21"/>
      <c r="C7" s="3"/>
      <c r="D7" s="3"/>
      <c r="E7" s="3"/>
      <c r="F7" s="3"/>
      <c r="G7" s="6"/>
      <c r="H7" s="6"/>
      <c r="I7" s="6"/>
      <c r="J7" s="18"/>
    </row>
    <row r="8" spans="2:10" x14ac:dyDescent="0.25">
      <c r="B8" s="21"/>
      <c r="C8" s="3"/>
      <c r="D8" s="3"/>
      <c r="E8" s="3"/>
      <c r="F8" s="3"/>
      <c r="G8" s="6"/>
      <c r="H8" s="6"/>
      <c r="I8" s="6"/>
      <c r="J8" s="18"/>
    </row>
    <row r="9" spans="2:10" x14ac:dyDescent="0.25">
      <c r="B9" s="21"/>
      <c r="C9" s="15" t="s">
        <v>107</v>
      </c>
      <c r="D9" s="3"/>
      <c r="E9" s="3"/>
      <c r="F9" s="3"/>
      <c r="G9" s="6"/>
      <c r="H9" s="6"/>
      <c r="I9" s="6"/>
      <c r="J9" s="18"/>
    </row>
    <row r="10" spans="2:10" x14ac:dyDescent="0.25">
      <c r="B10" s="21"/>
      <c r="C10" s="3"/>
      <c r="D10" s="3"/>
      <c r="E10" s="3"/>
      <c r="F10" s="3"/>
      <c r="G10" s="6"/>
      <c r="H10" s="6" t="s">
        <v>33</v>
      </c>
      <c r="I10" s="6" t="s">
        <v>34</v>
      </c>
      <c r="J10" s="18"/>
    </row>
    <row r="11" spans="2:10" x14ac:dyDescent="0.25">
      <c r="B11" s="21"/>
      <c r="C11" s="3" t="s">
        <v>2</v>
      </c>
      <c r="D11" s="3"/>
      <c r="E11" s="3" t="s">
        <v>1</v>
      </c>
      <c r="F11" s="3" t="s">
        <v>5</v>
      </c>
      <c r="G11" s="6"/>
      <c r="H11" s="6">
        <v>2990</v>
      </c>
      <c r="I11" s="6">
        <f>4000-2990</f>
        <v>1010</v>
      </c>
      <c r="J11" s="18"/>
    </row>
    <row r="12" spans="2:10" x14ac:dyDescent="0.25">
      <c r="B12" s="19" t="s">
        <v>36</v>
      </c>
      <c r="C12" s="3" t="s">
        <v>8</v>
      </c>
      <c r="D12" s="3"/>
      <c r="E12" s="20" t="s">
        <v>4</v>
      </c>
      <c r="F12" s="3" t="s">
        <v>5</v>
      </c>
      <c r="G12" s="6"/>
      <c r="H12" s="6">
        <v>2990</v>
      </c>
      <c r="I12" s="6">
        <f>4000-2990</f>
        <v>1010</v>
      </c>
      <c r="J12" s="18">
        <f>4+4+4</f>
        <v>12</v>
      </c>
    </row>
    <row r="13" spans="2:10" x14ac:dyDescent="0.25">
      <c r="B13" s="21"/>
      <c r="C13" s="3"/>
      <c r="D13" s="3"/>
      <c r="E13" s="3"/>
      <c r="F13" s="3"/>
      <c r="G13" s="6"/>
      <c r="H13" s="6"/>
      <c r="I13" s="6"/>
      <c r="J13" s="18"/>
    </row>
    <row r="14" spans="2:10" x14ac:dyDescent="0.25">
      <c r="B14" s="21"/>
      <c r="C14" s="15" t="s">
        <v>45</v>
      </c>
      <c r="D14" s="3"/>
      <c r="E14" s="3"/>
      <c r="F14" s="3"/>
      <c r="G14" s="6"/>
      <c r="H14" s="6"/>
      <c r="I14" s="6"/>
      <c r="J14" s="18"/>
    </row>
    <row r="15" spans="2:10" x14ac:dyDescent="0.25">
      <c r="B15" s="21"/>
      <c r="C15" s="3"/>
      <c r="D15" s="3"/>
      <c r="E15" s="3"/>
      <c r="F15" s="3"/>
      <c r="G15" s="6"/>
      <c r="H15" s="6" t="s">
        <v>33</v>
      </c>
      <c r="I15" s="6" t="s">
        <v>34</v>
      </c>
      <c r="J15" s="18"/>
    </row>
    <row r="16" spans="2:10" x14ac:dyDescent="0.25">
      <c r="B16" s="19" t="s">
        <v>36</v>
      </c>
      <c r="C16" s="3" t="s">
        <v>8</v>
      </c>
      <c r="D16" s="3"/>
      <c r="E16" s="3" t="s">
        <v>11</v>
      </c>
      <c r="F16" s="3" t="s">
        <v>5</v>
      </c>
      <c r="G16" s="6"/>
      <c r="H16" s="22">
        <v>2990</v>
      </c>
      <c r="I16" s="23">
        <f>4000-2990</f>
        <v>1010</v>
      </c>
      <c r="J16" s="18">
        <f>36+36/4</f>
        <v>45</v>
      </c>
    </row>
    <row r="17" spans="2:10" x14ac:dyDescent="0.25">
      <c r="B17" s="19" t="s">
        <v>36</v>
      </c>
      <c r="C17" s="3" t="s">
        <v>9</v>
      </c>
      <c r="D17" s="3"/>
      <c r="E17" s="3" t="s">
        <v>10</v>
      </c>
      <c r="F17" s="3" t="s">
        <v>5</v>
      </c>
      <c r="G17" s="6"/>
      <c r="H17" s="22">
        <v>2990</v>
      </c>
      <c r="I17" s="23">
        <f>4000-2990</f>
        <v>1010</v>
      </c>
      <c r="J17" s="5">
        <v>2</v>
      </c>
    </row>
    <row r="18" spans="2:10" x14ac:dyDescent="0.25">
      <c r="B18" s="21"/>
      <c r="C18" s="3"/>
      <c r="D18" s="3"/>
      <c r="E18" s="3"/>
      <c r="F18" s="3"/>
      <c r="G18" s="6"/>
      <c r="H18" s="6"/>
      <c r="I18" s="6"/>
      <c r="J18" s="24"/>
    </row>
    <row r="19" spans="2:10" x14ac:dyDescent="0.25">
      <c r="B19" s="21"/>
      <c r="C19" s="15" t="s">
        <v>106</v>
      </c>
      <c r="D19" s="3"/>
      <c r="E19" s="3"/>
      <c r="F19" s="3"/>
      <c r="G19" s="6"/>
      <c r="H19" s="6"/>
      <c r="I19" s="6"/>
      <c r="J19" s="5"/>
    </row>
    <row r="20" spans="2:10" x14ac:dyDescent="0.25">
      <c r="B20" s="21"/>
      <c r="C20" s="3"/>
      <c r="D20" s="3"/>
      <c r="E20" s="3"/>
      <c r="F20" s="3"/>
      <c r="G20" s="6"/>
      <c r="H20" s="6" t="s">
        <v>31</v>
      </c>
      <c r="I20" s="6" t="s">
        <v>32</v>
      </c>
      <c r="J20" s="5"/>
    </row>
    <row r="21" spans="2:10" x14ac:dyDescent="0.25">
      <c r="B21" s="21"/>
      <c r="C21" s="3" t="s">
        <v>12</v>
      </c>
      <c r="D21" s="3"/>
      <c r="E21" s="3" t="s">
        <v>19</v>
      </c>
      <c r="F21" s="3" t="s">
        <v>5</v>
      </c>
      <c r="G21" s="6"/>
      <c r="H21" s="6">
        <v>2990</v>
      </c>
      <c r="I21" s="6">
        <f>(5800-2990)/2</f>
        <v>1405</v>
      </c>
      <c r="J21" s="5"/>
    </row>
    <row r="22" spans="2:10" x14ac:dyDescent="0.25">
      <c r="B22" s="21"/>
      <c r="C22" s="3" t="s">
        <v>13</v>
      </c>
      <c r="D22" s="3"/>
      <c r="E22" s="3" t="s">
        <v>19</v>
      </c>
      <c r="F22" s="3"/>
      <c r="G22" s="6"/>
      <c r="H22" s="6"/>
      <c r="I22" s="6"/>
      <c r="J22" s="5"/>
    </row>
    <row r="23" spans="2:10" x14ac:dyDescent="0.25">
      <c r="B23" s="21"/>
      <c r="C23" s="3" t="s">
        <v>14</v>
      </c>
      <c r="D23" s="3"/>
      <c r="E23" s="3" t="s">
        <v>19</v>
      </c>
      <c r="F23" s="3" t="s">
        <v>5</v>
      </c>
      <c r="G23" s="6"/>
      <c r="H23" s="6">
        <v>2990</v>
      </c>
      <c r="I23" s="6">
        <f>(5430-2990)/2</f>
        <v>1220</v>
      </c>
      <c r="J23" s="5"/>
    </row>
    <row r="24" spans="2:10" x14ac:dyDescent="0.25">
      <c r="B24" s="21"/>
      <c r="C24" s="3" t="s">
        <v>15</v>
      </c>
      <c r="D24" s="3"/>
      <c r="E24" s="3" t="s">
        <v>19</v>
      </c>
      <c r="F24" s="3" t="s">
        <v>5</v>
      </c>
      <c r="G24" s="6"/>
      <c r="H24" s="6">
        <v>2830</v>
      </c>
      <c r="I24" s="6">
        <f>(4690-2830)/2</f>
        <v>930</v>
      </c>
      <c r="J24" s="5"/>
    </row>
    <row r="25" spans="2:10" x14ac:dyDescent="0.25">
      <c r="B25" s="21"/>
      <c r="C25" s="3" t="s">
        <v>16</v>
      </c>
      <c r="D25" s="3"/>
      <c r="E25" s="3" t="s">
        <v>10</v>
      </c>
      <c r="F25" s="3" t="s">
        <v>5</v>
      </c>
      <c r="G25" s="6"/>
      <c r="H25" s="6">
        <v>2990</v>
      </c>
      <c r="I25" s="6">
        <f>(4920-2990)/2</f>
        <v>965</v>
      </c>
      <c r="J25" s="5"/>
    </row>
    <row r="26" spans="2:10" x14ac:dyDescent="0.25">
      <c r="B26" s="21"/>
      <c r="C26" s="3" t="s">
        <v>17</v>
      </c>
      <c r="D26" s="3"/>
      <c r="E26" s="3" t="s">
        <v>10</v>
      </c>
      <c r="F26" s="3" t="s">
        <v>5</v>
      </c>
      <c r="G26" s="6"/>
      <c r="H26" s="6">
        <v>2750</v>
      </c>
      <c r="I26" s="6">
        <f>(4550-2750)/2</f>
        <v>900</v>
      </c>
      <c r="J26" s="5"/>
    </row>
    <row r="27" spans="2:10" x14ac:dyDescent="0.25">
      <c r="B27" s="21"/>
      <c r="C27" s="3" t="s">
        <v>18</v>
      </c>
      <c r="D27" s="3"/>
      <c r="E27" s="3" t="s">
        <v>10</v>
      </c>
      <c r="F27" s="3" t="s">
        <v>5</v>
      </c>
      <c r="G27" s="6"/>
      <c r="H27" s="6">
        <v>2990</v>
      </c>
      <c r="I27" s="6">
        <f>(5450-2990)/2</f>
        <v>1230</v>
      </c>
      <c r="J27" s="5"/>
    </row>
    <row r="28" spans="2:10" x14ac:dyDescent="0.25">
      <c r="B28" s="21"/>
      <c r="C28" s="3" t="s">
        <v>20</v>
      </c>
      <c r="D28" s="3"/>
      <c r="E28" s="3" t="s">
        <v>10</v>
      </c>
      <c r="F28" s="3" t="s">
        <v>5</v>
      </c>
      <c r="G28" s="6"/>
      <c r="H28" s="6">
        <v>2750</v>
      </c>
      <c r="I28" s="6">
        <f>(4150-2750)/2</f>
        <v>700</v>
      </c>
      <c r="J28" s="5"/>
    </row>
    <row r="29" spans="2:10" x14ac:dyDescent="0.25">
      <c r="B29" s="21"/>
      <c r="C29" s="3"/>
      <c r="D29" s="3"/>
      <c r="E29" s="3"/>
      <c r="F29" s="3"/>
      <c r="G29" s="6"/>
      <c r="H29" s="6"/>
      <c r="I29" s="6"/>
      <c r="J29" s="5"/>
    </row>
    <row r="30" spans="2:10" x14ac:dyDescent="0.25">
      <c r="B30" s="19" t="s">
        <v>36</v>
      </c>
      <c r="C30" s="3" t="s">
        <v>21</v>
      </c>
      <c r="D30" s="3"/>
      <c r="E30" s="3" t="s">
        <v>29</v>
      </c>
      <c r="F30" s="3" t="s">
        <v>5</v>
      </c>
      <c r="G30" s="6"/>
      <c r="H30" s="6">
        <v>2990</v>
      </c>
      <c r="I30" s="6">
        <f>(5800-2990)/2</f>
        <v>1405</v>
      </c>
      <c r="J30" s="5">
        <v>1</v>
      </c>
    </row>
    <row r="31" spans="2:10" x14ac:dyDescent="0.25">
      <c r="B31" s="19" t="s">
        <v>36</v>
      </c>
      <c r="C31" s="3" t="s">
        <v>22</v>
      </c>
      <c r="D31" s="3"/>
      <c r="E31" s="3" t="s">
        <v>29</v>
      </c>
      <c r="F31" s="3" t="s">
        <v>5</v>
      </c>
      <c r="G31" s="6"/>
      <c r="H31" s="6"/>
      <c r="I31" s="6"/>
      <c r="J31" s="5">
        <v>0.5</v>
      </c>
    </row>
    <row r="32" spans="2:10" x14ac:dyDescent="0.25">
      <c r="B32" s="19" t="s">
        <v>36</v>
      </c>
      <c r="C32" s="3" t="s">
        <v>23</v>
      </c>
      <c r="D32" s="3"/>
      <c r="E32" s="3" t="s">
        <v>29</v>
      </c>
      <c r="F32" s="3" t="s">
        <v>5</v>
      </c>
      <c r="G32" s="6"/>
      <c r="H32" s="6">
        <v>2990</v>
      </c>
      <c r="I32" s="6">
        <f>(5430-2990)/2</f>
        <v>1220</v>
      </c>
      <c r="J32" s="5">
        <v>1</v>
      </c>
    </row>
    <row r="33" spans="2:10" x14ac:dyDescent="0.25">
      <c r="B33" s="19" t="s">
        <v>36</v>
      </c>
      <c r="C33" s="3" t="s">
        <v>24</v>
      </c>
      <c r="D33" s="3"/>
      <c r="E33" s="3" t="s">
        <v>29</v>
      </c>
      <c r="F33" s="3" t="s">
        <v>5</v>
      </c>
      <c r="G33" s="6"/>
      <c r="H33" s="6">
        <v>2830</v>
      </c>
      <c r="I33" s="6">
        <f>(4690-2830)/2</f>
        <v>930</v>
      </c>
      <c r="J33" s="5">
        <v>1</v>
      </c>
    </row>
    <row r="34" spans="2:10" x14ac:dyDescent="0.25">
      <c r="B34" s="19" t="s">
        <v>36</v>
      </c>
      <c r="C34" s="3" t="s">
        <v>25</v>
      </c>
      <c r="D34" s="3"/>
      <c r="E34" s="3" t="s">
        <v>30</v>
      </c>
      <c r="F34" s="3" t="s">
        <v>5</v>
      </c>
      <c r="G34" s="6"/>
      <c r="H34" s="6">
        <v>2990</v>
      </c>
      <c r="I34" s="6">
        <f>(4920-2990)/2</f>
        <v>965</v>
      </c>
      <c r="J34" s="5">
        <v>1</v>
      </c>
    </row>
    <row r="35" spans="2:10" x14ac:dyDescent="0.25">
      <c r="B35" s="19" t="s">
        <v>36</v>
      </c>
      <c r="C35" s="3" t="s">
        <v>26</v>
      </c>
      <c r="D35" s="3"/>
      <c r="E35" s="3" t="s">
        <v>30</v>
      </c>
      <c r="F35" s="3" t="s">
        <v>5</v>
      </c>
      <c r="G35" s="6"/>
      <c r="H35" s="6">
        <v>2750</v>
      </c>
      <c r="I35" s="6">
        <f>(4550-2750)/2</f>
        <v>900</v>
      </c>
      <c r="J35" s="5">
        <v>1</v>
      </c>
    </row>
    <row r="36" spans="2:10" x14ac:dyDescent="0.25">
      <c r="B36" s="19" t="s">
        <v>36</v>
      </c>
      <c r="C36" s="3" t="s">
        <v>27</v>
      </c>
      <c r="D36" s="3"/>
      <c r="E36" s="3" t="s">
        <v>30</v>
      </c>
      <c r="F36" s="3" t="s">
        <v>5</v>
      </c>
      <c r="G36" s="6"/>
      <c r="H36" s="6">
        <v>2990</v>
      </c>
      <c r="I36" s="6">
        <f>(5450-2990)/2</f>
        <v>1230</v>
      </c>
      <c r="J36" s="5">
        <v>1</v>
      </c>
    </row>
    <row r="37" spans="2:10" x14ac:dyDescent="0.25">
      <c r="B37" s="19" t="s">
        <v>36</v>
      </c>
      <c r="C37" s="3" t="s">
        <v>28</v>
      </c>
      <c r="D37" s="3"/>
      <c r="E37" s="3" t="s">
        <v>30</v>
      </c>
      <c r="F37" s="3" t="s">
        <v>5</v>
      </c>
      <c r="G37" s="6"/>
      <c r="H37" s="6">
        <v>2750</v>
      </c>
      <c r="I37" s="6">
        <f>(4150-2750)/2</f>
        <v>700</v>
      </c>
      <c r="J37" s="5">
        <v>1</v>
      </c>
    </row>
    <row r="38" spans="2:10" x14ac:dyDescent="0.25">
      <c r="B38" s="14"/>
      <c r="C38" s="3"/>
      <c r="D38" s="3"/>
      <c r="E38" s="3"/>
      <c r="F38" s="3"/>
      <c r="G38" s="6"/>
      <c r="H38" s="6"/>
      <c r="I38" s="6"/>
      <c r="J38" s="16"/>
    </row>
    <row r="39" spans="2:10" x14ac:dyDescent="0.25">
      <c r="B39" s="14"/>
      <c r="C39" s="3"/>
      <c r="D39" s="3"/>
      <c r="E39" s="3"/>
      <c r="F39" s="3"/>
      <c r="G39" s="6"/>
      <c r="H39" s="6"/>
      <c r="I39" s="6"/>
      <c r="J39" s="16"/>
    </row>
    <row r="40" spans="2:10" x14ac:dyDescent="0.25">
      <c r="B40" s="14"/>
      <c r="C40" s="3"/>
      <c r="D40" s="3"/>
      <c r="E40" s="3"/>
      <c r="F40" s="3"/>
      <c r="G40" s="6"/>
      <c r="H40" s="6"/>
      <c r="I40" s="6"/>
      <c r="J40" s="16"/>
    </row>
    <row r="41" spans="2:10" x14ac:dyDescent="0.25">
      <c r="B41" s="25" t="s">
        <v>37</v>
      </c>
      <c r="C41" s="3"/>
      <c r="D41" s="3"/>
      <c r="E41" s="3"/>
      <c r="F41" s="3"/>
      <c r="G41" s="6"/>
      <c r="H41" s="6"/>
      <c r="I41" s="6"/>
      <c r="J41" s="16"/>
    </row>
    <row r="42" spans="2:10" x14ac:dyDescent="0.25">
      <c r="B42" s="14" t="s">
        <v>38</v>
      </c>
      <c r="C42" s="3"/>
      <c r="D42" s="6" t="s">
        <v>40</v>
      </c>
      <c r="E42" s="6" t="s">
        <v>39</v>
      </c>
      <c r="F42" s="26">
        <f>(J6+J12+J16+J17+J30+J31+J32+J33+J34+J35+J36+J37)*1.2</f>
        <v>94.2</v>
      </c>
      <c r="G42" s="6"/>
      <c r="H42" s="6"/>
      <c r="I42" s="6"/>
      <c r="J42" s="16"/>
    </row>
    <row r="43" spans="2:10" x14ac:dyDescent="0.25">
      <c r="B43" s="14"/>
      <c r="C43" s="3"/>
      <c r="D43" s="6"/>
      <c r="E43" s="3"/>
      <c r="F43" s="4"/>
      <c r="G43" s="6"/>
      <c r="H43" s="6"/>
      <c r="I43" s="6"/>
      <c r="J43" s="16"/>
    </row>
    <row r="44" spans="2:10" x14ac:dyDescent="0.25">
      <c r="B44" s="14"/>
      <c r="C44" s="3"/>
      <c r="D44" s="3"/>
      <c r="E44" s="3"/>
      <c r="F44" s="4"/>
      <c r="G44" s="6"/>
      <c r="H44" s="6"/>
      <c r="I44" s="6"/>
      <c r="J44" s="16"/>
    </row>
    <row r="45" spans="2:10" x14ac:dyDescent="0.25">
      <c r="B45" s="25" t="s">
        <v>41</v>
      </c>
      <c r="C45" s="3"/>
      <c r="D45" s="3"/>
      <c r="E45" s="3"/>
      <c r="F45" s="4"/>
      <c r="G45" s="6"/>
      <c r="H45" s="6"/>
      <c r="I45" s="6"/>
      <c r="J45" s="16"/>
    </row>
    <row r="46" spans="2:10" x14ac:dyDescent="0.25">
      <c r="B46" s="14" t="s">
        <v>38</v>
      </c>
      <c r="C46" s="3"/>
      <c r="D46" s="6" t="s">
        <v>40</v>
      </c>
      <c r="E46" s="6" t="s">
        <v>39</v>
      </c>
      <c r="F46" s="26">
        <f>6*1.2</f>
        <v>7.1999999999999993</v>
      </c>
      <c r="G46" s="6"/>
      <c r="H46" s="6"/>
      <c r="I46" s="6"/>
      <c r="J46" s="16"/>
    </row>
    <row r="47" spans="2:10" x14ac:dyDescent="0.25">
      <c r="B47" s="14"/>
      <c r="C47" s="3"/>
      <c r="D47" s="3"/>
      <c r="E47" s="3"/>
      <c r="F47" s="4"/>
      <c r="G47" s="6"/>
      <c r="H47" s="6"/>
      <c r="I47" s="6"/>
      <c r="J47" s="16"/>
    </row>
    <row r="48" spans="2:10" x14ac:dyDescent="0.25">
      <c r="B48" s="14"/>
      <c r="C48" s="3"/>
      <c r="D48" s="3"/>
      <c r="E48" s="3"/>
      <c r="F48" s="4"/>
      <c r="G48" s="6"/>
      <c r="H48" s="6"/>
      <c r="I48" s="6"/>
      <c r="J48" s="16"/>
    </row>
    <row r="49" spans="2:10" x14ac:dyDescent="0.25">
      <c r="B49" s="25" t="s">
        <v>46</v>
      </c>
      <c r="C49" s="3"/>
      <c r="D49" s="3"/>
      <c r="E49" s="3"/>
      <c r="F49" s="4"/>
      <c r="G49" s="6"/>
      <c r="H49" s="6"/>
      <c r="I49" s="6"/>
      <c r="J49" s="16"/>
    </row>
    <row r="50" spans="2:10" x14ac:dyDescent="0.25">
      <c r="B50" s="14" t="s">
        <v>38</v>
      </c>
      <c r="C50" s="3"/>
      <c r="D50" s="6" t="s">
        <v>40</v>
      </c>
      <c r="E50" s="6" t="s">
        <v>39</v>
      </c>
      <c r="F50" s="26">
        <f>(4*2+2*2+7*1.6+6*1.6)*1.2</f>
        <v>39.360000000000007</v>
      </c>
      <c r="G50" s="6"/>
      <c r="H50" s="6"/>
      <c r="I50" s="6"/>
      <c r="J50" s="16"/>
    </row>
    <row r="51" spans="2:10" x14ac:dyDescent="0.25">
      <c r="B51" s="14"/>
      <c r="C51" s="3"/>
      <c r="D51" s="3"/>
      <c r="E51" s="3"/>
      <c r="F51" s="4"/>
      <c r="G51" s="6"/>
      <c r="H51" s="6"/>
      <c r="I51" s="6"/>
      <c r="J51" s="16"/>
    </row>
    <row r="52" spans="2:10" x14ac:dyDescent="0.25">
      <c r="B52" s="14"/>
      <c r="C52" s="3"/>
      <c r="D52" s="3"/>
      <c r="E52" s="3"/>
      <c r="F52" s="3"/>
      <c r="G52" s="6"/>
      <c r="H52" s="6"/>
      <c r="I52" s="6"/>
      <c r="J52" s="16"/>
    </row>
    <row r="53" spans="2:10" x14ac:dyDescent="0.25">
      <c r="B53" s="25" t="s">
        <v>42</v>
      </c>
      <c r="C53" s="3"/>
      <c r="D53" s="3"/>
      <c r="E53" s="3"/>
      <c r="F53" s="4"/>
      <c r="G53" s="6"/>
      <c r="H53" s="6"/>
      <c r="I53" s="6"/>
      <c r="J53" s="16"/>
    </row>
    <row r="54" spans="2:10" x14ac:dyDescent="0.25">
      <c r="B54" s="27" t="s">
        <v>38</v>
      </c>
      <c r="C54" s="28"/>
      <c r="D54" s="8" t="s">
        <v>44</v>
      </c>
      <c r="E54" s="8" t="s">
        <v>39</v>
      </c>
      <c r="F54" s="29">
        <v>6</v>
      </c>
      <c r="G54" s="31"/>
      <c r="H54" s="8"/>
      <c r="I54" s="8"/>
      <c r="J54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msavinov</dc:creator>
  <cp:lastModifiedBy>msavinov</cp:lastModifiedBy>
  <dcterms:created xsi:type="dcterms:W3CDTF">2025-09-16T08:36:41Z</dcterms:created>
  <dcterms:modified xsi:type="dcterms:W3CDTF">2025-11-21T08:07:37Z</dcterms:modified>
</cp:coreProperties>
</file>