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<sst xmlns="http://schemas.openxmlformats.org/spreadsheetml/2006/main" count="39" uniqueCount="39">
  <si>
    <t xml:space="preserve">Сравнительный анализ цен на подъёмники для инвалидов на Сиреневый б-р, вл.4/9 (зона 6.1, 6.2)</t>
  </si>
  <si>
    <t>Производитель</t>
  </si>
  <si>
    <t xml:space="preserve">повторное КП</t>
  </si>
  <si>
    <t xml:space="preserve">ООО "Вира"</t>
  </si>
  <si>
    <t xml:space="preserve">ООО "Инвапром"</t>
  </si>
  <si>
    <t xml:space="preserve">ООО "ТД ОКБ Турбомаш"</t>
  </si>
  <si>
    <t xml:space="preserve">ООО "Комфорт-Мастер" (Vimec)</t>
  </si>
  <si>
    <t>6.1</t>
  </si>
  <si>
    <t>6.2</t>
  </si>
  <si>
    <t xml:space="preserve">Эконом 
(цена с учетом скидки 10%)</t>
  </si>
  <si>
    <t xml:space="preserve">Бизнес
(цена с учётом скидки 10%)</t>
  </si>
  <si>
    <t>Эконом</t>
  </si>
  <si>
    <t>Бизнес</t>
  </si>
  <si>
    <t xml:space="preserve">Эконом 
(с учётом скидки 7%)</t>
  </si>
  <si>
    <t xml:space="preserve">Бизнес 
(с учётом скидки 7%)</t>
  </si>
  <si>
    <t>Премиум</t>
  </si>
  <si>
    <t xml:space="preserve">Цена на оборудование</t>
  </si>
  <si>
    <t>Доставка</t>
  </si>
  <si>
    <t xml:space="preserve">Стоимость монтажа</t>
  </si>
  <si>
    <t>Диспетчеризация</t>
  </si>
  <si>
    <t xml:space="preserve">Тех. освидетельствование</t>
  </si>
  <si>
    <t>ИТОГО:</t>
  </si>
  <si>
    <t xml:space="preserve">Срок изготовления</t>
  </si>
  <si>
    <t xml:space="preserve">25 рабочих дней</t>
  </si>
  <si>
    <t xml:space="preserve">6-8 недель</t>
  </si>
  <si>
    <t xml:space="preserve">30 рабочих дней</t>
  </si>
  <si>
    <t xml:space="preserve">25 недель</t>
  </si>
  <si>
    <t xml:space="preserve">ИТОГО эконом</t>
  </si>
  <si>
    <t xml:space="preserve">Итого бизнес</t>
  </si>
  <si>
    <t xml:space="preserve">Размер скидки эконом</t>
  </si>
  <si>
    <t xml:space="preserve">Размер скидки бизнес</t>
  </si>
  <si>
    <t xml:space="preserve">Место нахождения пр-ва</t>
  </si>
  <si>
    <t>Челябинск</t>
  </si>
  <si>
    <t>Ногинск</t>
  </si>
  <si>
    <t>Брянск</t>
  </si>
  <si>
    <t>Италия</t>
  </si>
  <si>
    <t>Визуализация</t>
  </si>
  <si>
    <t>Примечание</t>
  </si>
  <si>
    <t xml:space="preserve">Диспетчеризация входит в комплект поставки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</si>
</sst>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4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39997558519241921"/>
        <bgColor theme="7" tint="0.39997558519241921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1" fillId="0" borderId="0" numFmtId="0" xfId="0" applyFont="1" applyAlignment="1">
      <alignment horizontal="center"/>
    </xf>
    <xf fontId="0" fillId="0" borderId="0" numFmtId="49" xfId="0" applyNumberFormat="1" applyAlignment="1">
      <alignment horizontal="center" vertical="center"/>
    </xf>
    <xf fontId="0" fillId="0" borderId="1" numFmtId="0" xfId="0" applyBorder="1" applyAlignment="1">
      <alignment horizontal="center"/>
    </xf>
    <xf fontId="2" fillId="0" borderId="2" numFmtId="0" xfId="0" applyFont="1" applyBorder="1" applyAlignment="1">
      <alignment horizontal="center"/>
    </xf>
    <xf fontId="2" fillId="0" borderId="0" numFmtId="0" xfId="0" applyFont="1" applyAlignment="1">
      <alignment horizontal="center"/>
    </xf>
    <xf fontId="0" fillId="0" borderId="0" numFmtId="0" xfId="0" applyAlignment="1">
      <alignment horizontal="center" vertical="center"/>
    </xf>
    <xf fontId="1" fillId="2" borderId="1" numFmtId="0" xfId="0" applyFont="1" applyFill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 vertical="center"/>
    </xf>
    <xf fontId="1" fillId="4" borderId="4" numFmtId="0" xfId="0" applyFont="1" applyFill="1" applyBorder="1" applyAlignment="1">
      <alignment horizontal="center" vertical="center"/>
    </xf>
    <xf fontId="1" fillId="4" borderId="5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center"/>
    </xf>
    <xf fontId="0" fillId="0" borderId="0" numFmtId="0" xfId="0" applyAlignment="1">
      <alignment vertical="center"/>
    </xf>
    <xf fontId="0" fillId="2" borderId="1" numFmtId="0" xfId="0" applyFill="1" applyBorder="1" applyAlignment="1">
      <alignment horizontal="center" vertical="center" wrapText="1"/>
    </xf>
    <xf fontId="0" fillId="3" borderId="1" numFmtId="0" xfId="0" applyFill="1" applyBorder="1" applyAlignment="1">
      <alignment horizontal="center" vertical="center"/>
    </xf>
    <xf fontId="0" fillId="4" borderId="1" numFmtId="0" xfId="0" applyFill="1" applyBorder="1" applyAlignment="1">
      <alignment horizontal="center" vertical="center"/>
    </xf>
    <xf fontId="0" fillId="4" borderId="1" numFmtId="0" xfId="0" applyFill="1" applyBorder="1" applyAlignment="1">
      <alignment horizontal="center" vertical="center" wrapText="1"/>
    </xf>
    <xf fontId="0" fillId="4" borderId="3" numFmtId="0" xfId="0" applyFill="1" applyBorder="1" applyAlignment="1">
      <alignment horizontal="center" vertical="center" wrapText="1"/>
    </xf>
    <xf fontId="0" fillId="5" borderId="1" numFmtId="0" xfId="0" applyFill="1" applyBorder="1" applyAlignment="1">
      <alignment horizontal="center" vertical="center"/>
    </xf>
    <xf fontId="0" fillId="0" borderId="1" numFmtId="0" xfId="0" applyBorder="1" applyAlignment="1">
      <alignment wrapText="1"/>
    </xf>
    <xf fontId="0" fillId="2" borderId="1" numFmtId="4" xfId="0" applyNumberFormat="1" applyFill="1" applyBorder="1" applyAlignment="1">
      <alignment horizontal="center" vertical="center"/>
    </xf>
    <xf fontId="0" fillId="3" borderId="1" numFmtId="4" xfId="0" applyNumberFormat="1" applyFill="1" applyBorder="1" applyAlignment="1">
      <alignment horizontal="center" vertical="center"/>
    </xf>
    <xf fontId="0" fillId="4" borderId="1" numFmtId="4" xfId="0" applyNumberFormat="1" applyFill="1" applyBorder="1" applyAlignment="1">
      <alignment horizontal="center" vertical="center"/>
    </xf>
    <xf fontId="0" fillId="4" borderId="3" numFmtId="4" xfId="0" applyNumberFormat="1" applyFill="1" applyBorder="1" applyAlignment="1">
      <alignment horizontal="center" vertical="center"/>
    </xf>
    <xf fontId="0" fillId="5" borderId="1" numFmtId="4" xfId="0" applyNumberFormat="1" applyFill="1" applyBorder="1" applyAlignment="1">
      <alignment horizontal="center" vertical="center"/>
    </xf>
    <xf fontId="0" fillId="0" borderId="0" numFmtId="4" xfId="0" applyNumberFormat="1" applyAlignment="1">
      <alignment horizontal="center" vertical="center"/>
    </xf>
    <xf fontId="0" fillId="0" borderId="1" numFmtId="0" xfId="0" applyBorder="1"/>
    <xf fontId="1" fillId="0" borderId="0" numFmtId="0" xfId="0" applyFont="1"/>
    <xf fontId="1" fillId="0" borderId="1" numFmtId="0" xfId="0" applyFont="1" applyBorder="1"/>
    <xf fontId="1" fillId="2" borderId="1" numFmtId="4" xfId="0" applyNumberFormat="1" applyFont="1" applyFill="1" applyBorder="1" applyAlignment="1">
      <alignment horizontal="center" vertical="center"/>
    </xf>
    <xf fontId="1" fillId="3" borderId="1" numFmtId="4" xfId="0" applyNumberFormat="1" applyFont="1" applyFill="1" applyBorder="1" applyAlignment="1">
      <alignment horizontal="center" vertical="center"/>
    </xf>
    <xf fontId="1" fillId="4" borderId="1" numFmtId="4" xfId="0" applyNumberFormat="1" applyFont="1" applyFill="1" applyBorder="1" applyAlignment="1">
      <alignment horizontal="center" vertical="center"/>
    </xf>
    <xf fontId="1" fillId="4" borderId="3" numFmtId="4" xfId="0" applyNumberFormat="1" applyFont="1" applyFill="1" applyBorder="1" applyAlignment="1">
      <alignment horizontal="center" vertical="center"/>
    </xf>
    <xf fontId="1" fillId="5" borderId="1" numFmtId="4" xfId="0" applyNumberFormat="1" applyFont="1" applyFill="1" applyBorder="1" applyAlignment="1">
      <alignment horizontal="center" vertical="center"/>
    </xf>
    <xf fontId="1" fillId="0" borderId="0" numFmtId="4" xfId="0" applyNumberFormat="1" applyFont="1" applyAlignment="1">
      <alignment horizontal="center" vertical="center"/>
    </xf>
    <xf fontId="0" fillId="2" borderId="1" numFmtId="0" xfId="0" applyFill="1" applyBorder="1" applyAlignment="1">
      <alignment horizontal="center" vertical="center"/>
    </xf>
    <xf fontId="0" fillId="4" borderId="3" numFmtId="0" xfId="0" applyFill="1" applyBorder="1" applyAlignment="1">
      <alignment horizontal="center"/>
    </xf>
    <xf fontId="0" fillId="4" borderId="4" numFmtId="0" xfId="0" applyFill="1" applyBorder="1" applyAlignment="1">
      <alignment horizontal="center"/>
    </xf>
    <xf fontId="0" fillId="4" borderId="5" numFmtId="0" xfId="0" applyFill="1" applyBorder="1" applyAlignment="1">
      <alignment horizontal="center"/>
    </xf>
    <xf fontId="0" fillId="5" borderId="1" numFmtId="4" xfId="0" applyNumberFormat="1" applyFill="1" applyBorder="1" applyAlignment="1">
      <alignment horizontal="center" vertical="center"/>
    </xf>
    <xf fontId="0" fillId="2" borderId="1" numFmtId="0" xfId="0" applyFill="1" applyBorder="1" applyAlignment="1">
      <alignment horizontal="center"/>
    </xf>
    <xf fontId="0" fillId="3" borderId="1" numFmtId="0" xfId="0" applyFill="1" applyBorder="1" applyAlignment="1">
      <alignment horizontal="center"/>
    </xf>
    <xf fontId="0" fillId="4" borderId="1" numFmtId="0" xfId="0" applyFill="1" applyBorder="1" applyAlignment="1">
      <alignment horizontal="center"/>
    </xf>
    <xf fontId="1" fillId="0" borderId="0" numFmtId="9" xfId="0" applyNumberFormat="1" applyFont="1" applyAlignment="1">
      <alignment horizontal="center" vertical="center"/>
    </xf>
    <xf fontId="0" fillId="0" borderId="6" numFmtId="0" xfId="0" applyBorder="1" applyAlignment="1">
      <alignment vertical="center"/>
    </xf>
    <xf fontId="0" fillId="0" borderId="6" numFmtId="0" xfId="0" applyBorder="1"/>
    <xf fontId="0" fillId="0" borderId="6" numFmtId="0" xfId="0" applyBorder="1" applyAlignment="1">
      <alignment horizontal="left"/>
    </xf>
    <xf fontId="0" fillId="0" borderId="7" numFmtId="0" xfId="0" applyBorder="1" applyAlignment="1">
      <alignment horizontal="left"/>
    </xf>
    <xf fontId="0" fillId="0" borderId="3" numFmtId="0" xfId="0" applyBorder="1"/>
    <xf fontId="0" fillId="0" borderId="1" numFmtId="0" xfId="0" applyBorder="1" applyAlignment="1">
      <alignment horizontal="left"/>
    </xf>
    <xf fontId="0" fillId="0" borderId="8" numFmtId="0" xfId="0" applyBorder="1" applyAlignment="1">
      <alignment vertical="center"/>
    </xf>
    <xf fontId="0" fillId="0" borderId="8" numFmtId="0" xfId="0" applyBorder="1" applyAlignment="1">
      <alignment vertical="center" wrapText="1"/>
    </xf>
    <xf fontId="0" fillId="0" borderId="9" numFmtId="0" xfId="0" applyBorder="1" applyAlignment="1">
      <alignment vertical="center"/>
    </xf>
    <xf fontId="0" fillId="0" borderId="1" numFmtId="0" xfId="0" applyBorder="1" applyAlignment="1">
      <alignment vertical="center"/>
    </xf>
    <xf fontId="0" fillId="0" borderId="3" numFmtId="0" xfId="0" applyBorder="1" applyAlignment="1">
      <alignment vertical="center"/>
    </xf>
    <xf fontId="0" fillId="0" borderId="10" numFmtId="0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44448</xdr:colOff>
      <xdr:row>13</xdr:row>
      <xdr:rowOff>114298</xdr:rowOff>
    </xdr:from>
    <xdr:to>
      <xdr:col>1</xdr:col>
      <xdr:colOff>2095498</xdr:colOff>
      <xdr:row>13</xdr:row>
      <xdr:rowOff>2266948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rcRect l="0" t="3144" r="2647" b="-1"/>
        <a:stretch/>
      </xdr:blipFill>
      <xdr:spPr bwMode="auto">
        <a:xfrm>
          <a:off x="1606549" y="2647949"/>
          <a:ext cx="2051049" cy="2152649"/>
        </a:xfrm>
        <a:prstGeom prst="rect">
          <a:avLst/>
        </a:prstGeom>
      </xdr:spPr>
    </xdr:pic>
    <xdr:clientData/>
  </xdr:twoCellAnchor>
  <xdr:twoCellAnchor editAs="oneCell">
    <xdr:from>
      <xdr:col>3</xdr:col>
      <xdr:colOff>62940</xdr:colOff>
      <xdr:row>13</xdr:row>
      <xdr:rowOff>19046</xdr:rowOff>
    </xdr:from>
    <xdr:to>
      <xdr:col>3</xdr:col>
      <xdr:colOff>2305046</xdr:colOff>
      <xdr:row>13</xdr:row>
      <xdr:rowOff>2203446</xdr:rowOff>
    </xdr:to>
    <xdr:pic>
      <xdr:nvPicPr>
        <xdr:cNvPr id="5" name="Рисунок 4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5911292" y="2552698"/>
          <a:ext cx="2242105" cy="2184399"/>
        </a:xfrm>
        <a:prstGeom prst="rect">
          <a:avLst/>
        </a:prstGeom>
      </xdr:spPr>
    </xdr:pic>
    <xdr:clientData/>
  </xdr:twoCellAnchor>
  <xdr:twoCellAnchor editAs="oneCell">
    <xdr:from>
      <xdr:col>7</xdr:col>
      <xdr:colOff>10269</xdr:colOff>
      <xdr:row>13</xdr:row>
      <xdr:rowOff>56027</xdr:rowOff>
    </xdr:from>
    <xdr:to>
      <xdr:col>7</xdr:col>
      <xdr:colOff>2228846</xdr:colOff>
      <xdr:row>13</xdr:row>
      <xdr:rowOff>2278338</xdr:rowOff>
    </xdr:to>
    <xdr:pic>
      <xdr:nvPicPr>
        <xdr:cNvPr id="4" name="Рисунок 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5383620" y="2646828"/>
          <a:ext cx="2218577" cy="2222311"/>
        </a:xfrm>
        <a:prstGeom prst="rect">
          <a:avLst/>
        </a:prstGeom>
      </xdr:spPr>
    </xdr:pic>
    <xdr:clientData/>
  </xdr:twoCellAnchor>
  <xdr:twoCellAnchor editAs="oneCell">
    <xdr:from>
      <xdr:col>8</xdr:col>
      <xdr:colOff>48742</xdr:colOff>
      <xdr:row>13</xdr:row>
      <xdr:rowOff>0</xdr:rowOff>
    </xdr:from>
    <xdr:to>
      <xdr:col>8</xdr:col>
      <xdr:colOff>2219107</xdr:colOff>
      <xdr:row>13</xdr:row>
      <xdr:rowOff>2268160</xdr:rowOff>
    </xdr:to>
    <xdr:pic>
      <xdr:nvPicPr>
        <xdr:cNvPr id="8" name="Рисунок 7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7727144" y="2590799"/>
          <a:ext cx="2170364" cy="2268162"/>
        </a:xfrm>
        <a:prstGeom prst="rect">
          <a:avLst/>
        </a:prstGeom>
      </xdr:spPr>
    </xdr:pic>
    <xdr:clientData/>
  </xdr:twoCellAnchor>
  <xdr:oneCellAnchor>
    <xdr:from>
      <xdr:col>4</xdr:col>
      <xdr:colOff>38099</xdr:colOff>
      <xdr:row>12</xdr:row>
      <xdr:rowOff>170449</xdr:rowOff>
    </xdr:from>
    <xdr:ext cx="2352674" cy="2802877"/>
    <xdr:pic>
      <xdr:nvPicPr>
        <xdr:cNvPr id="1320096177" name=""/>
        <xdr:cNvPicPr>
          <a:picLocks noChangeAspect="1"/>
        </xdr:cNvPicPr>
      </xdr:nvPicPr>
      <xdr:blipFill>
        <a:blip r:embed="rId5"/>
        <a:stretch/>
      </xdr:blipFill>
      <xdr:spPr bwMode="auto">
        <a:xfrm flipH="0" flipV="0">
          <a:off x="8296274" y="2580274"/>
          <a:ext cx="2352674" cy="2802877"/>
        </a:xfrm>
        <a:prstGeom prst="rect">
          <a:avLst/>
        </a:prstGeom>
      </xdr:spPr>
    </xdr:pic>
    <xdr:clientData/>
  </xdr:oneCellAnchor>
  <xdr:twoCellAnchor editAs="oneCell">
    <xdr:from>
      <xdr:col>7</xdr:col>
      <xdr:colOff>0</xdr:colOff>
      <xdr:row>13</xdr:row>
      <xdr:rowOff>79466</xdr:rowOff>
    </xdr:from>
    <xdr:to>
      <xdr:col>7</xdr:col>
      <xdr:colOff>0</xdr:colOff>
      <xdr:row>13</xdr:row>
      <xdr:rowOff>2301776</xdr:rowOff>
    </xdr:to>
    <xdr:pic>
      <xdr:nvPicPr>
        <xdr:cNvPr id="674023719" name="Рисунок 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0696572" y="2670267"/>
          <a:ext cx="2218577" cy="222230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56541</xdr:rowOff>
    </xdr:from>
    <xdr:to>
      <xdr:col>7</xdr:col>
      <xdr:colOff>0</xdr:colOff>
      <xdr:row>13</xdr:row>
      <xdr:rowOff>2324702</xdr:rowOff>
    </xdr:to>
    <xdr:pic>
      <xdr:nvPicPr>
        <xdr:cNvPr id="576411465" name="Рисунок 7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3125449" y="2647342"/>
          <a:ext cx="2170362" cy="2268160"/>
        </a:xfrm>
        <a:prstGeom prst="rect">
          <a:avLst/>
        </a:prstGeom>
      </xdr:spPr>
    </xdr:pic>
    <xdr:clientData/>
  </xdr:twoCellAnchor>
  <xdr:oneCellAnchor>
    <xdr:from>
      <xdr:col>9</xdr:col>
      <xdr:colOff>155863</xdr:colOff>
      <xdr:row>13</xdr:row>
      <xdr:rowOff>19045</xdr:rowOff>
    </xdr:from>
    <xdr:ext cx="2225386" cy="2481843"/>
    <xdr:pic>
      <xdr:nvPicPr>
        <xdr:cNvPr id="2119334910" name=""/>
        <xdr:cNvPicPr>
          <a:picLocks noChangeAspect="1"/>
        </xdr:cNvPicPr>
      </xdr:nvPicPr>
      <xdr:blipFill>
        <a:blip r:embed="rId6"/>
        <a:stretch/>
      </xdr:blipFill>
      <xdr:spPr bwMode="auto">
        <a:xfrm flipH="0" flipV="0">
          <a:off x="20132386" y="2625432"/>
          <a:ext cx="2225386" cy="2481843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5" workbookViewId="0">
      <pane xSplit="1" ySplit="1" topLeftCell="B2" activePane="bottomRight" state="frozen"/>
      <selection activeCell="H5" activeCellId="0" sqref="H5"/>
    </sheetView>
  </sheetViews>
  <sheetFormatPr defaultRowHeight="14.25"/>
  <cols>
    <col customWidth="1" min="1" max="1" width="24.26953125"/>
    <col customWidth="1" min="2" max="2" width="31.7265625"/>
    <col customWidth="1" min="3" max="3" width="32.54296875"/>
    <col customWidth="1" min="4" max="4" width="35.26953125"/>
    <col customWidth="1" min="5" max="5" width="36.1796875"/>
    <col customWidth="1" hidden="1" min="6" max="6" width="34.7265625"/>
    <col customWidth="1" hidden="1" min="7" max="7" width="35.81640625"/>
    <col customWidth="1" min="8" max="9" width="34.6328125"/>
    <col customWidth="1" min="10" max="10" width="39.8515625"/>
    <col customWidth="1" hidden="1" min="11" max="12" width="15.26953125"/>
    <col customWidth="1" hidden="1" min="13" max="13" width="20.36328125"/>
    <col customWidth="1" hidden="1" min="14" max="14" width="21.36328125"/>
    <col customWidth="1" min="15" max="15" width="12.72656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M1" s="2"/>
    </row>
    <row r="3" ht="18.75">
      <c r="A3" s="3"/>
      <c r="B3" s="4" t="s">
        <v>1</v>
      </c>
      <c r="C3" s="5"/>
      <c r="D3" s="5"/>
      <c r="E3" s="5"/>
      <c r="F3" s="5"/>
      <c r="G3" s="5"/>
      <c r="H3" s="5"/>
      <c r="I3" s="5"/>
      <c r="J3" s="5"/>
      <c r="K3" s="6" t="s">
        <v>2</v>
      </c>
      <c r="L3" s="6"/>
      <c r="M3" s="6"/>
      <c r="N3" s="6"/>
    </row>
    <row r="4">
      <c r="A4" s="3"/>
      <c r="B4" s="7" t="s">
        <v>3</v>
      </c>
      <c r="C4" s="7"/>
      <c r="D4" s="8" t="s">
        <v>4</v>
      </c>
      <c r="E4" s="8"/>
      <c r="F4" s="9" t="s">
        <v>5</v>
      </c>
      <c r="G4" s="10"/>
      <c r="H4" s="9" t="s">
        <v>5</v>
      </c>
      <c r="I4" s="11"/>
      <c r="J4" s="12" t="s">
        <v>6</v>
      </c>
      <c r="K4" s="2" t="s">
        <v>7</v>
      </c>
      <c r="L4" s="2"/>
      <c r="M4" s="2" t="s">
        <v>8</v>
      </c>
      <c r="N4" s="2"/>
      <c r="O4" s="13"/>
    </row>
    <row r="5" ht="28.5">
      <c r="A5" s="3"/>
      <c r="B5" s="14" t="s">
        <v>9</v>
      </c>
      <c r="C5" s="14" t="s">
        <v>10</v>
      </c>
      <c r="D5" s="15" t="s">
        <v>11</v>
      </c>
      <c r="E5" s="15" t="s">
        <v>12</v>
      </c>
      <c r="F5" s="16" t="s">
        <v>11</v>
      </c>
      <c r="G5" s="16" t="s">
        <v>12</v>
      </c>
      <c r="H5" s="17" t="s">
        <v>13</v>
      </c>
      <c r="I5" s="18" t="s">
        <v>14</v>
      </c>
      <c r="J5" s="19" t="s">
        <v>15</v>
      </c>
      <c r="K5" s="6" t="s">
        <v>11</v>
      </c>
      <c r="L5" s="2" t="s">
        <v>12</v>
      </c>
      <c r="M5" s="6" t="s">
        <v>11</v>
      </c>
      <c r="N5" s="6" t="s">
        <v>12</v>
      </c>
      <c r="O5" s="6"/>
    </row>
    <row r="6">
      <c r="A6" s="20" t="s">
        <v>16</v>
      </c>
      <c r="B6" s="21">
        <v>3815100</v>
      </c>
      <c r="C6" s="21">
        <v>6123600</v>
      </c>
      <c r="D6" s="22">
        <v>3993000</v>
      </c>
      <c r="E6" s="22">
        <v>5500000</v>
      </c>
      <c r="F6" s="23">
        <v>6841000</v>
      </c>
      <c r="G6" s="23">
        <v>9812000</v>
      </c>
      <c r="H6" s="23">
        <f t="shared" ref="H6:H9" si="0">K6+M6</f>
        <v>6156900</v>
      </c>
      <c r="I6" s="24">
        <f t="shared" ref="I6:I9" si="1">L6+N6</f>
        <v>8830800</v>
      </c>
      <c r="J6" s="25">
        <v>26572032</v>
      </c>
      <c r="K6" s="26">
        <v>3372300</v>
      </c>
      <c r="L6" s="26">
        <v>4814100</v>
      </c>
      <c r="M6" s="26">
        <v>2784600</v>
      </c>
      <c r="N6" s="26">
        <v>4016700</v>
      </c>
      <c r="O6" s="26"/>
    </row>
    <row r="7">
      <c r="A7" s="27" t="s">
        <v>17</v>
      </c>
      <c r="B7" s="21">
        <v>130000</v>
      </c>
      <c r="C7" s="21">
        <v>130000</v>
      </c>
      <c r="D7" s="22">
        <v>68000</v>
      </c>
      <c r="E7" s="22">
        <v>68000</v>
      </c>
      <c r="F7" s="23">
        <v>330000</v>
      </c>
      <c r="G7" s="23">
        <v>330000</v>
      </c>
      <c r="H7" s="23">
        <f t="shared" si="0"/>
        <v>330000</v>
      </c>
      <c r="I7" s="24">
        <f t="shared" si="1"/>
        <v>330000</v>
      </c>
      <c r="J7" s="25">
        <v>0</v>
      </c>
      <c r="K7" s="26">
        <v>180000</v>
      </c>
      <c r="L7" s="26">
        <v>180000</v>
      </c>
      <c r="M7" s="26">
        <v>150000</v>
      </c>
      <c r="N7" s="26">
        <v>150000</v>
      </c>
      <c r="O7" s="26"/>
    </row>
    <row r="8">
      <c r="A8" s="27" t="s">
        <v>18</v>
      </c>
      <c r="B8" s="21">
        <v>770000</v>
      </c>
      <c r="C8" s="21">
        <v>770000</v>
      </c>
      <c r="D8" s="22">
        <v>1507000</v>
      </c>
      <c r="E8" s="22">
        <v>1507000</v>
      </c>
      <c r="F8" s="23">
        <v>1980000</v>
      </c>
      <c r="G8" s="23">
        <v>1980000</v>
      </c>
      <c r="H8" s="23">
        <f t="shared" si="0"/>
        <v>1980000</v>
      </c>
      <c r="I8" s="24">
        <f t="shared" si="1"/>
        <v>1980000</v>
      </c>
      <c r="J8" s="25">
        <v>0</v>
      </c>
      <c r="K8" s="26">
        <v>1080000</v>
      </c>
      <c r="L8" s="26">
        <v>1080000</v>
      </c>
      <c r="M8" s="26">
        <v>900000</v>
      </c>
      <c r="N8" s="26">
        <v>900000</v>
      </c>
      <c r="O8" s="26"/>
    </row>
    <row r="9">
      <c r="A9" s="27" t="s">
        <v>19</v>
      </c>
      <c r="B9" s="21"/>
      <c r="C9" s="21"/>
      <c r="D9" s="22">
        <v>484000</v>
      </c>
      <c r="E9" s="22">
        <v>484000</v>
      </c>
      <c r="F9" s="23">
        <v>825000</v>
      </c>
      <c r="G9" s="23">
        <v>825000</v>
      </c>
      <c r="H9" s="23">
        <f t="shared" si="0"/>
        <v>825000</v>
      </c>
      <c r="I9" s="24">
        <f t="shared" si="1"/>
        <v>825000</v>
      </c>
      <c r="J9" s="25">
        <v>0</v>
      </c>
      <c r="K9" s="26">
        <v>450000</v>
      </c>
      <c r="L9" s="26">
        <v>450000</v>
      </c>
      <c r="M9" s="26">
        <v>375000</v>
      </c>
      <c r="N9" s="26">
        <v>375000</v>
      </c>
      <c r="O9" s="26"/>
    </row>
    <row r="10">
      <c r="A10" s="27" t="s">
        <v>20</v>
      </c>
      <c r="B10" s="21">
        <v>165000</v>
      </c>
      <c r="C10" s="21">
        <v>165000</v>
      </c>
      <c r="D10" s="22"/>
      <c r="E10" s="22"/>
      <c r="F10" s="23">
        <v>330000</v>
      </c>
      <c r="G10" s="23">
        <v>330000</v>
      </c>
      <c r="H10" s="23">
        <f>K10+M10</f>
        <v>330000</v>
      </c>
      <c r="I10" s="24">
        <f>L10+N10</f>
        <v>330000</v>
      </c>
      <c r="J10" s="25">
        <v>0</v>
      </c>
      <c r="K10" s="26">
        <v>180000</v>
      </c>
      <c r="L10" s="26">
        <v>180000</v>
      </c>
      <c r="M10" s="26">
        <v>150000</v>
      </c>
      <c r="N10" s="26">
        <v>150000</v>
      </c>
      <c r="O10" s="26"/>
    </row>
    <row r="11" s="28" customFormat="1">
      <c r="A11" s="29" t="s">
        <v>21</v>
      </c>
      <c r="B11" s="30">
        <f t="shared" ref="B11:G11" si="2">SUM(B6:B10)</f>
        <v>4880100</v>
      </c>
      <c r="C11" s="30">
        <f t="shared" si="2"/>
        <v>7188600</v>
      </c>
      <c r="D11" s="31">
        <f t="shared" si="2"/>
        <v>6052000</v>
      </c>
      <c r="E11" s="31">
        <f t="shared" si="2"/>
        <v>7559000</v>
      </c>
      <c r="F11" s="32">
        <f t="shared" si="2"/>
        <v>10306000</v>
      </c>
      <c r="G11" s="32">
        <f t="shared" si="2"/>
        <v>13277000</v>
      </c>
      <c r="H11" s="32">
        <f>SUM(H6:H10)</f>
        <v>9621900</v>
      </c>
      <c r="I11" s="33">
        <f>SUM(I6:I10)</f>
        <v>12295800</v>
      </c>
      <c r="J11" s="34">
        <f>J6</f>
        <v>26572032</v>
      </c>
      <c r="K11" s="35">
        <f>SUM(K6:K10)</f>
        <v>5262300</v>
      </c>
      <c r="L11" s="35">
        <f>SUM(L6:L10)</f>
        <v>6704100</v>
      </c>
      <c r="M11" s="35">
        <f>SUM(M6:M10)</f>
        <v>4359600</v>
      </c>
      <c r="N11" s="35">
        <f>SUM(N6:N10)</f>
        <v>5591700</v>
      </c>
      <c r="O11" s="26"/>
    </row>
    <row r="12">
      <c r="A12" s="27" t="s">
        <v>22</v>
      </c>
      <c r="B12" s="36" t="s">
        <v>23</v>
      </c>
      <c r="C12" s="36"/>
      <c r="D12" s="15" t="s">
        <v>24</v>
      </c>
      <c r="E12" s="15"/>
      <c r="F12" s="37" t="s">
        <v>25</v>
      </c>
      <c r="G12" s="38"/>
      <c r="H12" s="37" t="s">
        <v>25</v>
      </c>
      <c r="I12" s="39"/>
      <c r="J12" s="40" t="s">
        <v>26</v>
      </c>
      <c r="K12" s="26" t="s">
        <v>27</v>
      </c>
      <c r="L12" s="26" t="s">
        <v>28</v>
      </c>
      <c r="M12" s="26" t="s">
        <v>29</v>
      </c>
      <c r="N12" s="26" t="s">
        <v>30</v>
      </c>
      <c r="O12" s="26"/>
    </row>
    <row r="13">
      <c r="A13" s="27" t="s">
        <v>31</v>
      </c>
      <c r="B13" s="41" t="s">
        <v>32</v>
      </c>
      <c r="C13" s="41"/>
      <c r="D13" s="42" t="s">
        <v>33</v>
      </c>
      <c r="E13" s="42"/>
      <c r="F13" s="43" t="s">
        <v>34</v>
      </c>
      <c r="G13" s="43"/>
      <c r="H13" s="43" t="s">
        <v>34</v>
      </c>
      <c r="I13" s="37"/>
      <c r="J13" s="40" t="s">
        <v>35</v>
      </c>
      <c r="K13" s="35">
        <f>K11+M11</f>
        <v>9621900</v>
      </c>
      <c r="L13" s="35">
        <f>L11+N11</f>
        <v>12295800</v>
      </c>
      <c r="M13" s="44">
        <f>1-(K13/F11)</f>
        <v>0.066378808461090677</v>
      </c>
      <c r="N13" s="44">
        <f>1-(L13/G11)</f>
        <v>0.073902236951118527</v>
      </c>
    </row>
    <row r="14" ht="231.75" customHeight="1">
      <c r="A14" s="45" t="s">
        <v>36</v>
      </c>
      <c r="B14" s="46"/>
      <c r="C14" s="46"/>
      <c r="D14" s="46"/>
      <c r="E14" s="47"/>
      <c r="F14" s="47"/>
      <c r="G14" s="48"/>
      <c r="H14" s="27"/>
      <c r="I14" s="49"/>
      <c r="J14" s="50"/>
    </row>
    <row r="15" s="13" customFormat="1" ht="28.5">
      <c r="A15" s="51" t="s">
        <v>37</v>
      </c>
      <c r="B15" s="52" t="s">
        <v>38</v>
      </c>
      <c r="C15" s="52" t="s">
        <v>38</v>
      </c>
      <c r="D15" s="51"/>
      <c r="E15" s="51"/>
      <c r="F15" s="51"/>
      <c r="G15" s="53"/>
      <c r="H15" s="54"/>
      <c r="I15" s="55"/>
      <c r="J15" s="56"/>
    </row>
  </sheetData>
  <mergeCells count="18">
    <mergeCell ref="A1:I1"/>
    <mergeCell ref="A3:A5"/>
    <mergeCell ref="B3:J3"/>
    <mergeCell ref="K3:N3"/>
    <mergeCell ref="B4:C4"/>
    <mergeCell ref="D4:E4"/>
    <mergeCell ref="F4:G4"/>
    <mergeCell ref="H4:I4"/>
    <mergeCell ref="K4:L4"/>
    <mergeCell ref="M4:N4"/>
    <mergeCell ref="B12:C12"/>
    <mergeCell ref="D12:E12"/>
    <mergeCell ref="F12:G12"/>
    <mergeCell ref="H12:I12"/>
    <mergeCell ref="B13:C13"/>
    <mergeCell ref="D13:E13"/>
    <mergeCell ref="F13:G13"/>
    <mergeCell ref="H13:I1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Граченкова Елена Николаевна</dc:creator>
  <cp:lastModifiedBy>Елена Граченкова</cp:lastModifiedBy>
  <cp:revision>11</cp:revision>
  <dcterms:created xsi:type="dcterms:W3CDTF">2025-01-17T08:59:54Z</dcterms:created>
  <dcterms:modified xsi:type="dcterms:W3CDTF">2025-04-03T09:04:45Z</dcterms:modified>
</cp:coreProperties>
</file>