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бъекты\Сиреневый бульвар_Дизайн Благоустройства_ПИК\"/>
    </mc:Choice>
  </mc:AlternateContent>
  <bookViews>
    <workbookView xWindow="0" yWindow="0" windowWidth="23040" windowHeight="9192"/>
  </bookViews>
  <sheets>
    <sheet name="6.1.1+паркинг+площади дизайн" sheetId="1" r:id="rId1"/>
    <sheet name="6.1.2" sheetId="2" r:id="rId2"/>
    <sheet name="6.1.3" sheetId="3" r:id="rId3"/>
    <sheet name="6.1.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56" i="1" l="1"/>
  <c r="W56" i="1" s="1"/>
  <c r="V54" i="1"/>
  <c r="S54" i="1"/>
  <c r="W54" i="1" s="1"/>
  <c r="V53" i="1"/>
  <c r="U53" i="1"/>
  <c r="S53" i="1"/>
  <c r="S46" i="1"/>
  <c r="W46" i="1" s="1"/>
  <c r="S45" i="1"/>
  <c r="W45" i="1" s="1"/>
  <c r="T44" i="1"/>
  <c r="W44" i="1" s="1"/>
  <c r="S43" i="1"/>
  <c r="S42" i="1"/>
  <c r="W42" i="1" s="1"/>
  <c r="T41" i="1"/>
  <c r="W41" i="1" s="1"/>
  <c r="T40" i="1"/>
  <c r="W40" i="1" s="1"/>
  <c r="T39" i="1"/>
  <c r="S39" i="1"/>
  <c r="V38" i="1"/>
  <c r="U38" i="1"/>
  <c r="W38" i="1" s="1"/>
  <c r="T38" i="1"/>
  <c r="S38" i="1"/>
  <c r="W55" i="1"/>
  <c r="W47" i="1"/>
  <c r="W43" i="1"/>
  <c r="L16" i="1"/>
  <c r="W53" i="1" l="1"/>
  <c r="W58" i="1" s="1"/>
  <c r="W39" i="1"/>
  <c r="W49" i="1" s="1"/>
  <c r="W61" i="1" l="1"/>
  <c r="F59" i="4"/>
  <c r="F26" i="3"/>
  <c r="L4" i="3" s="1"/>
  <c r="F44" i="2"/>
  <c r="G40" i="1"/>
  <c r="K5" i="2"/>
  <c r="G68" i="2"/>
  <c r="M8" i="1"/>
  <c r="L19" i="1" s="1"/>
  <c r="F9" i="1"/>
  <c r="M11" i="1"/>
  <c r="F84" i="4"/>
  <c r="F72" i="4"/>
  <c r="G58" i="2"/>
  <c r="F46" i="3"/>
  <c r="F37" i="3"/>
  <c r="F9" i="4"/>
  <c r="F8" i="3"/>
  <c r="F9" i="2"/>
  <c r="G59" i="1"/>
  <c r="G51" i="1"/>
  <c r="K5" i="4" l="1"/>
  <c r="L17" i="1"/>
</calcChain>
</file>

<file path=xl/sharedStrings.xml><?xml version="1.0" encoding="utf-8"?>
<sst xmlns="http://schemas.openxmlformats.org/spreadsheetml/2006/main" count="453" uniqueCount="231">
  <si>
    <r>
      <rPr>
        <sz val="11"/>
        <color rgb="FF000000"/>
        <rFont val="ISOCPEUR"/>
        <family val="2"/>
        <charset val="204"/>
      </rPr>
      <t xml:space="preserve">1-23 </t>
    </r>
  </si>
  <si>
    <r>
      <rPr>
        <sz val="11"/>
        <color rgb="FF000000"/>
        <rFont val="ISOCPEUR"/>
        <family val="2"/>
        <charset val="204"/>
      </rPr>
      <t xml:space="preserve">ПУИ </t>
    </r>
  </si>
  <si>
    <r>
      <rPr>
        <sz val="11"/>
        <color rgb="FF000000"/>
        <rFont val="ISOCPEUR"/>
        <family val="2"/>
        <charset val="204"/>
      </rPr>
      <t xml:space="preserve">В4 </t>
    </r>
  </si>
  <si>
    <r>
      <rPr>
        <sz val="11"/>
        <color rgb="FF000000"/>
        <rFont val="ISOCPEUR"/>
        <family val="2"/>
        <charset val="204"/>
      </rPr>
      <t xml:space="preserve">1-24 </t>
    </r>
  </si>
  <si>
    <r>
      <rPr>
        <sz val="11"/>
        <color rgb="FF000000"/>
        <rFont val="ISOCPEUR"/>
        <family val="2"/>
        <charset val="204"/>
      </rPr>
      <t xml:space="preserve">Санузел </t>
    </r>
  </si>
  <si>
    <r>
      <rPr>
        <sz val="11"/>
        <color rgb="FF000000"/>
        <rFont val="ISOCPEUR"/>
        <family val="2"/>
        <charset val="204"/>
      </rPr>
      <t xml:space="preserve">1-69 </t>
    </r>
  </si>
  <si>
    <r>
      <rPr>
        <sz val="11"/>
        <color rgb="FF000000"/>
        <rFont val="ISOCPEUR"/>
        <family val="2"/>
        <charset val="204"/>
      </rPr>
      <t xml:space="preserve">Тамбур </t>
    </r>
  </si>
  <si>
    <r>
      <rPr>
        <sz val="11"/>
        <color rgb="FF000000"/>
        <rFont val="ISOCPEUR"/>
        <family val="2"/>
        <charset val="204"/>
      </rPr>
      <t xml:space="preserve">1-107 </t>
    </r>
  </si>
  <si>
    <r>
      <rPr>
        <sz val="11"/>
        <color rgb="FF000000"/>
        <rFont val="ISOCPEUR"/>
        <family val="2"/>
        <charset val="204"/>
      </rPr>
      <t xml:space="preserve">Колясочная </t>
    </r>
  </si>
  <si>
    <r>
      <rPr>
        <sz val="11"/>
        <color rgb="FF000000"/>
        <rFont val="ISOCPEUR"/>
        <family val="2"/>
        <charset val="204"/>
      </rPr>
      <t xml:space="preserve">1-116 </t>
    </r>
  </si>
  <si>
    <r>
      <rPr>
        <sz val="11"/>
        <color rgb="FF000000"/>
        <rFont val="ISOCPEUR"/>
        <family val="2"/>
        <charset val="204"/>
      </rPr>
      <t xml:space="preserve">Помещение консьержа </t>
    </r>
  </si>
  <si>
    <r>
      <rPr>
        <sz val="11"/>
        <color rgb="FF000000"/>
        <rFont val="ISOCPEUR"/>
        <family val="2"/>
        <charset val="204"/>
      </rPr>
      <t xml:space="preserve">Вестибюль </t>
    </r>
  </si>
  <si>
    <r>
      <rPr>
        <sz val="11"/>
        <color rgb="FF000000"/>
        <rFont val="ISOCPEUR"/>
        <family val="2"/>
        <charset val="204"/>
      </rPr>
      <t xml:space="preserve">1-158 </t>
    </r>
  </si>
  <si>
    <r>
      <rPr>
        <sz val="11"/>
        <color rgb="FF000000"/>
        <rFont val="ISOCPEUR"/>
        <family val="2"/>
        <charset val="204"/>
      </rPr>
      <t xml:space="preserve">ПХУТ/ТБО </t>
    </r>
  </si>
  <si>
    <r>
      <rPr>
        <sz val="11"/>
        <color rgb="FF000000"/>
        <rFont val="ISOCPEUR"/>
        <family val="2"/>
        <charset val="204"/>
      </rPr>
      <t xml:space="preserve">В1 </t>
    </r>
  </si>
  <si>
    <r>
      <rPr>
        <sz val="11"/>
        <color rgb="FF000000"/>
        <rFont val="ISOCPEUR"/>
        <family val="2"/>
        <charset val="204"/>
      </rPr>
      <t xml:space="preserve">1-193 </t>
    </r>
  </si>
  <si>
    <r>
      <rPr>
        <sz val="11"/>
        <color rgb="FF000000"/>
        <rFont val="ISOCPEUR"/>
        <family val="2"/>
        <charset val="204"/>
      </rPr>
      <t xml:space="preserve">Зона хранения </t>
    </r>
  </si>
  <si>
    <r>
      <rPr>
        <sz val="11"/>
        <color rgb="FF000000"/>
        <rFont val="ISOCPEUR"/>
        <family val="2"/>
        <charset val="204"/>
      </rPr>
      <t xml:space="preserve">1-211 </t>
    </r>
  </si>
  <si>
    <r>
      <rPr>
        <sz val="11"/>
        <color rgb="FF000000"/>
        <rFont val="ISOCPEUR"/>
        <family val="2"/>
        <charset val="204"/>
      </rPr>
      <t xml:space="preserve">1-232 </t>
    </r>
  </si>
  <si>
    <r>
      <rPr>
        <sz val="11"/>
        <color rgb="FF000000"/>
        <rFont val="ISOCPEUR"/>
        <family val="2"/>
        <charset val="204"/>
      </rPr>
      <t xml:space="preserve">Проход блока кладовых </t>
    </r>
  </si>
  <si>
    <r>
      <rPr>
        <sz val="11"/>
        <color rgb="FF000000"/>
        <rFont val="ISOCPEUR"/>
        <family val="2"/>
        <charset val="204"/>
      </rPr>
      <t xml:space="preserve">1-234 </t>
    </r>
  </si>
  <si>
    <r>
      <rPr>
        <sz val="11"/>
        <color rgb="FF000000"/>
        <rFont val="ISOCPEUR"/>
        <family val="2"/>
        <charset val="204"/>
      </rPr>
      <t xml:space="preserve">В3 </t>
    </r>
  </si>
  <si>
    <r>
      <rPr>
        <sz val="11"/>
        <color rgb="FF000000"/>
        <rFont val="ISOCPEUR"/>
        <family val="2"/>
        <charset val="204"/>
      </rPr>
      <t xml:space="preserve">1-236 </t>
    </r>
  </si>
  <si>
    <r>
      <rPr>
        <sz val="11"/>
        <color rgb="FF000000"/>
        <rFont val="ISOCPEUR"/>
        <family val="2"/>
        <charset val="204"/>
      </rPr>
      <t xml:space="preserve">1-348 </t>
    </r>
  </si>
  <si>
    <r>
      <rPr>
        <sz val="11"/>
        <color rgb="FF000000"/>
        <rFont val="ISOCPEUR"/>
        <family val="2"/>
        <charset val="204"/>
      </rPr>
      <t xml:space="preserve">1-354 </t>
    </r>
  </si>
  <si>
    <r>
      <rPr>
        <sz val="11"/>
        <color rgb="FF000000"/>
        <rFont val="ISOCPEUR"/>
        <family val="2"/>
        <charset val="204"/>
      </rPr>
      <t xml:space="preserve">1-355 </t>
    </r>
  </si>
  <si>
    <r>
      <rPr>
        <sz val="11"/>
        <color rgb="FF000000"/>
        <rFont val="ISOCPEUR"/>
        <family val="2"/>
        <charset val="204"/>
      </rPr>
      <t xml:space="preserve">1-356 </t>
    </r>
  </si>
  <si>
    <r>
      <rPr>
        <sz val="11"/>
        <color rgb="FF000000"/>
        <rFont val="ISOCPEUR"/>
        <family val="2"/>
        <charset val="204"/>
      </rPr>
      <t xml:space="preserve">1-357 </t>
    </r>
  </si>
  <si>
    <r>
      <rPr>
        <sz val="11"/>
        <color rgb="FF000000"/>
        <rFont val="ISOCPEUR"/>
        <family val="2"/>
        <charset val="204"/>
      </rPr>
      <t xml:space="preserve">1-358 </t>
    </r>
  </si>
  <si>
    <r>
      <rPr>
        <sz val="11"/>
        <color rgb="FF000000"/>
        <rFont val="ISOCPEUR"/>
        <family val="2"/>
        <charset val="204"/>
      </rPr>
      <t xml:space="preserve">1-445 </t>
    </r>
  </si>
  <si>
    <r>
      <rPr>
        <sz val="11"/>
        <color rgb="FF000000"/>
        <rFont val="ISOCPEUR"/>
        <family val="2"/>
        <charset val="204"/>
      </rPr>
      <t xml:space="preserve">Лапо- мойка </t>
    </r>
  </si>
  <si>
    <r>
      <rPr>
        <sz val="11"/>
        <color rgb="FF000000"/>
        <rFont val="ISOCPEUR"/>
        <family val="2"/>
        <charset val="204"/>
      </rPr>
      <t xml:space="preserve">ПО жилья №2 </t>
    </r>
  </si>
  <si>
    <r>
      <rPr>
        <sz val="11"/>
        <color rgb="FF000000"/>
        <rFont val="ISOCPEUR"/>
        <family val="2"/>
        <charset val="204"/>
      </rPr>
      <t xml:space="preserve">1-31 </t>
    </r>
  </si>
  <si>
    <r>
      <rPr>
        <sz val="11"/>
        <color rgb="FF000000"/>
        <rFont val="ISOCPEUR"/>
        <family val="2"/>
        <charset val="204"/>
      </rPr>
      <t xml:space="preserve">1-60 </t>
    </r>
  </si>
  <si>
    <r>
      <rPr>
        <sz val="11"/>
        <color rgb="FF000000"/>
        <rFont val="ISOCPEUR"/>
        <family val="2"/>
        <charset val="204"/>
      </rPr>
      <t xml:space="preserve">1-74 </t>
    </r>
  </si>
  <si>
    <r>
      <rPr>
        <sz val="11"/>
        <color rgb="FF000000"/>
        <rFont val="ISOCPEUR"/>
        <family val="2"/>
        <charset val="204"/>
      </rPr>
      <t xml:space="preserve">1-81 </t>
    </r>
  </si>
  <si>
    <r>
      <rPr>
        <sz val="11"/>
        <color rgb="FF000000"/>
        <rFont val="ISOCPEUR"/>
        <family val="2"/>
        <charset val="204"/>
      </rPr>
      <t xml:space="preserve">1-113 </t>
    </r>
  </si>
  <si>
    <r>
      <rPr>
        <sz val="11"/>
        <color rgb="FF000000"/>
        <rFont val="ISOCPEUR"/>
        <family val="2"/>
        <charset val="204"/>
      </rPr>
      <t xml:space="preserve">1-133 </t>
    </r>
  </si>
  <si>
    <r>
      <rPr>
        <sz val="11"/>
        <color rgb="FF000000"/>
        <rFont val="ISOCPEUR"/>
        <family val="2"/>
        <charset val="204"/>
      </rPr>
      <t xml:space="preserve">1-161 </t>
    </r>
  </si>
  <si>
    <r>
      <rPr>
        <sz val="11"/>
        <color rgb="FF000000"/>
        <rFont val="ISOCPEUR"/>
        <family val="2"/>
        <charset val="204"/>
      </rPr>
      <t xml:space="preserve">1-239 </t>
    </r>
  </si>
  <si>
    <r>
      <rPr>
        <sz val="11"/>
        <color rgb="FF000000"/>
        <rFont val="ISOCPEUR"/>
        <family val="2"/>
        <charset val="204"/>
      </rPr>
      <t xml:space="preserve">1-241 </t>
    </r>
  </si>
  <si>
    <r>
      <rPr>
        <sz val="11"/>
        <color rgb="FF000000"/>
        <rFont val="ISOCPEUR"/>
        <family val="2"/>
        <charset val="204"/>
      </rPr>
      <t xml:space="preserve">1-242 </t>
    </r>
  </si>
  <si>
    <r>
      <rPr>
        <sz val="11"/>
        <color rgb="FF000000"/>
        <rFont val="ISOCPEUR"/>
        <family val="2"/>
        <charset val="204"/>
      </rPr>
      <t xml:space="preserve">1-243 </t>
    </r>
  </si>
  <si>
    <r>
      <rPr>
        <sz val="11"/>
        <color rgb="FF000000"/>
        <rFont val="ISOCPEUR"/>
        <family val="2"/>
        <charset val="204"/>
      </rPr>
      <t xml:space="preserve">1-245 </t>
    </r>
  </si>
  <si>
    <r>
      <rPr>
        <sz val="11"/>
        <color rgb="FF000000"/>
        <rFont val="ISOCPEUR"/>
        <family val="2"/>
        <charset val="204"/>
      </rPr>
      <t xml:space="preserve">1-249 </t>
    </r>
  </si>
  <si>
    <r>
      <rPr>
        <sz val="11"/>
        <color rgb="FF000000"/>
        <rFont val="ISOCPEUR"/>
        <family val="2"/>
        <charset val="204"/>
      </rPr>
      <t xml:space="preserve">1-250 </t>
    </r>
  </si>
  <si>
    <r>
      <rPr>
        <sz val="11"/>
        <color rgb="FF000000"/>
        <rFont val="ISOCPEUR"/>
        <family val="2"/>
        <charset val="204"/>
      </rPr>
      <t xml:space="preserve">1-270 </t>
    </r>
  </si>
  <si>
    <r>
      <rPr>
        <sz val="11"/>
        <color rgb="FF000000"/>
        <rFont val="ISOCPEUR"/>
        <family val="2"/>
        <charset val="204"/>
      </rPr>
      <t xml:space="preserve">1-273 </t>
    </r>
  </si>
  <si>
    <r>
      <rPr>
        <sz val="11"/>
        <color rgb="FF000000"/>
        <rFont val="ISOCPEUR"/>
        <family val="2"/>
        <charset val="204"/>
      </rPr>
      <t xml:space="preserve">1-283 </t>
    </r>
  </si>
  <si>
    <r>
      <rPr>
        <sz val="11"/>
        <color rgb="FF000000"/>
        <rFont val="ISOCPEUR"/>
        <family val="2"/>
        <charset val="204"/>
      </rPr>
      <t xml:space="preserve">1-289 </t>
    </r>
  </si>
  <si>
    <r>
      <rPr>
        <sz val="11"/>
        <color rgb="FF000000"/>
        <rFont val="ISOCPEUR"/>
        <family val="2"/>
        <charset val="204"/>
      </rPr>
      <t xml:space="preserve">1-363 </t>
    </r>
  </si>
  <si>
    <r>
      <rPr>
        <sz val="11"/>
        <color rgb="FF000000"/>
        <rFont val="ISOCPEUR"/>
        <family val="2"/>
        <charset val="204"/>
      </rPr>
      <t xml:space="preserve">1-364 </t>
    </r>
  </si>
  <si>
    <r>
      <rPr>
        <sz val="11"/>
        <color rgb="FF000000"/>
        <rFont val="ISOCPEUR"/>
        <family val="2"/>
        <charset val="204"/>
      </rPr>
      <t xml:space="preserve">1-365 </t>
    </r>
  </si>
  <si>
    <r>
      <rPr>
        <sz val="11"/>
        <color rgb="FF000000"/>
        <rFont val="ISOCPEUR"/>
        <family val="2"/>
        <charset val="204"/>
      </rPr>
      <t xml:space="preserve">1-369 </t>
    </r>
  </si>
  <si>
    <r>
      <rPr>
        <sz val="11"/>
        <color rgb="FF000000"/>
        <rFont val="ISOCPEUR"/>
        <family val="2"/>
        <charset val="204"/>
      </rPr>
      <t xml:space="preserve">1-372 </t>
    </r>
  </si>
  <si>
    <r>
      <rPr>
        <sz val="11"/>
        <color rgb="FF000000"/>
        <rFont val="ISOCPEUR"/>
        <family val="2"/>
        <charset val="204"/>
      </rPr>
      <t xml:space="preserve">1-374 </t>
    </r>
  </si>
  <si>
    <r>
      <rPr>
        <sz val="11"/>
        <color rgb="FF000000"/>
        <rFont val="ISOCPEUR"/>
        <family val="2"/>
        <charset val="204"/>
      </rPr>
      <t xml:space="preserve">1-446 </t>
    </r>
  </si>
  <si>
    <r>
      <rPr>
        <sz val="11"/>
        <color rgb="FF000000"/>
        <rFont val="ISOCPEUR"/>
        <family val="2"/>
        <charset val="204"/>
      </rPr>
      <t xml:space="preserve">ПО жилья №3 </t>
    </r>
  </si>
  <si>
    <r>
      <rPr>
        <sz val="11"/>
        <color rgb="FF000000"/>
        <rFont val="ISOCPEUR"/>
        <family val="2"/>
        <charset val="204"/>
      </rPr>
      <t xml:space="preserve">1-84 </t>
    </r>
  </si>
  <si>
    <r>
      <rPr>
        <sz val="11"/>
        <color rgb="FF000000"/>
        <rFont val="ISOCPEUR"/>
        <family val="2"/>
        <charset val="204"/>
      </rPr>
      <t xml:space="preserve">1-86 </t>
    </r>
  </si>
  <si>
    <r>
      <rPr>
        <sz val="11"/>
        <color rgb="FF000000"/>
        <rFont val="ISOCPEUR"/>
        <family val="2"/>
        <charset val="204"/>
      </rPr>
      <t xml:space="preserve">1-101 </t>
    </r>
  </si>
  <si>
    <r>
      <rPr>
        <sz val="11"/>
        <color rgb="FF000000"/>
        <rFont val="ISOCPEUR"/>
        <family val="2"/>
        <charset val="204"/>
      </rPr>
      <t xml:space="preserve">1-134 </t>
    </r>
  </si>
  <si>
    <r>
      <rPr>
        <sz val="11"/>
        <color rgb="FF000000"/>
        <rFont val="ISOCPEUR"/>
        <family val="2"/>
        <charset val="204"/>
      </rPr>
      <t xml:space="preserve">1-147 </t>
    </r>
  </si>
  <si>
    <r>
      <rPr>
        <sz val="11"/>
        <color rgb="FF000000"/>
        <rFont val="ISOCPEUR"/>
        <family val="2"/>
        <charset val="204"/>
      </rPr>
      <t xml:space="preserve">С/У </t>
    </r>
  </si>
  <si>
    <r>
      <rPr>
        <sz val="11"/>
        <color rgb="FF000000"/>
        <rFont val="ISOCPEUR"/>
        <family val="2"/>
        <charset val="204"/>
      </rPr>
      <t xml:space="preserve">1-150 </t>
    </r>
  </si>
  <si>
    <r>
      <rPr>
        <sz val="11"/>
        <color rgb="FF000000"/>
        <rFont val="ISOCPEUR"/>
        <family val="2"/>
        <charset val="204"/>
      </rPr>
      <t xml:space="preserve">1-167 </t>
    </r>
  </si>
  <si>
    <r>
      <rPr>
        <sz val="11"/>
        <color rgb="FF000000"/>
        <rFont val="ISOCPEUR"/>
        <family val="2"/>
        <charset val="204"/>
      </rPr>
      <t xml:space="preserve">1-268 </t>
    </r>
  </si>
  <si>
    <r>
      <rPr>
        <sz val="11"/>
        <color rgb="FF000000"/>
        <rFont val="ISOCPEUR"/>
        <family val="2"/>
        <charset val="204"/>
      </rPr>
      <t xml:space="preserve">1-443 </t>
    </r>
  </si>
  <si>
    <r>
      <rPr>
        <sz val="11"/>
        <color rgb="FF000000"/>
        <rFont val="ISOCPEUR"/>
        <family val="2"/>
        <charset val="204"/>
      </rPr>
      <t xml:space="preserve">ПО жилья №4 </t>
    </r>
  </si>
  <si>
    <r>
      <rPr>
        <sz val="11"/>
        <color rgb="FF000000"/>
        <rFont val="ISOCPEUR"/>
        <family val="2"/>
        <charset val="204"/>
      </rPr>
      <t xml:space="preserve">1-33 </t>
    </r>
  </si>
  <si>
    <r>
      <rPr>
        <sz val="11"/>
        <color rgb="FF000000"/>
        <rFont val="ISOCPEUR"/>
        <family val="2"/>
        <charset val="204"/>
      </rPr>
      <t xml:space="preserve">1-58 </t>
    </r>
  </si>
  <si>
    <r>
      <rPr>
        <sz val="11"/>
        <color rgb="FF000000"/>
        <rFont val="ISOCPEUR"/>
        <family val="2"/>
        <charset val="204"/>
      </rPr>
      <t xml:space="preserve">1-67 </t>
    </r>
  </si>
  <si>
    <r>
      <rPr>
        <sz val="11"/>
        <color rgb="FF000000"/>
        <rFont val="ISOCPEUR"/>
        <family val="2"/>
        <charset val="204"/>
      </rPr>
      <t xml:space="preserve">1-83 </t>
    </r>
  </si>
  <si>
    <r>
      <rPr>
        <sz val="11"/>
        <color rgb="FF000000"/>
        <rFont val="ISOCPEUR"/>
        <family val="2"/>
        <charset val="204"/>
      </rPr>
      <t xml:space="preserve">1-112 </t>
    </r>
  </si>
  <si>
    <r>
      <rPr>
        <sz val="11"/>
        <color rgb="FF000000"/>
        <rFont val="ISOCPEUR"/>
        <family val="2"/>
        <charset val="204"/>
      </rPr>
      <t xml:space="preserve">1-118 </t>
    </r>
  </si>
  <si>
    <r>
      <rPr>
        <sz val="11"/>
        <color rgb="FF000000"/>
        <rFont val="ISOCPEUR"/>
        <family val="2"/>
        <charset val="204"/>
      </rPr>
      <t xml:space="preserve">Узловое Помещение Связи </t>
    </r>
  </si>
  <si>
    <r>
      <rPr>
        <sz val="11"/>
        <color rgb="FF000000"/>
        <rFont val="ISOCPEUR"/>
        <family val="2"/>
        <charset val="204"/>
      </rPr>
      <t xml:space="preserve">1-135 </t>
    </r>
  </si>
  <si>
    <r>
      <rPr>
        <sz val="11"/>
        <color rgb="FF000000"/>
        <rFont val="ISOCPEUR"/>
        <family val="2"/>
        <charset val="204"/>
      </rPr>
      <t xml:space="preserve">1-155 </t>
    </r>
  </si>
  <si>
    <r>
      <rPr>
        <sz val="11"/>
        <color rgb="FF000000"/>
        <rFont val="ISOCPEUR"/>
        <family val="2"/>
        <charset val="204"/>
      </rPr>
      <t xml:space="preserve">1-195 </t>
    </r>
  </si>
  <si>
    <r>
      <rPr>
        <sz val="11"/>
        <color rgb="FF000000"/>
        <rFont val="ISOCPEUR"/>
        <family val="2"/>
        <charset val="204"/>
      </rPr>
      <t xml:space="preserve">1-196 </t>
    </r>
  </si>
  <si>
    <r>
      <rPr>
        <sz val="11"/>
        <color rgb="FF000000"/>
        <rFont val="ISOCPEUR"/>
        <family val="2"/>
        <charset val="204"/>
      </rPr>
      <t xml:space="preserve">1-197 </t>
    </r>
  </si>
  <si>
    <r>
      <rPr>
        <sz val="11"/>
        <color rgb="FF000000"/>
        <rFont val="ISOCPEUR"/>
        <family val="2"/>
        <charset val="204"/>
      </rPr>
      <t xml:space="preserve">1-226 </t>
    </r>
  </si>
  <si>
    <r>
      <rPr>
        <sz val="11"/>
        <color rgb="FF000000"/>
        <rFont val="ISOCPEUR"/>
        <family val="2"/>
        <charset val="204"/>
      </rPr>
      <t xml:space="preserve">1-227 </t>
    </r>
  </si>
  <si>
    <r>
      <rPr>
        <sz val="11"/>
        <color rgb="FF000000"/>
        <rFont val="ISOCPEUR"/>
        <family val="2"/>
        <charset val="204"/>
      </rPr>
      <t xml:space="preserve">1-228 </t>
    </r>
  </si>
  <si>
    <r>
      <rPr>
        <sz val="11"/>
        <color rgb="FF000000"/>
        <rFont val="ISOCPEUR"/>
        <family val="2"/>
        <charset val="204"/>
      </rPr>
      <t xml:space="preserve">1-229 </t>
    </r>
  </si>
  <si>
    <r>
      <rPr>
        <sz val="11"/>
        <color rgb="FF000000"/>
        <rFont val="ISOCPEUR"/>
        <family val="2"/>
        <charset val="204"/>
      </rPr>
      <t xml:space="preserve">1-230 </t>
    </r>
  </si>
  <si>
    <r>
      <rPr>
        <sz val="11"/>
        <color rgb="FF000000"/>
        <rFont val="ISOCPEUR"/>
        <family val="2"/>
        <charset val="204"/>
      </rPr>
      <t xml:space="preserve">1-231 </t>
    </r>
  </si>
  <si>
    <r>
      <rPr>
        <sz val="11"/>
        <color rgb="FF000000"/>
        <rFont val="ISOCPEUR"/>
        <family val="2"/>
        <charset val="204"/>
      </rPr>
      <t xml:space="preserve">1-252 </t>
    </r>
  </si>
  <si>
    <r>
      <rPr>
        <sz val="11"/>
        <color rgb="FF000000"/>
        <rFont val="ISOCPEUR"/>
        <family val="2"/>
        <charset val="204"/>
      </rPr>
      <t xml:space="preserve">1-253 </t>
    </r>
  </si>
  <si>
    <r>
      <rPr>
        <sz val="11"/>
        <color rgb="FF000000"/>
        <rFont val="ISOCPEUR"/>
        <family val="2"/>
        <charset val="204"/>
      </rPr>
      <t xml:space="preserve">1-266 </t>
    </r>
  </si>
  <si>
    <r>
      <rPr>
        <sz val="11"/>
        <color rgb="FF000000"/>
        <rFont val="ISOCPEUR"/>
        <family val="2"/>
        <charset val="204"/>
      </rPr>
      <t xml:space="preserve">1-352 </t>
    </r>
  </si>
  <si>
    <r>
      <rPr>
        <sz val="11"/>
        <color rgb="FF000000"/>
        <rFont val="ISOCPEUR"/>
        <family val="2"/>
        <charset val="204"/>
      </rPr>
      <t xml:space="preserve">1-353 </t>
    </r>
  </si>
  <si>
    <r>
      <rPr>
        <sz val="11"/>
        <color rgb="FF000000"/>
        <rFont val="ISOCPEUR"/>
        <family val="2"/>
        <charset val="204"/>
      </rPr>
      <t xml:space="preserve">1-410 </t>
    </r>
  </si>
  <si>
    <r>
      <rPr>
        <sz val="11"/>
        <color rgb="FF000000"/>
        <rFont val="ISOCPEUR"/>
        <family val="2"/>
        <charset val="204"/>
      </rPr>
      <t xml:space="preserve">1-411 </t>
    </r>
  </si>
  <si>
    <r>
      <rPr>
        <sz val="11"/>
        <color rgb="FF000000"/>
        <rFont val="ISOCPEUR"/>
        <family val="2"/>
        <charset val="204"/>
      </rPr>
      <t xml:space="preserve">1-412 </t>
    </r>
  </si>
  <si>
    <r>
      <rPr>
        <sz val="11"/>
        <color rgb="FF000000"/>
        <rFont val="ISOCPEUR"/>
        <family val="2"/>
        <charset val="204"/>
      </rPr>
      <t xml:space="preserve">1-413 </t>
    </r>
  </si>
  <si>
    <r>
      <rPr>
        <sz val="11"/>
        <color rgb="FF000000"/>
        <rFont val="ISOCPEUR"/>
        <family val="2"/>
        <charset val="204"/>
      </rPr>
      <t xml:space="preserve">1-414 </t>
    </r>
  </si>
  <si>
    <r>
      <rPr>
        <sz val="11"/>
        <color rgb="FF000000"/>
        <rFont val="ISOCPEUR"/>
        <family val="2"/>
        <charset val="204"/>
      </rPr>
      <t xml:space="preserve">1-415 </t>
    </r>
  </si>
  <si>
    <r>
      <rPr>
        <sz val="11"/>
        <color rgb="FF000000"/>
        <rFont val="ISOCPEUR"/>
        <family val="2"/>
        <charset val="204"/>
      </rPr>
      <t xml:space="preserve">1-416 </t>
    </r>
  </si>
  <si>
    <r>
      <rPr>
        <sz val="11"/>
        <color rgb="FF000000"/>
        <rFont val="ISOCPEUR"/>
        <family val="2"/>
        <charset val="204"/>
      </rPr>
      <t xml:space="preserve">1-417 </t>
    </r>
  </si>
  <si>
    <r>
      <rPr>
        <sz val="11"/>
        <color rgb="FF000000"/>
        <rFont val="ISOCPEUR"/>
        <family val="2"/>
        <charset val="204"/>
      </rPr>
      <t xml:space="preserve">1-418 </t>
    </r>
  </si>
  <si>
    <r>
      <rPr>
        <sz val="11"/>
        <color rgb="FF000000"/>
        <rFont val="ISOCPEUR"/>
        <family val="2"/>
        <charset val="204"/>
      </rPr>
      <t xml:space="preserve">1-419 </t>
    </r>
  </si>
  <si>
    <r>
      <rPr>
        <sz val="11"/>
        <color rgb="FF000000"/>
        <rFont val="ISOCPEUR"/>
        <family val="2"/>
        <charset val="204"/>
      </rPr>
      <t xml:space="preserve">1-420 </t>
    </r>
  </si>
  <si>
    <r>
      <rPr>
        <sz val="11"/>
        <color rgb="FF000000"/>
        <rFont val="ISOCPEUR"/>
        <family val="2"/>
        <charset val="204"/>
      </rPr>
      <t xml:space="preserve">1-421 </t>
    </r>
  </si>
  <si>
    <r>
      <rPr>
        <sz val="11"/>
        <color rgb="FF000000"/>
        <rFont val="ISOCPEUR"/>
        <family val="2"/>
        <charset val="204"/>
      </rPr>
      <t xml:space="preserve">1-422 </t>
    </r>
  </si>
  <si>
    <r>
      <rPr>
        <sz val="11"/>
        <color rgb="FF000000"/>
        <rFont val="ISOCPEUR"/>
        <family val="2"/>
        <charset val="204"/>
      </rPr>
      <t xml:space="preserve">1-423 </t>
    </r>
  </si>
  <si>
    <r>
      <rPr>
        <sz val="11"/>
        <color rgb="FF000000"/>
        <rFont val="ISOCPEUR"/>
        <family val="2"/>
        <charset val="204"/>
      </rPr>
      <t xml:space="preserve">1-424 </t>
    </r>
  </si>
  <si>
    <r>
      <rPr>
        <sz val="11"/>
        <color rgb="FF000000"/>
        <rFont val="ISOCPEUR"/>
        <family val="2"/>
        <charset val="204"/>
      </rPr>
      <t xml:space="preserve">1-444 </t>
    </r>
  </si>
  <si>
    <t>Экспликация помещений 2 этажа</t>
  </si>
  <si>
    <t>МОП</t>
  </si>
  <si>
    <t>Экспликация для этажей 3-9</t>
  </si>
  <si>
    <t>-</t>
  </si>
  <si>
    <t>Экспликация 2 этажа</t>
  </si>
  <si>
    <t>Экспликация для этажей 3-7</t>
  </si>
  <si>
    <t>Экспликация помещений 3 этажа</t>
  </si>
  <si>
    <t>2.03</t>
  </si>
  <si>
    <t xml:space="preserve"> Межквартирный коридор </t>
  </si>
  <si>
    <t xml:space="preserve">2.02 </t>
  </si>
  <si>
    <t xml:space="preserve">Лифтовой холл с ПБЗ МГН </t>
  </si>
  <si>
    <t xml:space="preserve">2.01 </t>
  </si>
  <si>
    <t xml:space="preserve">Лестничная клетка Н2 </t>
  </si>
  <si>
    <t xml:space="preserve">2.04 </t>
  </si>
  <si>
    <t xml:space="preserve">Тамбур </t>
  </si>
  <si>
    <t>2.05</t>
  </si>
  <si>
    <t xml:space="preserve"> Тамбур </t>
  </si>
  <si>
    <t xml:space="preserve">2.311 </t>
  </si>
  <si>
    <t xml:space="preserve">2.314 </t>
  </si>
  <si>
    <t>2.315</t>
  </si>
  <si>
    <t xml:space="preserve"> Лифтовой холл с ПБЗ МГН</t>
  </si>
  <si>
    <t>Межквартирный коридор</t>
  </si>
  <si>
    <t>11.1980</t>
  </si>
  <si>
    <t xml:space="preserve"> Лестничная клетка Н2 </t>
  </si>
  <si>
    <t xml:space="preserve">11.1993 </t>
  </si>
  <si>
    <t>Лифтовой холл с ПБЗ МГН</t>
  </si>
  <si>
    <t xml:space="preserve">11.1999 </t>
  </si>
  <si>
    <t xml:space="preserve">Межквартирный коридор </t>
  </si>
  <si>
    <t xml:space="preserve">11.2012 </t>
  </si>
  <si>
    <t>11.2013</t>
  </si>
  <si>
    <t xml:space="preserve">11.2025 </t>
  </si>
  <si>
    <t xml:space="preserve">3.931 </t>
  </si>
  <si>
    <t xml:space="preserve">3.932 </t>
  </si>
  <si>
    <t xml:space="preserve">3.948 </t>
  </si>
  <si>
    <t xml:space="preserve">3.1827 </t>
  </si>
  <si>
    <t xml:space="preserve">3.1828 </t>
  </si>
  <si>
    <t xml:space="preserve">Лестничная клетка </t>
  </si>
  <si>
    <t>3.1829</t>
  </si>
  <si>
    <t xml:space="preserve">3.1830 </t>
  </si>
  <si>
    <t xml:space="preserve">3.1831 </t>
  </si>
  <si>
    <t xml:space="preserve">3.1780 </t>
  </si>
  <si>
    <t xml:space="preserve">3.1781 </t>
  </si>
  <si>
    <t xml:space="preserve">3.1782 </t>
  </si>
  <si>
    <t>Лестничная клетка Н2</t>
  </si>
  <si>
    <t xml:space="preserve">2.07 </t>
  </si>
  <si>
    <t>Тамбур</t>
  </si>
  <si>
    <t xml:space="preserve">2.09 </t>
  </si>
  <si>
    <t xml:space="preserve">9.401 </t>
  </si>
  <si>
    <t xml:space="preserve">9.402 </t>
  </si>
  <si>
    <t xml:space="preserve">Лифтовой холл </t>
  </si>
  <si>
    <t>9.403</t>
  </si>
  <si>
    <t xml:space="preserve"> Тамбур/ПБЗ МГН </t>
  </si>
  <si>
    <t xml:space="preserve">9.404 </t>
  </si>
  <si>
    <t xml:space="preserve">9.1268 </t>
  </si>
  <si>
    <t xml:space="preserve">3.04 </t>
  </si>
  <si>
    <t xml:space="preserve">3.02 </t>
  </si>
  <si>
    <t xml:space="preserve">Тамбур/ПБЗ МГН </t>
  </si>
  <si>
    <t xml:space="preserve">3.03 </t>
  </si>
  <si>
    <t>3.01</t>
  </si>
  <si>
    <t xml:space="preserve"> Лестничная клетка </t>
  </si>
  <si>
    <t xml:space="preserve">9.1270 </t>
  </si>
  <si>
    <t>Экспликация помещений 1 этаж.</t>
  </si>
  <si>
    <t>Экспликация для 2 этаж</t>
  </si>
  <si>
    <t>Экспликация помещений 4-13 этажа</t>
  </si>
  <si>
    <t xml:space="preserve">Помещение консьержа </t>
  </si>
  <si>
    <t>1-73</t>
  </si>
  <si>
    <t>Тамбур -шлюз (автостоянка)</t>
  </si>
  <si>
    <t>31,92</t>
  </si>
  <si>
    <t>Итого:</t>
  </si>
  <si>
    <t>Экспликация помещений -1 этаж.</t>
  </si>
  <si>
    <t>-1-11</t>
  </si>
  <si>
    <t>Тамбур-шлюз</t>
  </si>
  <si>
    <t>-1-32</t>
  </si>
  <si>
    <t>-1-13</t>
  </si>
  <si>
    <t>Лестничная клетка</t>
  </si>
  <si>
    <t>Тамбур-шлюз ПБЗ</t>
  </si>
  <si>
    <t>Паркинг</t>
  </si>
  <si>
    <t>-1-53</t>
  </si>
  <si>
    <t>1-79</t>
  </si>
  <si>
    <t>1-108</t>
  </si>
  <si>
    <t>1-78</t>
  </si>
  <si>
    <t>-1-16</t>
  </si>
  <si>
    <t>1-265</t>
  </si>
  <si>
    <t>-1-29</t>
  </si>
  <si>
    <t>-1-21</t>
  </si>
  <si>
    <t>-1,07</t>
  </si>
  <si>
    <t>-1-24</t>
  </si>
  <si>
    <t>-1-18</t>
  </si>
  <si>
    <t>-1-184</t>
  </si>
  <si>
    <t>1-114</t>
  </si>
  <si>
    <t>1-85</t>
  </si>
  <si>
    <t>1-100</t>
  </si>
  <si>
    <t>1-281</t>
  </si>
  <si>
    <t>1-51</t>
  </si>
  <si>
    <t>1-144</t>
  </si>
  <si>
    <t>1-145</t>
  </si>
  <si>
    <t>Помещение хранения автомобилей</t>
  </si>
  <si>
    <t>Итого 6.1:</t>
  </si>
  <si>
    <t xml:space="preserve">1-132 </t>
  </si>
  <si>
    <t>1-82</t>
  </si>
  <si>
    <t>1-97</t>
  </si>
  <si>
    <t>1-104</t>
  </si>
  <si>
    <t>1-65</t>
  </si>
  <si>
    <t>1 этаж</t>
  </si>
  <si>
    <t>Вестибюли</t>
  </si>
  <si>
    <t>Тамбуры</t>
  </si>
  <si>
    <t>Консьерж</t>
  </si>
  <si>
    <t>Колясочная</t>
  </si>
  <si>
    <t>ПУИ</t>
  </si>
  <si>
    <t>Лапомойка</t>
  </si>
  <si>
    <t>С.у при консьерже</t>
  </si>
  <si>
    <t>Л.к.</t>
  </si>
  <si>
    <t>Участки паркинга</t>
  </si>
  <si>
    <t>2 этаж</t>
  </si>
  <si>
    <t>Лифтовый холл</t>
  </si>
  <si>
    <t>ЛК</t>
  </si>
  <si>
    <t>6.1.2</t>
  </si>
  <si>
    <t>6.1.3</t>
  </si>
  <si>
    <t>6.1.4</t>
  </si>
  <si>
    <t>6.1.1</t>
  </si>
  <si>
    <t xml:space="preserve">Межквартирный коридор (участок) </t>
  </si>
  <si>
    <t>ИТОГО</t>
  </si>
  <si>
    <t>ПЛОЩАДИ ДИЗАЙН-ПРОЕКТ (1ЭТАП)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</si>
</sst>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ISOCPEUR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0" fillId="0" borderId="0" xfId="0" applyNumberFormat="1"/>
    <xf numFmtId="49" fontId="2" fillId="0" borderId="1" xfId="0" applyNumberFormat="1" applyFont="1" applyFill="1" applyBorder="1" applyAlignment="1">
      <alignment horizontal="left" vertical="center" wrapText="1" indent="2"/>
    </xf>
    <xf numFmtId="49" fontId="2" fillId="0" borderId="1" xfId="0" applyNumberFormat="1" applyFont="1" applyFill="1" applyBorder="1" applyAlignment="1">
      <alignment horizontal="left" vertical="center" wrapText="1" indent="1"/>
    </xf>
    <xf numFmtId="49" fontId="0" fillId="0" borderId="1" xfId="0" applyNumberFormat="1" applyFill="1" applyBorder="1" applyAlignment="1">
      <alignment horizontal="left" vertical="center" wrapText="1"/>
    </xf>
    <xf numFmtId="49" fontId="0" fillId="0" borderId="2" xfId="0" applyNumberFormat="1" applyBorder="1"/>
    <xf numFmtId="49" fontId="0" fillId="0" borderId="3" xfId="0" applyNumberFormat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0" fontId="0" fillId="0" borderId="2" xfId="0" applyBorder="1"/>
    <xf numFmtId="0" fontId="0" fillId="0" borderId="0" xfId="0" applyBorder="1"/>
    <xf numFmtId="49" fontId="2" fillId="2" borderId="1" xfId="0" applyNumberFormat="1" applyFont="1" applyFill="1" applyBorder="1" applyAlignment="1">
      <alignment horizontal="left" vertical="center" wrapText="1" indent="2"/>
    </xf>
    <xf numFmtId="49" fontId="2" fillId="2" borderId="1" xfId="0" applyNumberFormat="1" applyFont="1" applyFill="1" applyBorder="1" applyAlignment="1">
      <alignment horizontal="left" vertical="center" wrapText="1"/>
    </xf>
    <xf numFmtId="49" fontId="0" fillId="2" borderId="0" xfId="0" applyNumberFormat="1" applyFill="1"/>
    <xf numFmtId="49" fontId="2" fillId="2" borderId="1" xfId="0" applyNumberFormat="1" applyFont="1" applyFill="1" applyBorder="1" applyAlignment="1">
      <alignment horizontal="left" vertical="center" wrapText="1" indent="1"/>
    </xf>
    <xf numFmtId="2" fontId="0" fillId="2" borderId="0" xfId="0" applyNumberFormat="1" applyFill="1"/>
    <xf numFmtId="2" fontId="0" fillId="0" borderId="0" xfId="0" applyNumberFormat="1"/>
    <xf numFmtId="49" fontId="0" fillId="2" borderId="2" xfId="0" applyNumberFormat="1" applyFill="1" applyBorder="1"/>
    <xf numFmtId="49" fontId="0" fillId="2" borderId="3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49" fontId="0" fillId="2" borderId="5" xfId="0" applyNumberForma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1" fillId="0" borderId="0" xfId="0" applyNumberFormat="1" applyFont="1"/>
    <xf numFmtId="49" fontId="0" fillId="2" borderId="0" xfId="0" applyNumberFormat="1" applyFill="1" applyBorder="1" applyAlignment="1">
      <alignment horizontal="center"/>
    </xf>
    <xf numFmtId="2" fontId="1" fillId="0" borderId="0" xfId="0" applyNumberFormat="1" applyFont="1"/>
    <xf numFmtId="2" fontId="0" fillId="2" borderId="2" xfId="0" applyNumberFormat="1" applyFill="1" applyBorder="1"/>
    <xf numFmtId="2" fontId="0" fillId="0" borderId="0" xfId="0" applyNumberFormat="1" applyAlignment="1">
      <alignment wrapText="1"/>
    </xf>
    <xf numFmtId="2" fontId="2" fillId="0" borderId="1" xfId="0" applyNumberFormat="1" applyFont="1" applyFill="1" applyBorder="1" applyAlignment="1">
      <alignment horizontal="left" vertical="center" wrapText="1" indent="2"/>
    </xf>
    <xf numFmtId="2" fontId="0" fillId="0" borderId="1" xfId="0" applyNumberFormat="1" applyFill="1" applyBorder="1" applyAlignment="1">
      <alignment horizontal="left" vertical="center" wrapText="1"/>
    </xf>
    <xf numFmtId="2" fontId="0" fillId="2" borderId="2" xfId="0" applyNumberFormat="1" applyFill="1" applyBorder="1" applyAlignment="1">
      <alignment horizontal="left"/>
    </xf>
    <xf numFmtId="2" fontId="0" fillId="3" borderId="2" xfId="0" applyNumberFormat="1" applyFill="1" applyBorder="1"/>
    <xf numFmtId="2" fontId="0" fillId="0" borderId="0" xfId="0" applyNumberFormat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2" borderId="2" xfId="0" applyNumberFormat="1" applyFill="1" applyBorder="1"/>
    <xf numFmtId="49" fontId="0" fillId="0" borderId="1" xfId="0" applyNumberForma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0" fillId="2" borderId="1" xfId="0" applyNumberForma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0" fillId="0" borderId="0" xfId="0" applyNumberFormat="1" applyFill="1"/>
    <xf numFmtId="2" fontId="0" fillId="0" borderId="0" xfId="0" applyNumberFormat="1" applyFill="1" applyAlignment="1">
      <alignment horizontal="center"/>
    </xf>
    <xf numFmtId="49" fontId="2" fillId="2" borderId="8" xfId="0" applyNumberFormat="1" applyFont="1" applyFill="1" applyBorder="1" applyAlignment="1">
      <alignment horizontal="left" vertical="center" wrapText="1"/>
    </xf>
    <xf numFmtId="2" fontId="0" fillId="2" borderId="2" xfId="0" applyNumberFormat="1" applyFill="1" applyBorder="1" applyAlignment="1">
      <alignment horizontal="center" wrapText="1"/>
    </xf>
    <xf numFmtId="49" fontId="0" fillId="2" borderId="2" xfId="0" applyNumberFormat="1" applyFill="1" applyBorder="1" applyAlignment="1">
      <alignment vertical="center" wrapText="1"/>
    </xf>
    <xf numFmtId="49" fontId="0" fillId="0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/>
    <xf numFmtId="2" fontId="1" fillId="0" borderId="0" xfId="0" applyNumberFormat="1" applyFont="1" applyAlignment="1">
      <alignment horizontal="center"/>
    </xf>
    <xf numFmtId="2" fontId="0" fillId="2" borderId="2" xfId="0" applyNumberFormat="1" applyFill="1" applyBorder="1" applyAlignment="1">
      <alignment horizontal="center"/>
    </xf>
    <xf numFmtId="49" fontId="0" fillId="0" borderId="0" xfId="0" applyNumberFormat="1" applyAlignment="1">
      <alignment horizontal="lef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right"/>
    </xf>
    <xf numFmtId="0" fontId="1" fillId="0" borderId="0" xfId="0" applyFont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49" fontId="0" fillId="3" borderId="2" xfId="0" applyNumberFormat="1" applyFill="1" applyBorder="1"/>
    <xf numFmtId="2" fontId="0" fillId="2" borderId="0" xfId="0" applyNumberFormat="1" applyFill="1" applyAlignment="1"/>
    <xf numFmtId="2" fontId="3" fillId="0" borderId="0" xfId="0" applyNumberFormat="1" applyFont="1"/>
    <xf numFmtId="2" fontId="4" fillId="0" borderId="0" xfId="0" applyNumberFormat="1" applyFont="1"/>
    <xf numFmtId="2" fontId="3" fillId="4" borderId="0" xfId="0" applyNumberFormat="1" applyFont="1" applyFill="1"/>
    <xf numFmtId="2" fontId="4" fillId="4" borderId="0" xfId="0" applyNumberFormat="1" applyFont="1" applyFill="1"/>
    <xf numFmtId="2" fontId="0" fillId="0" borderId="0" xfId="0" applyNumberFormat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0" fillId="0" borderId="8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2" fillId="0" borderId="8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/>
    </xf>
    <xf numFmtId="0" fontId="0" fillId="3" borderId="3" xfId="0" applyNumberFormat="1" applyFill="1" applyBorder="1" applyAlignment="1">
      <alignment horizontal="center"/>
    </xf>
    <xf numFmtId="0" fontId="0" fillId="3" borderId="5" xfId="0" applyNumberFormat="1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2" borderId="2" xfId="0" applyNumberFormat="1" applyFill="1" applyBorder="1" applyAlignment="1">
      <alignment horizontal="center"/>
    </xf>
    <xf numFmtId="4" fontId="0" fillId="2" borderId="2" xfId="0" applyNumberFormat="1" applyFill="1" applyBorder="1" applyAlignment="1">
      <alignment horizontal="center"/>
    </xf>
    <xf numFmtId="0" fontId="0" fillId="2" borderId="3" xfId="0" applyNumberFormat="1" applyFill="1" applyBorder="1" applyAlignment="1">
      <alignment horizontal="center"/>
    </xf>
    <xf numFmtId="4" fontId="0" fillId="2" borderId="5" xfId="0" applyNumberFormat="1" applyFill="1" applyBorder="1" applyAlignment="1">
      <alignment horizontal="center"/>
    </xf>
    <xf numFmtId="0" fontId="0" fillId="3" borderId="2" xfId="0" applyNumberFormat="1" applyFill="1" applyBorder="1" applyAlignment="1">
      <alignment horizontal="center"/>
    </xf>
    <xf numFmtId="4" fontId="0" fillId="3" borderId="2" xfId="0" applyNumberFormat="1" applyFill="1" applyBorder="1" applyAlignment="1">
      <alignment horizontal="center"/>
    </xf>
    <xf numFmtId="2" fontId="0" fillId="3" borderId="2" xfId="0" applyNumberFormat="1" applyFill="1" applyBorder="1" applyAlignment="1">
      <alignment horizontal="left"/>
    </xf>
    <xf numFmtId="2" fontId="0" fillId="2" borderId="3" xfId="0" applyNumberFormat="1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2" fontId="0" fillId="0" borderId="3" xfId="0" applyNumberFormat="1" applyBorder="1" applyAlignment="1">
      <alignment horizontal="left"/>
    </xf>
    <xf numFmtId="2" fontId="0" fillId="0" borderId="4" xfId="0" applyNumberFormat="1" applyBorder="1" applyAlignment="1">
      <alignment horizontal="left"/>
    </xf>
    <xf numFmtId="2" fontId="0" fillId="0" borderId="5" xfId="0" applyNumberFormat="1" applyBorder="1" applyAlignment="1">
      <alignment horizontal="left"/>
    </xf>
    <xf numFmtId="2" fontId="0" fillId="0" borderId="8" xfId="0" applyNumberForma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left" vertical="center"/>
    </xf>
    <xf numFmtId="49" fontId="0" fillId="2" borderId="3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49" fontId="0" fillId="2" borderId="5" xfId="0" applyNumberFormat="1" applyFill="1" applyBorder="1" applyAlignment="1">
      <alignment horizontal="center"/>
    </xf>
    <xf numFmtId="49" fontId="0" fillId="0" borderId="3" xfId="0" applyNumberFormat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2" fontId="0" fillId="2" borderId="2" xfId="0" applyNumberForma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center" wrapText="1"/>
    </xf>
    <xf numFmtId="49" fontId="0" fillId="2" borderId="9" xfId="0" applyNumberForma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49" fontId="0" fillId="2" borderId="10" xfId="0" applyNumberFormat="1" applyFill="1" applyBorder="1" applyAlignment="1">
      <alignment horizontal="center"/>
    </xf>
    <xf numFmtId="49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" xfId="0" applyFill="1" applyBorder="1" applyAlignment="1">
      <alignment horizontal="left" vertical="center" wrapText="1"/>
    </xf>
    <xf numFmtId="49" fontId="0" fillId="2" borderId="3" xfId="0" applyNumberFormat="1" applyFill="1" applyBorder="1" applyAlignment="1">
      <alignment horizontal="left"/>
    </xf>
    <xf numFmtId="49" fontId="0" fillId="2" borderId="4" xfId="0" applyNumberFormat="1" applyFill="1" applyBorder="1" applyAlignment="1">
      <alignment horizontal="left"/>
    </xf>
    <xf numFmtId="49" fontId="0" fillId="2" borderId="5" xfId="0" applyNumberFormat="1" applyFill="1" applyBorder="1" applyAlignment="1">
      <alignment horizontal="left"/>
    </xf>
    <xf numFmtId="0" fontId="0" fillId="2" borderId="1" xfId="0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left" vertical="center" wrapText="1" indent="2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2" borderId="1" xfId="0" applyNumberFormat="1" applyFill="1" applyBorder="1" applyAlignment="1">
      <alignment horizontal="left" vertical="center" wrapText="1"/>
    </xf>
    <xf numFmtId="49" fontId="0" fillId="0" borderId="8" xfId="0" applyNumberForma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 indent="2"/>
    </xf>
    <xf numFmtId="49" fontId="2" fillId="2" borderId="1" xfId="0" applyNumberFormat="1" applyFont="1" applyFill="1" applyBorder="1" applyAlignment="1">
      <alignment horizontal="left" vertical="center" wrapText="1" indent="2"/>
    </xf>
    <xf numFmtId="2" fontId="0" fillId="5" borderId="0" xfId="0" applyNumberFormat="1" applyFill="1"/>
    <xf numFmtId="49" fontId="0" fillId="5" borderId="0" xfId="0" applyNumberFormat="1" applyFill="1"/>
    <xf numFmtId="0" fontId="0" fillId="5" borderId="0" xfId="0" applyFill="1"/>
    <xf numFmtId="0" fontId="2" fillId="2" borderId="1" xfId="0" applyNumberFormat="1" applyFont="1" applyFill="1" applyBorder="1" applyAlignment="1">
      <alignment vertical="center" wrapText="1"/>
    </xf>
    <xf numFmtId="0" fontId="0" fillId="2" borderId="2" xfId="0" applyNumberFormat="1" applyFill="1" applyBorder="1" applyAlignment="1"/>
    <xf numFmtId="4" fontId="0" fillId="2" borderId="2" xfId="0" applyNumberFormat="1" applyFill="1" applyBorder="1" applyAlignment="1"/>
    <xf numFmtId="0" fontId="0" fillId="2" borderId="3" xfId="0" applyNumberFormat="1" applyFill="1" applyBorder="1" applyAlignment="1"/>
    <xf numFmtId="4" fontId="0" fillId="2" borderId="5" xfId="0" applyNumberFormat="1" applyFill="1" applyBorder="1" applyAlignment="1"/>
    <xf numFmtId="49" fontId="2" fillId="2" borderId="8" xfId="0" applyNumberFormat="1" applyFont="1" applyFill="1" applyBorder="1" applyAlignment="1">
      <alignment vertical="center" wrapText="1"/>
    </xf>
    <xf numFmtId="49" fontId="2" fillId="2" borderId="12" xfId="0" applyNumberFormat="1" applyFont="1" applyFill="1" applyBorder="1" applyAlignment="1">
      <alignment vertical="center" wrapText="1"/>
    </xf>
    <xf numFmtId="2" fontId="0" fillId="2" borderId="3" xfId="0" applyNumberFormat="1" applyFill="1" applyBorder="1" applyAlignment="1"/>
    <xf numFmtId="2" fontId="0" fillId="2" borderId="2" xfId="0" applyNumberFormat="1" applyFill="1" applyBorder="1" applyAlignment="1"/>
    <xf numFmtId="0" fontId="0" fillId="0" borderId="1" xfId="0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2" fontId="0" fillId="2" borderId="3" xfId="0" applyNumberFormat="1" applyFill="1" applyBorder="1" applyAlignment="1">
      <alignment horizontal="left"/>
    </xf>
    <xf numFmtId="2" fontId="0" fillId="2" borderId="5" xfId="0" applyNumberFormat="1" applyFill="1" applyBorder="1" applyAlignment="1">
      <alignment horizontal="left"/>
    </xf>
    <xf numFmtId="0" fontId="0" fillId="0" borderId="15" xfId="0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2" fontId="0" fillId="2" borderId="3" xfId="0" applyNumberFormat="1" applyFill="1" applyBorder="1" applyAlignment="1">
      <alignment horizontal="left" wrapText="1"/>
    </xf>
    <xf numFmtId="2" fontId="0" fillId="2" borderId="5" xfId="0" applyNumberFormat="1" applyFill="1" applyBorder="1" applyAlignment="1">
      <alignment horizontal="left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49" fontId="0" fillId="0" borderId="8" xfId="0" applyNumberFormat="1" applyFill="1" applyBorder="1" applyAlignment="1">
      <alignment vertical="center" wrapText="1"/>
    </xf>
    <xf numFmtId="2" fontId="0" fillId="2" borderId="11" xfId="0" applyNumberFormat="1" applyFill="1" applyBorder="1" applyAlignment="1"/>
    <xf numFmtId="2" fontId="0" fillId="2" borderId="6" xfId="0" applyNumberFormat="1" applyFill="1" applyBorder="1" applyAlignment="1"/>
    <xf numFmtId="2" fontId="2" fillId="2" borderId="1" xfId="0" applyNumberFormat="1" applyFont="1" applyFill="1" applyBorder="1" applyAlignment="1">
      <alignment vertical="center" wrapText="1"/>
    </xf>
    <xf numFmtId="2" fontId="2" fillId="0" borderId="1" xfId="0" applyNumberFormat="1" applyFont="1" applyFill="1" applyBorder="1" applyAlignment="1">
      <alignment vertical="center" wrapText="1"/>
    </xf>
    <xf numFmtId="2" fontId="0" fillId="0" borderId="8" xfId="0" applyNumberFormat="1" applyFill="1" applyBorder="1" applyAlignment="1">
      <alignment vertical="center" wrapText="1"/>
    </xf>
    <xf numFmtId="2" fontId="0" fillId="0" borderId="0" xfId="0" applyNumberFormat="1" applyAlignment="1">
      <alignment horizontal="right"/>
    </xf>
    <xf numFmtId="49" fontId="1" fillId="0" borderId="0" xfId="0" applyNumberFormat="1" applyFont="1" applyFill="1"/>
    <xf numFmtId="2" fontId="0" fillId="0" borderId="0" xfId="0" applyNumberFormat="1" applyFill="1"/>
    <xf numFmtId="2" fontId="0" fillId="6" borderId="0" xfId="0" applyNumberFormat="1" applyFill="1"/>
    <xf numFmtId="49" fontId="0" fillId="6" borderId="0" xfId="0" applyNumberFormat="1" applyFill="1"/>
    <xf numFmtId="0" fontId="0" fillId="6" borderId="0" xfId="0" applyFill="1"/>
    <xf numFmtId="2" fontId="1" fillId="0" borderId="0" xfId="0" applyNumberFormat="1" applyFont="1" applyFill="1"/>
    <xf numFmtId="2" fontId="0" fillId="0" borderId="0" xfId="0" applyNumberFormat="1" applyFill="1" applyAlignment="1">
      <alignment horizontal="right"/>
    </xf>
    <xf numFmtId="2" fontId="1" fillId="6" borderId="0" xfId="0" applyNumberFormat="1" applyFont="1" applyFill="1"/>
    <xf numFmtId="49" fontId="1" fillId="6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1"/>
  <sheetViews>
    <sheetView tabSelected="1" topLeftCell="A16" zoomScale="55" zoomScaleNormal="55" workbookViewId="0">
      <selection activeCell="R64" sqref="R64"/>
    </sheetView>
  </sheetViews>
  <sheetFormatPr defaultRowHeight="14.4" x14ac:dyDescent="0.3"/>
  <cols>
    <col min="1" max="2" width="8.88671875" style="18"/>
    <col min="3" max="3" width="8.44140625" style="65" customWidth="1"/>
    <col min="4" max="4" width="8.88671875" style="18"/>
    <col min="5" max="5" width="17.5546875" style="18" customWidth="1"/>
    <col min="6" max="7" width="8.77734375" style="18" customWidth="1"/>
    <col min="8" max="11" width="8.88671875" style="18"/>
    <col min="12" max="12" width="25.109375" style="18" customWidth="1"/>
    <col min="13" max="13" width="8.88671875" style="18"/>
    <col min="14" max="14" width="0.6640625" style="18" customWidth="1"/>
    <col min="15" max="17" width="8.88671875" style="18"/>
    <col min="18" max="18" width="33.5546875" style="18" bestFit="1" customWidth="1"/>
    <col min="19" max="19" width="7.5546875" style="18" customWidth="1"/>
    <col min="20" max="21" width="8.33203125" style="18" customWidth="1"/>
    <col min="22" max="22" width="8.109375" style="18" customWidth="1"/>
    <col min="23" max="23" width="14.5546875" style="18" customWidth="1"/>
    <col min="24" max="16384" width="8.88671875" style="18"/>
  </cols>
  <sheetData>
    <row r="1" spans="1:24" x14ac:dyDescent="0.3">
      <c r="Q1" s="180"/>
      <c r="R1" s="180"/>
      <c r="S1" s="180"/>
      <c r="T1" s="180"/>
      <c r="U1" s="180"/>
      <c r="V1" s="180"/>
      <c r="W1" s="180"/>
      <c r="X1" s="180"/>
    </row>
    <row r="2" spans="1:24" x14ac:dyDescent="0.3">
      <c r="Q2" s="180"/>
      <c r="R2" s="184"/>
      <c r="S2" s="180"/>
      <c r="T2" s="180"/>
      <c r="U2" s="180"/>
      <c r="V2" s="180"/>
      <c r="W2" s="180"/>
      <c r="X2" s="180"/>
    </row>
    <row r="3" spans="1:24" x14ac:dyDescent="0.3">
      <c r="D3" s="27" t="s">
        <v>177</v>
      </c>
      <c r="K3" s="27" t="s">
        <v>184</v>
      </c>
      <c r="Q3" s="180"/>
      <c r="R3" s="180"/>
      <c r="S3" s="180"/>
      <c r="T3" s="180"/>
      <c r="U3" s="180"/>
      <c r="V3" s="180"/>
      <c r="W3" s="180"/>
      <c r="X3" s="180"/>
    </row>
    <row r="4" spans="1:24" x14ac:dyDescent="0.3">
      <c r="Q4" s="180"/>
      <c r="R4" s="180"/>
      <c r="S4" s="180"/>
      <c r="T4" s="180"/>
      <c r="U4" s="180"/>
      <c r="V4" s="180"/>
      <c r="W4" s="180"/>
      <c r="X4" s="180"/>
    </row>
    <row r="5" spans="1:24" x14ac:dyDescent="0.3">
      <c r="C5" s="66" t="s">
        <v>178</v>
      </c>
      <c r="D5" s="28" t="s">
        <v>179</v>
      </c>
      <c r="E5" s="28"/>
      <c r="F5" s="90">
        <v>45.31</v>
      </c>
      <c r="G5" s="91"/>
      <c r="J5" s="59" t="s">
        <v>185</v>
      </c>
      <c r="K5" s="96" t="s">
        <v>184</v>
      </c>
      <c r="L5" s="96"/>
      <c r="M5" s="94">
        <v>2988.07</v>
      </c>
      <c r="N5" s="95"/>
      <c r="Q5" s="180"/>
      <c r="R5" s="180"/>
      <c r="S5" s="180"/>
      <c r="T5" s="180"/>
      <c r="U5" s="180"/>
      <c r="V5" s="180"/>
      <c r="W5" s="180"/>
      <c r="X5" s="180"/>
    </row>
    <row r="6" spans="1:24" x14ac:dyDescent="0.3">
      <c r="C6" s="66" t="s">
        <v>181</v>
      </c>
      <c r="D6" s="28" t="s">
        <v>182</v>
      </c>
      <c r="E6" s="28"/>
      <c r="F6" s="92">
        <v>15.35</v>
      </c>
      <c r="G6" s="93"/>
      <c r="J6" s="59" t="s">
        <v>201</v>
      </c>
      <c r="K6" s="96" t="s">
        <v>184</v>
      </c>
      <c r="L6" s="96"/>
      <c r="M6" s="86">
        <v>1628.56</v>
      </c>
      <c r="N6" s="87"/>
      <c r="Q6" s="180"/>
      <c r="R6" s="179"/>
      <c r="S6" s="179"/>
      <c r="T6" s="179"/>
      <c r="U6" s="179"/>
      <c r="V6" s="179"/>
      <c r="W6" s="180"/>
      <c r="X6" s="180"/>
    </row>
    <row r="7" spans="1:24" x14ac:dyDescent="0.3">
      <c r="C7" s="66" t="s">
        <v>180</v>
      </c>
      <c r="D7" s="28" t="s">
        <v>183</v>
      </c>
      <c r="E7" s="28"/>
      <c r="F7" s="92">
        <v>16.14</v>
      </c>
      <c r="G7" s="93"/>
      <c r="J7" s="59" t="s">
        <v>200</v>
      </c>
      <c r="K7" s="96" t="s">
        <v>184</v>
      </c>
      <c r="L7" s="96"/>
      <c r="M7" s="86">
        <v>1804.66</v>
      </c>
      <c r="N7" s="87"/>
      <c r="Q7" s="180"/>
      <c r="R7" s="180"/>
      <c r="S7" s="180"/>
      <c r="T7" s="180"/>
      <c r="U7" s="180"/>
      <c r="V7" s="180"/>
      <c r="W7" s="180"/>
      <c r="X7" s="180"/>
    </row>
    <row r="8" spans="1:24" x14ac:dyDescent="0.3">
      <c r="L8" s="18" t="s">
        <v>176</v>
      </c>
      <c r="M8" s="89">
        <f>SUM(M5:N7)</f>
        <v>6421.29</v>
      </c>
      <c r="N8" s="89"/>
      <c r="Q8" s="180"/>
      <c r="R8" s="180"/>
      <c r="S8" s="180"/>
      <c r="T8" s="180"/>
      <c r="U8" s="180"/>
      <c r="V8" s="180"/>
      <c r="W8" s="180"/>
      <c r="X8" s="180"/>
    </row>
    <row r="9" spans="1:24" x14ac:dyDescent="0.3">
      <c r="E9" s="17" t="s">
        <v>176</v>
      </c>
      <c r="F9" s="60">
        <f>SUM(F5:G7)</f>
        <v>76.800000000000011</v>
      </c>
      <c r="G9" s="60"/>
      <c r="J9" s="33" t="s">
        <v>202</v>
      </c>
      <c r="K9" s="88" t="s">
        <v>204</v>
      </c>
      <c r="L9" s="88"/>
      <c r="M9" s="33">
        <v>2054.09</v>
      </c>
      <c r="Q9" s="180"/>
      <c r="R9" s="180"/>
      <c r="S9" s="180"/>
      <c r="T9" s="180"/>
      <c r="U9" s="180"/>
      <c r="V9" s="180"/>
      <c r="W9" s="180"/>
      <c r="X9" s="180"/>
    </row>
    <row r="10" spans="1:24" x14ac:dyDescent="0.3">
      <c r="J10" s="33" t="s">
        <v>203</v>
      </c>
      <c r="K10" s="88" t="s">
        <v>204</v>
      </c>
      <c r="L10" s="88"/>
      <c r="M10" s="33">
        <v>2620.27</v>
      </c>
      <c r="Q10" s="180"/>
      <c r="R10" s="180"/>
      <c r="S10" s="180"/>
      <c r="T10" s="180"/>
      <c r="U10" s="180"/>
      <c r="V10" s="180"/>
      <c r="W10" s="180"/>
      <c r="X10" s="180"/>
    </row>
    <row r="11" spans="1:24" x14ac:dyDescent="0.3">
      <c r="L11" s="18" t="s">
        <v>176</v>
      </c>
      <c r="M11" s="89">
        <f>SUM(M9:M10)</f>
        <v>4674.3600000000006</v>
      </c>
      <c r="N11" s="89"/>
      <c r="Q11" s="180"/>
      <c r="R11" s="180"/>
      <c r="S11" s="180"/>
      <c r="T11" s="180"/>
      <c r="U11" s="180"/>
      <c r="V11" s="180"/>
      <c r="W11" s="180"/>
      <c r="X11" s="180"/>
    </row>
    <row r="12" spans="1:24" x14ac:dyDescent="0.3">
      <c r="Q12" s="180"/>
      <c r="R12" s="180"/>
      <c r="S12" s="180"/>
      <c r="T12" s="180"/>
      <c r="U12" s="180"/>
      <c r="V12" s="180"/>
      <c r="W12" s="180"/>
      <c r="X12" s="180"/>
    </row>
    <row r="13" spans="1:24" x14ac:dyDescent="0.3">
      <c r="Q13" s="180"/>
      <c r="R13" s="180"/>
      <c r="S13" s="180"/>
      <c r="T13" s="180"/>
      <c r="U13" s="180"/>
      <c r="V13" s="180"/>
      <c r="W13" s="180"/>
      <c r="X13" s="180"/>
    </row>
    <row r="14" spans="1:24" x14ac:dyDescent="0.3">
      <c r="Q14" s="180"/>
      <c r="R14" s="180"/>
      <c r="S14" s="180"/>
      <c r="T14" s="180"/>
      <c r="U14" s="180"/>
      <c r="V14" s="180"/>
      <c r="W14" s="180"/>
      <c r="X14" s="180"/>
    </row>
    <row r="15" spans="1:24" x14ac:dyDescent="0.3">
      <c r="D15" s="27" t="s">
        <v>169</v>
      </c>
      <c r="Q15" s="180"/>
      <c r="R15" s="180"/>
      <c r="S15" s="180"/>
      <c r="T15" s="180"/>
      <c r="U15" s="180"/>
      <c r="V15" s="180"/>
      <c r="W15" s="185"/>
      <c r="X15" s="180"/>
    </row>
    <row r="16" spans="1:24" x14ac:dyDescent="0.3">
      <c r="A16" s="181"/>
      <c r="B16" s="147"/>
      <c r="C16" s="67" t="s">
        <v>0</v>
      </c>
      <c r="D16" s="105" t="s">
        <v>1</v>
      </c>
      <c r="E16" s="105"/>
      <c r="F16" s="175">
        <v>2.61</v>
      </c>
      <c r="G16" s="175"/>
      <c r="H16" s="30" t="s">
        <v>2</v>
      </c>
      <c r="L16" s="27">
        <f>F9+G40+G51+G59</f>
        <v>503.6</v>
      </c>
      <c r="Q16" s="180"/>
      <c r="R16" s="180"/>
      <c r="S16" s="180"/>
      <c r="T16" s="180"/>
      <c r="U16" s="180"/>
      <c r="V16" s="180"/>
      <c r="W16" s="180"/>
      <c r="X16" s="180"/>
    </row>
    <row r="17" spans="1:24" x14ac:dyDescent="0.3">
      <c r="C17" s="67" t="s">
        <v>3</v>
      </c>
      <c r="D17" s="105" t="s">
        <v>4</v>
      </c>
      <c r="E17" s="105"/>
      <c r="F17" s="175">
        <v>2.8</v>
      </c>
      <c r="G17" s="175"/>
      <c r="H17" s="31"/>
      <c r="K17" s="63" t="s">
        <v>205</v>
      </c>
      <c r="L17" s="64">
        <f>L16+'6.1.2'!K5+'6.1.3'!L4+'6.1.4'!K5</f>
        <v>2083.9880000000003</v>
      </c>
      <c r="Q17" s="180"/>
      <c r="R17" s="180"/>
      <c r="S17" s="180"/>
      <c r="T17" s="180"/>
      <c r="U17" s="180"/>
      <c r="V17" s="180"/>
      <c r="W17" s="180"/>
      <c r="X17" s="180"/>
    </row>
    <row r="18" spans="1:24" x14ac:dyDescent="0.3">
      <c r="A18" s="181"/>
      <c r="B18" s="147"/>
      <c r="C18" s="67" t="s">
        <v>5</v>
      </c>
      <c r="D18" s="105" t="s">
        <v>6</v>
      </c>
      <c r="E18" s="105"/>
      <c r="F18" s="175">
        <v>8.1</v>
      </c>
      <c r="G18" s="175"/>
      <c r="H18" s="31"/>
      <c r="J18" s="29"/>
      <c r="K18" s="61"/>
      <c r="L18" s="62"/>
      <c r="Q18" s="180"/>
      <c r="R18" s="184"/>
      <c r="S18" s="180"/>
      <c r="T18" s="180"/>
      <c r="U18" s="180"/>
      <c r="V18" s="180"/>
      <c r="W18" s="184"/>
      <c r="X18" s="180"/>
    </row>
    <row r="19" spans="1:24" ht="14.4" customHeight="1" x14ac:dyDescent="0.3">
      <c r="C19" s="67" t="s">
        <v>7</v>
      </c>
      <c r="D19" s="105" t="s">
        <v>8</v>
      </c>
      <c r="E19" s="105"/>
      <c r="F19" s="175">
        <v>24.57</v>
      </c>
      <c r="G19" s="175"/>
      <c r="H19" s="31"/>
      <c r="K19" s="63" t="s">
        <v>184</v>
      </c>
      <c r="L19" s="64">
        <f>M8+M11</f>
        <v>11095.650000000001</v>
      </c>
      <c r="Q19" s="180"/>
      <c r="R19" s="180"/>
      <c r="S19" s="180"/>
      <c r="T19" s="180"/>
      <c r="U19" s="180"/>
      <c r="V19" s="180"/>
      <c r="W19" s="180"/>
      <c r="X19" s="180"/>
    </row>
    <row r="20" spans="1:24" ht="14.4" customHeight="1" x14ac:dyDescent="0.3">
      <c r="C20" s="67" t="s">
        <v>9</v>
      </c>
      <c r="D20" s="106" t="s">
        <v>172</v>
      </c>
      <c r="E20" s="106"/>
      <c r="F20" s="175">
        <v>14.51</v>
      </c>
      <c r="G20" s="175"/>
      <c r="H20" s="31"/>
      <c r="Q20" s="180"/>
      <c r="R20" s="180"/>
      <c r="S20" s="180"/>
      <c r="T20" s="180"/>
      <c r="U20" s="180"/>
      <c r="V20" s="180"/>
      <c r="W20" s="180"/>
      <c r="X20" s="180"/>
    </row>
    <row r="21" spans="1:24" ht="14.4" customHeight="1" x14ac:dyDescent="0.3">
      <c r="A21" s="181"/>
      <c r="B21" s="147"/>
      <c r="C21" s="67" t="s">
        <v>206</v>
      </c>
      <c r="D21" s="105" t="s">
        <v>11</v>
      </c>
      <c r="E21" s="105"/>
      <c r="F21" s="150">
        <v>81.790000000000006</v>
      </c>
      <c r="G21" s="150"/>
      <c r="H21" s="31"/>
      <c r="Q21" s="180"/>
      <c r="R21" s="184"/>
      <c r="S21" s="179"/>
      <c r="T21" s="179"/>
      <c r="U21" s="179"/>
      <c r="V21" s="179"/>
      <c r="W21" s="180"/>
      <c r="X21" s="180"/>
    </row>
    <row r="22" spans="1:24" ht="14.4" customHeight="1" x14ac:dyDescent="0.3">
      <c r="C22" s="68" t="s">
        <v>12</v>
      </c>
      <c r="D22" s="104" t="s">
        <v>13</v>
      </c>
      <c r="E22" s="104"/>
      <c r="F22" s="176">
        <v>31.14</v>
      </c>
      <c r="G22" s="176"/>
      <c r="H22" s="30" t="s">
        <v>14</v>
      </c>
      <c r="Q22" s="180"/>
      <c r="R22" s="180"/>
      <c r="S22" s="180"/>
      <c r="T22" s="180"/>
      <c r="U22" s="180"/>
      <c r="V22" s="180"/>
      <c r="W22" s="180"/>
      <c r="X22" s="180"/>
    </row>
    <row r="23" spans="1:24" ht="14.4" customHeight="1" x14ac:dyDescent="0.3">
      <c r="C23" s="68" t="s">
        <v>15</v>
      </c>
      <c r="D23" s="104" t="s">
        <v>16</v>
      </c>
      <c r="E23" s="104"/>
      <c r="F23" s="176">
        <v>6.32</v>
      </c>
      <c r="G23" s="176"/>
      <c r="H23" s="31"/>
      <c r="Q23" s="180"/>
      <c r="R23" s="180"/>
      <c r="S23" s="180"/>
      <c r="T23" s="180"/>
      <c r="U23" s="180"/>
      <c r="V23" s="180"/>
      <c r="W23" s="180"/>
      <c r="X23" s="180"/>
    </row>
    <row r="24" spans="1:24" ht="14.4" customHeight="1" x14ac:dyDescent="0.3">
      <c r="A24" s="181"/>
      <c r="B24" s="147"/>
      <c r="C24" s="67" t="s">
        <v>17</v>
      </c>
      <c r="D24" s="105" t="s">
        <v>6</v>
      </c>
      <c r="E24" s="105"/>
      <c r="F24" s="175">
        <v>8.4499999999999993</v>
      </c>
      <c r="G24" s="175"/>
      <c r="H24" s="31"/>
      <c r="M24" s="29"/>
      <c r="Q24" s="180"/>
      <c r="R24" s="180"/>
      <c r="S24" s="180"/>
      <c r="T24" s="180"/>
      <c r="U24" s="180"/>
      <c r="V24" s="180"/>
      <c r="W24" s="180"/>
      <c r="X24" s="180"/>
    </row>
    <row r="25" spans="1:24" x14ac:dyDescent="0.3">
      <c r="C25" s="68" t="s">
        <v>18</v>
      </c>
      <c r="D25" s="104" t="s">
        <v>19</v>
      </c>
      <c r="E25" s="104"/>
      <c r="F25" s="176">
        <v>16.78</v>
      </c>
      <c r="G25" s="176"/>
      <c r="H25" s="31"/>
      <c r="Q25" s="180"/>
      <c r="R25" s="180"/>
      <c r="S25" s="180"/>
      <c r="T25" s="180"/>
      <c r="U25" s="180"/>
      <c r="V25" s="180"/>
      <c r="W25" s="180"/>
      <c r="X25" s="180"/>
    </row>
    <row r="26" spans="1:24" x14ac:dyDescent="0.3">
      <c r="C26" s="68" t="s">
        <v>20</v>
      </c>
      <c r="D26" s="104" t="s">
        <v>16</v>
      </c>
      <c r="E26" s="104"/>
      <c r="F26" s="176">
        <v>6.38</v>
      </c>
      <c r="G26" s="176"/>
      <c r="H26" s="30" t="s">
        <v>21</v>
      </c>
      <c r="Q26" s="180"/>
      <c r="R26" s="180"/>
      <c r="S26" s="180"/>
      <c r="T26" s="180"/>
      <c r="U26" s="180"/>
      <c r="V26" s="180"/>
      <c r="W26" s="180"/>
      <c r="X26" s="180"/>
    </row>
    <row r="27" spans="1:24" x14ac:dyDescent="0.3">
      <c r="C27" s="68" t="s">
        <v>22</v>
      </c>
      <c r="D27" s="104" t="s">
        <v>16</v>
      </c>
      <c r="E27" s="104"/>
      <c r="F27" s="176">
        <v>5.04</v>
      </c>
      <c r="G27" s="176"/>
      <c r="H27" s="30" t="s">
        <v>21</v>
      </c>
      <c r="Q27" s="180"/>
      <c r="R27" s="184"/>
      <c r="S27" s="180"/>
      <c r="T27" s="180"/>
      <c r="U27" s="180"/>
      <c r="V27" s="180"/>
      <c r="W27" s="184"/>
      <c r="X27" s="180"/>
    </row>
    <row r="28" spans="1:24" x14ac:dyDescent="0.3">
      <c r="C28" s="68" t="s">
        <v>23</v>
      </c>
      <c r="D28" s="104" t="s">
        <v>16</v>
      </c>
      <c r="E28" s="104"/>
      <c r="F28" s="176">
        <v>6.68</v>
      </c>
      <c r="G28" s="176"/>
      <c r="H28" s="30" t="s">
        <v>21</v>
      </c>
      <c r="Q28" s="180"/>
      <c r="R28" s="180"/>
      <c r="S28" s="180"/>
      <c r="T28" s="180"/>
      <c r="U28" s="180"/>
      <c r="V28" s="180"/>
      <c r="W28" s="180"/>
      <c r="X28" s="180"/>
    </row>
    <row r="29" spans="1:24" x14ac:dyDescent="0.3">
      <c r="C29" s="68" t="s">
        <v>24</v>
      </c>
      <c r="D29" s="104" t="s">
        <v>16</v>
      </c>
      <c r="E29" s="104"/>
      <c r="F29" s="176">
        <v>7.27</v>
      </c>
      <c r="G29" s="176"/>
      <c r="H29" s="30" t="s">
        <v>21</v>
      </c>
      <c r="Q29" s="180"/>
      <c r="R29" s="180"/>
      <c r="S29" s="180"/>
      <c r="T29" s="180"/>
      <c r="U29" s="180"/>
      <c r="V29" s="180"/>
      <c r="W29" s="180"/>
      <c r="X29" s="180"/>
    </row>
    <row r="30" spans="1:24" x14ac:dyDescent="0.3">
      <c r="C30" s="68" t="s">
        <v>25</v>
      </c>
      <c r="D30" s="104" t="s">
        <v>16</v>
      </c>
      <c r="E30" s="104"/>
      <c r="F30" s="176">
        <v>5.16</v>
      </c>
      <c r="G30" s="176"/>
      <c r="H30" s="30" t="s">
        <v>21</v>
      </c>
      <c r="Q30" s="180"/>
      <c r="R30" s="184"/>
      <c r="S30" s="180"/>
      <c r="T30" s="180"/>
      <c r="U30" s="180"/>
      <c r="V30" s="180"/>
      <c r="W30" s="184"/>
      <c r="X30" s="180"/>
    </row>
    <row r="31" spans="1:24" x14ac:dyDescent="0.3">
      <c r="C31" s="68" t="s">
        <v>26</v>
      </c>
      <c r="D31" s="104" t="s">
        <v>16</v>
      </c>
      <c r="E31" s="104"/>
      <c r="F31" s="176">
        <v>6.78</v>
      </c>
      <c r="G31" s="176"/>
      <c r="H31" s="30" t="s">
        <v>21</v>
      </c>
      <c r="Q31" s="180"/>
      <c r="R31" s="180"/>
      <c r="S31" s="180"/>
      <c r="T31" s="180"/>
      <c r="U31" s="180"/>
      <c r="V31" s="180"/>
      <c r="W31" s="180"/>
      <c r="X31" s="180"/>
    </row>
    <row r="32" spans="1:24" x14ac:dyDescent="0.3">
      <c r="C32" s="68" t="s">
        <v>27</v>
      </c>
      <c r="D32" s="104" t="s">
        <v>16</v>
      </c>
      <c r="E32" s="104"/>
      <c r="F32" s="176">
        <v>7.36</v>
      </c>
      <c r="G32" s="176"/>
      <c r="H32" s="30" t="s">
        <v>21</v>
      </c>
      <c r="Q32" s="180"/>
      <c r="R32" s="180"/>
      <c r="S32" s="180"/>
      <c r="T32" s="180"/>
      <c r="U32" s="180"/>
      <c r="V32" s="180"/>
      <c r="W32" s="180"/>
      <c r="X32" s="180"/>
    </row>
    <row r="33" spans="1:23" x14ac:dyDescent="0.3">
      <c r="C33" s="68" t="s">
        <v>28</v>
      </c>
      <c r="D33" s="104" t="s">
        <v>16</v>
      </c>
      <c r="E33" s="104"/>
      <c r="F33" s="176">
        <v>7.25</v>
      </c>
      <c r="G33" s="176"/>
      <c r="H33" s="30" t="s">
        <v>21</v>
      </c>
    </row>
    <row r="34" spans="1:23" x14ac:dyDescent="0.3">
      <c r="A34" s="181"/>
      <c r="B34" s="147"/>
      <c r="C34" s="67" t="s">
        <v>29</v>
      </c>
      <c r="D34" s="105" t="s">
        <v>30</v>
      </c>
      <c r="E34" s="105"/>
      <c r="F34" s="175">
        <v>3.7</v>
      </c>
      <c r="G34" s="175"/>
      <c r="H34" s="31"/>
      <c r="R34" s="186" t="s">
        <v>230</v>
      </c>
    </row>
    <row r="35" spans="1:23" x14ac:dyDescent="0.3">
      <c r="C35" s="69"/>
      <c r="D35" s="103"/>
      <c r="E35" s="103"/>
      <c r="F35" s="177"/>
      <c r="G35" s="177"/>
      <c r="H35" s="31"/>
    </row>
    <row r="36" spans="1:23" x14ac:dyDescent="0.3">
      <c r="A36" s="181"/>
      <c r="B36" s="147"/>
      <c r="C36" s="66" t="s">
        <v>173</v>
      </c>
      <c r="D36" s="85" t="s">
        <v>174</v>
      </c>
      <c r="E36" s="85"/>
      <c r="F36" s="158" t="s">
        <v>175</v>
      </c>
      <c r="G36" s="158"/>
    </row>
    <row r="37" spans="1:23" x14ac:dyDescent="0.3">
      <c r="C37" s="70" t="s">
        <v>186</v>
      </c>
      <c r="D37" s="85" t="s">
        <v>182</v>
      </c>
      <c r="E37" s="85"/>
      <c r="F37" s="158">
        <v>46.76</v>
      </c>
      <c r="G37" s="158"/>
      <c r="R37" s="187" t="s">
        <v>211</v>
      </c>
      <c r="S37" s="179" t="s">
        <v>227</v>
      </c>
      <c r="T37" s="179" t="s">
        <v>224</v>
      </c>
      <c r="U37" s="179" t="s">
        <v>225</v>
      </c>
      <c r="V37" s="179" t="s">
        <v>226</v>
      </c>
    </row>
    <row r="38" spans="1:23" x14ac:dyDescent="0.3">
      <c r="A38" s="181"/>
      <c r="B38" s="147"/>
      <c r="C38" s="70" t="s">
        <v>207</v>
      </c>
      <c r="D38" s="85" t="s">
        <v>182</v>
      </c>
      <c r="E38" s="85"/>
      <c r="F38" s="158">
        <v>23.44</v>
      </c>
      <c r="G38" s="158"/>
      <c r="R38" s="18" t="s">
        <v>212</v>
      </c>
      <c r="S38" s="18">
        <f>F21</f>
        <v>81.790000000000006</v>
      </c>
      <c r="T38" s="18">
        <f>'6.1.2'!F20</f>
        <v>75.959999999999994</v>
      </c>
      <c r="U38" s="18">
        <f>'6.1.3'!F15</f>
        <v>77.3</v>
      </c>
      <c r="V38" s="18">
        <f>'6.1.4'!F22</f>
        <v>79.287999999999997</v>
      </c>
      <c r="W38" s="18">
        <f>SUM(S38:V38)</f>
        <v>314.33800000000002</v>
      </c>
    </row>
    <row r="39" spans="1:23" x14ac:dyDescent="0.3">
      <c r="R39" s="18" t="s">
        <v>213</v>
      </c>
      <c r="S39" s="18">
        <f>F18+F24</f>
        <v>16.549999999999997</v>
      </c>
      <c r="T39" s="18">
        <f>'6.1.2'!F17+'6.1.2'!F29</f>
        <v>15.14</v>
      </c>
      <c r="W39" s="18">
        <f>SUM(S39:V39)</f>
        <v>31.689999999999998</v>
      </c>
    </row>
    <row r="40" spans="1:23" x14ac:dyDescent="0.3">
      <c r="E40" s="17" t="s">
        <v>176</v>
      </c>
      <c r="F40" s="17"/>
      <c r="G40" s="17">
        <f>SUM(F16:G21,F24,F34,F36,F37:G38)</f>
        <v>216.72999999999996</v>
      </c>
      <c r="R40" s="18" t="s">
        <v>214</v>
      </c>
      <c r="T40" s="18">
        <f>'6.1.2'!F18</f>
        <v>15.69</v>
      </c>
      <c r="W40" s="18">
        <f>SUM(S40:V40)</f>
        <v>15.69</v>
      </c>
    </row>
    <row r="41" spans="1:23" x14ac:dyDescent="0.3">
      <c r="R41" s="18" t="s">
        <v>215</v>
      </c>
      <c r="T41" s="18">
        <f>'6.1.2'!F19</f>
        <v>25.49</v>
      </c>
      <c r="W41" s="18">
        <f>SUM(S41:V41)</f>
        <v>25.49</v>
      </c>
    </row>
    <row r="42" spans="1:23" x14ac:dyDescent="0.3">
      <c r="R42" s="18" t="s">
        <v>216</v>
      </c>
      <c r="S42" s="18">
        <f>F16</f>
        <v>2.61</v>
      </c>
      <c r="W42" s="18">
        <f>SUM(S42:V42)</f>
        <v>2.61</v>
      </c>
    </row>
    <row r="43" spans="1:23" x14ac:dyDescent="0.3">
      <c r="C43" s="71" t="s">
        <v>108</v>
      </c>
      <c r="R43" s="18" t="s">
        <v>217</v>
      </c>
      <c r="S43" s="18">
        <f>F34</f>
        <v>3.7</v>
      </c>
      <c r="W43" s="18">
        <f>SUM(S43:V43)</f>
        <v>3.7</v>
      </c>
    </row>
    <row r="44" spans="1:23" x14ac:dyDescent="0.3">
      <c r="C44" s="100" t="s">
        <v>109</v>
      </c>
      <c r="D44" s="101"/>
      <c r="E44" s="101"/>
      <c r="F44" s="101"/>
      <c r="G44" s="102"/>
      <c r="R44" s="18" t="s">
        <v>218</v>
      </c>
      <c r="T44" s="18">
        <f>'6.1.2'!F15</f>
        <v>2.65</v>
      </c>
      <c r="W44" s="18">
        <f>SUM(S44:V44)</f>
        <v>2.65</v>
      </c>
    </row>
    <row r="45" spans="1:23" x14ac:dyDescent="0.3">
      <c r="A45" s="181"/>
      <c r="B45" s="147"/>
      <c r="C45" s="66" t="s">
        <v>115</v>
      </c>
      <c r="D45" s="97" t="s">
        <v>116</v>
      </c>
      <c r="E45" s="98"/>
      <c r="F45" s="99"/>
      <c r="G45" s="36">
        <v>50.16</v>
      </c>
      <c r="R45" s="18" t="s">
        <v>219</v>
      </c>
      <c r="S45" s="18">
        <f>F38</f>
        <v>23.44</v>
      </c>
      <c r="W45" s="18">
        <f>SUM(S45:V45)</f>
        <v>23.44</v>
      </c>
    </row>
    <row r="46" spans="1:23" x14ac:dyDescent="0.3">
      <c r="A46" s="181"/>
      <c r="B46" s="147"/>
      <c r="C46" s="66" t="s">
        <v>117</v>
      </c>
      <c r="D46" s="97" t="s">
        <v>118</v>
      </c>
      <c r="E46" s="98"/>
      <c r="F46" s="99"/>
      <c r="G46" s="36">
        <v>18.29</v>
      </c>
      <c r="R46" s="18" t="s">
        <v>179</v>
      </c>
      <c r="S46" s="18" t="str">
        <f>F36</f>
        <v>31,92</v>
      </c>
      <c r="W46" s="178">
        <f>S46+T46+U46+V46</f>
        <v>31.92</v>
      </c>
    </row>
    <row r="47" spans="1:23" x14ac:dyDescent="0.3">
      <c r="A47" s="181"/>
      <c r="B47" s="147"/>
      <c r="C47" s="66" t="s">
        <v>119</v>
      </c>
      <c r="D47" s="97" t="s">
        <v>120</v>
      </c>
      <c r="E47" s="98"/>
      <c r="F47" s="99"/>
      <c r="G47" s="36">
        <v>13.83</v>
      </c>
      <c r="R47" s="18" t="s">
        <v>220</v>
      </c>
      <c r="S47" s="18">
        <v>540</v>
      </c>
      <c r="W47" s="18">
        <f>SUM(S47:V47)</f>
        <v>540</v>
      </c>
    </row>
    <row r="48" spans="1:23" x14ac:dyDescent="0.3">
      <c r="A48" s="181"/>
      <c r="B48" s="147"/>
      <c r="C48" s="66" t="s">
        <v>121</v>
      </c>
      <c r="D48" s="97" t="s">
        <v>122</v>
      </c>
      <c r="E48" s="98"/>
      <c r="F48" s="99"/>
      <c r="G48" s="36">
        <v>26.35</v>
      </c>
    </row>
    <row r="49" spans="1:23" x14ac:dyDescent="0.3">
      <c r="A49" s="181"/>
      <c r="B49" s="147"/>
      <c r="C49" s="66" t="s">
        <v>123</v>
      </c>
      <c r="D49" s="97" t="s">
        <v>124</v>
      </c>
      <c r="E49" s="98"/>
      <c r="F49" s="99"/>
      <c r="G49" s="36">
        <v>20.23</v>
      </c>
      <c r="R49" s="27" t="s">
        <v>176</v>
      </c>
      <c r="W49" s="186">
        <f>SUM(W38:W48)</f>
        <v>991.52800000000002</v>
      </c>
    </row>
    <row r="51" spans="1:23" x14ac:dyDescent="0.3">
      <c r="E51" s="17" t="s">
        <v>176</v>
      </c>
      <c r="F51" s="17"/>
      <c r="G51" s="17">
        <f>SUM(G45:G49)</f>
        <v>128.85999999999999</v>
      </c>
    </row>
    <row r="52" spans="1:23" x14ac:dyDescent="0.3">
      <c r="R52" s="186" t="s">
        <v>221</v>
      </c>
      <c r="S52" s="179" t="s">
        <v>227</v>
      </c>
      <c r="T52" s="179" t="s">
        <v>224</v>
      </c>
      <c r="U52" s="179" t="s">
        <v>225</v>
      </c>
      <c r="V52" s="179" t="s">
        <v>226</v>
      </c>
    </row>
    <row r="53" spans="1:23" x14ac:dyDescent="0.3">
      <c r="C53" s="71" t="s">
        <v>171</v>
      </c>
      <c r="R53" s="18" t="s">
        <v>213</v>
      </c>
      <c r="S53" s="18">
        <f>G48+G49</f>
        <v>46.58</v>
      </c>
      <c r="U53" s="18">
        <f>'6.1.3'!G33+'6.1.3'!G34</f>
        <v>38.120000000000005</v>
      </c>
      <c r="V53" s="18">
        <f>'6.1.4'!G64+'6.1.4'!G65</f>
        <v>48.5</v>
      </c>
      <c r="W53" s="18">
        <f>SUM(S53:V53)</f>
        <v>133.19999999999999</v>
      </c>
    </row>
    <row r="54" spans="1:23" x14ac:dyDescent="0.3">
      <c r="C54" s="100" t="s">
        <v>109</v>
      </c>
      <c r="D54" s="101"/>
      <c r="E54" s="101"/>
      <c r="F54" s="101"/>
      <c r="G54" s="102"/>
      <c r="R54" s="18" t="s">
        <v>222</v>
      </c>
      <c r="S54" s="18">
        <f>G46</f>
        <v>18.29</v>
      </c>
      <c r="V54" s="18">
        <f>'6.1.4'!G67</f>
        <v>8.64</v>
      </c>
      <c r="W54" s="18">
        <f>SUM(S54:V54)</f>
        <v>26.93</v>
      </c>
    </row>
    <row r="55" spans="1:23" x14ac:dyDescent="0.3">
      <c r="C55" s="66" t="s">
        <v>125</v>
      </c>
      <c r="D55" s="97" t="s">
        <v>120</v>
      </c>
      <c r="E55" s="98"/>
      <c r="F55" s="99"/>
      <c r="G55" s="36">
        <v>13.83</v>
      </c>
      <c r="R55" s="18" t="s">
        <v>228</v>
      </c>
      <c r="S55" s="18">
        <v>20</v>
      </c>
      <c r="W55" s="18">
        <f>SUM(S55:V55)</f>
        <v>20</v>
      </c>
    </row>
    <row r="56" spans="1:23" x14ac:dyDescent="0.3">
      <c r="C56" s="66" t="s">
        <v>126</v>
      </c>
      <c r="D56" s="97" t="s">
        <v>129</v>
      </c>
      <c r="E56" s="98"/>
      <c r="F56" s="99"/>
      <c r="G56" s="36">
        <v>49.09</v>
      </c>
      <c r="R56" s="18" t="s">
        <v>223</v>
      </c>
      <c r="S56" s="18">
        <f>G47</f>
        <v>13.83</v>
      </c>
      <c r="W56" s="18">
        <f>SUM(S56:V56)</f>
        <v>13.83</v>
      </c>
    </row>
    <row r="57" spans="1:23" x14ac:dyDescent="0.3">
      <c r="C57" s="66" t="s">
        <v>127</v>
      </c>
      <c r="D57" s="97" t="s">
        <v>128</v>
      </c>
      <c r="E57" s="98"/>
      <c r="F57" s="99"/>
      <c r="G57" s="36">
        <v>18.29</v>
      </c>
    </row>
    <row r="58" spans="1:23" x14ac:dyDescent="0.3">
      <c r="R58" s="27" t="s">
        <v>176</v>
      </c>
      <c r="W58" s="186">
        <f>SUM(W53:W57)</f>
        <v>193.96</v>
      </c>
    </row>
    <row r="59" spans="1:23" x14ac:dyDescent="0.3">
      <c r="E59" s="17" t="s">
        <v>176</v>
      </c>
      <c r="F59" s="17"/>
      <c r="G59" s="17">
        <f>SUM(G55:G57)</f>
        <v>81.210000000000008</v>
      </c>
    </row>
    <row r="61" spans="1:23" x14ac:dyDescent="0.3">
      <c r="R61" s="27" t="s">
        <v>229</v>
      </c>
      <c r="W61" s="186">
        <f>W49+W58</f>
        <v>1185.4880000000001</v>
      </c>
    </row>
  </sheetData>
  <mergeCells count="46">
    <mergeCell ref="D16:E16"/>
    <mergeCell ref="D19:E19"/>
    <mergeCell ref="D20:E20"/>
    <mergeCell ref="D17:E17"/>
    <mergeCell ref="D18:E18"/>
    <mergeCell ref="D23:E23"/>
    <mergeCell ref="D24:E24"/>
    <mergeCell ref="D21:E21"/>
    <mergeCell ref="D22:E22"/>
    <mergeCell ref="D27:E27"/>
    <mergeCell ref="D28:E28"/>
    <mergeCell ref="D25:E25"/>
    <mergeCell ref="D26:E26"/>
    <mergeCell ref="D31:E31"/>
    <mergeCell ref="D32:E32"/>
    <mergeCell ref="D29:E29"/>
    <mergeCell ref="D30:E30"/>
    <mergeCell ref="D35:E35"/>
    <mergeCell ref="D33:E33"/>
    <mergeCell ref="D34:E34"/>
    <mergeCell ref="D57:F57"/>
    <mergeCell ref="C44:G44"/>
    <mergeCell ref="C54:G54"/>
    <mergeCell ref="D45:F45"/>
    <mergeCell ref="D46:F46"/>
    <mergeCell ref="D47:F47"/>
    <mergeCell ref="D48:F48"/>
    <mergeCell ref="D49:F49"/>
    <mergeCell ref="D55:F55"/>
    <mergeCell ref="D56:F56"/>
    <mergeCell ref="F5:G5"/>
    <mergeCell ref="F6:G6"/>
    <mergeCell ref="F7:G7"/>
    <mergeCell ref="M5:N5"/>
    <mergeCell ref="K5:L5"/>
    <mergeCell ref="K6:L6"/>
    <mergeCell ref="K7:L7"/>
    <mergeCell ref="M6:N6"/>
    <mergeCell ref="M7:N7"/>
    <mergeCell ref="K9:L9"/>
    <mergeCell ref="K10:L10"/>
    <mergeCell ref="M11:N11"/>
    <mergeCell ref="M8:N8"/>
    <mergeCell ref="D38:E38"/>
    <mergeCell ref="D37:E37"/>
    <mergeCell ref="D36:E36"/>
  </mergeCells>
  <pageMargins left="0.7" right="0.7" top="0.75" bottom="0.75" header="0.3" footer="0.3"/>
  <pageSetup paperSize="9" orientation="portrait" horizontalDpi="300" verticalDpi="300" r:id="rId1"/>
  <ignoredErrors>
    <ignoredError sqref="C36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68"/>
  <sheetViews>
    <sheetView zoomScaleNormal="100" workbookViewId="0">
      <selection activeCell="A15" sqref="A15"/>
    </sheetView>
  </sheetViews>
  <sheetFormatPr defaultRowHeight="14.4" x14ac:dyDescent="0.3"/>
  <cols>
    <col min="1" max="2" width="8.88671875" style="3"/>
    <col min="3" max="3" width="8.88671875" style="23"/>
    <col min="4" max="4" width="14" style="23" customWidth="1"/>
    <col min="5" max="5" width="8.88671875" style="23"/>
    <col min="6" max="16384" width="8.88671875" style="3"/>
  </cols>
  <sheetData>
    <row r="3" spans="1:11" x14ac:dyDescent="0.3">
      <c r="C3" s="52"/>
      <c r="D3" s="50" t="s">
        <v>177</v>
      </c>
      <c r="E3" s="34"/>
      <c r="F3" s="18"/>
      <c r="G3" s="18"/>
    </row>
    <row r="4" spans="1:11" x14ac:dyDescent="0.3">
      <c r="D4" s="34"/>
      <c r="E4" s="34"/>
      <c r="F4" s="18"/>
      <c r="G4" s="18"/>
    </row>
    <row r="5" spans="1:11" x14ac:dyDescent="0.3">
      <c r="C5" s="24" t="s">
        <v>190</v>
      </c>
      <c r="D5" s="51" t="s">
        <v>179</v>
      </c>
      <c r="E5" s="51"/>
      <c r="F5" s="151">
        <v>15.41</v>
      </c>
      <c r="G5" s="152"/>
      <c r="K5" s="27">
        <f>F9+F44+G58+G68</f>
        <v>490.03000000000003</v>
      </c>
    </row>
    <row r="6" spans="1:11" x14ac:dyDescent="0.3">
      <c r="C6" s="24" t="s">
        <v>191</v>
      </c>
      <c r="D6" s="51" t="s">
        <v>182</v>
      </c>
      <c r="E6" s="51"/>
      <c r="F6" s="153">
        <v>15.93</v>
      </c>
      <c r="G6" s="154"/>
    </row>
    <row r="7" spans="1:11" x14ac:dyDescent="0.3">
      <c r="C7" s="24" t="s">
        <v>189</v>
      </c>
      <c r="D7" s="51" t="s">
        <v>183</v>
      </c>
      <c r="E7" s="51"/>
      <c r="F7" s="153">
        <v>20.46</v>
      </c>
      <c r="G7" s="154"/>
    </row>
    <row r="8" spans="1:11" x14ac:dyDescent="0.3">
      <c r="I8" s="49"/>
    </row>
    <row r="9" spans="1:11" x14ac:dyDescent="0.3">
      <c r="C9" s="47"/>
      <c r="D9" s="47"/>
      <c r="E9" s="47" t="s">
        <v>176</v>
      </c>
      <c r="F9" s="60">
        <f>SUM(F5:G7)</f>
        <v>51.8</v>
      </c>
      <c r="G9" s="60"/>
    </row>
    <row r="12" spans="1:11" x14ac:dyDescent="0.3">
      <c r="D12" s="48" t="s">
        <v>169</v>
      </c>
    </row>
    <row r="14" spans="1:11" ht="14.4" customHeight="1" x14ac:dyDescent="0.3">
      <c r="C14" s="2" t="s">
        <v>31</v>
      </c>
      <c r="D14" s="2"/>
      <c r="E14" s="83"/>
      <c r="F14" s="37"/>
      <c r="G14" s="37"/>
      <c r="H14" s="37"/>
    </row>
    <row r="15" spans="1:11" x14ac:dyDescent="0.3">
      <c r="A15" s="182"/>
      <c r="B15" s="148"/>
      <c r="C15" s="82" t="s">
        <v>32</v>
      </c>
      <c r="D15" s="14" t="s">
        <v>4</v>
      </c>
      <c r="E15" s="14"/>
      <c r="F15" s="40">
        <v>2.65</v>
      </c>
      <c r="G15" s="40"/>
      <c r="H15" s="39"/>
    </row>
    <row r="16" spans="1:11" x14ac:dyDescent="0.3">
      <c r="C16" s="82" t="s">
        <v>33</v>
      </c>
      <c r="D16" s="14" t="s">
        <v>1</v>
      </c>
      <c r="E16" s="14"/>
      <c r="F16" s="40">
        <v>2.46</v>
      </c>
      <c r="G16" s="40"/>
      <c r="H16" s="40" t="s">
        <v>2</v>
      </c>
    </row>
    <row r="17" spans="1:8" x14ac:dyDescent="0.3">
      <c r="A17" s="182"/>
      <c r="B17" s="148"/>
      <c r="C17" s="82" t="s">
        <v>34</v>
      </c>
      <c r="D17" s="14" t="s">
        <v>6</v>
      </c>
      <c r="E17" s="14"/>
      <c r="F17" s="40">
        <v>7.3</v>
      </c>
      <c r="G17" s="40"/>
      <c r="H17" s="39"/>
    </row>
    <row r="18" spans="1:8" ht="14.4" customHeight="1" x14ac:dyDescent="0.3">
      <c r="A18" s="182"/>
      <c r="B18" s="148"/>
      <c r="C18" s="82" t="s">
        <v>35</v>
      </c>
      <c r="D18" s="14" t="s">
        <v>10</v>
      </c>
      <c r="E18" s="14"/>
      <c r="F18" s="40">
        <v>15.69</v>
      </c>
      <c r="G18" s="40"/>
      <c r="H18" s="39"/>
    </row>
    <row r="19" spans="1:8" ht="14.4" customHeight="1" x14ac:dyDescent="0.3">
      <c r="A19" s="182"/>
      <c r="B19" s="148"/>
      <c r="C19" s="82" t="s">
        <v>36</v>
      </c>
      <c r="D19" s="14" t="s">
        <v>8</v>
      </c>
      <c r="E19" s="14"/>
      <c r="F19" s="40">
        <v>25.49</v>
      </c>
      <c r="G19" s="40"/>
      <c r="H19" s="39"/>
    </row>
    <row r="20" spans="1:8" ht="14.4" customHeight="1" x14ac:dyDescent="0.3">
      <c r="A20" s="182"/>
      <c r="B20" s="148"/>
      <c r="C20" s="82" t="s">
        <v>37</v>
      </c>
      <c r="D20" s="14" t="s">
        <v>11</v>
      </c>
      <c r="E20" s="14"/>
      <c r="F20" s="150">
        <v>75.959999999999994</v>
      </c>
      <c r="G20" s="150"/>
      <c r="H20" s="39"/>
    </row>
    <row r="21" spans="1:8" ht="14.4" customHeight="1" x14ac:dyDescent="0.3">
      <c r="C21" s="83" t="s">
        <v>38</v>
      </c>
      <c r="D21" s="2" t="s">
        <v>13</v>
      </c>
      <c r="E21" s="2"/>
      <c r="F21" s="38">
        <v>18.22</v>
      </c>
      <c r="G21" s="38"/>
      <c r="H21" s="38" t="s">
        <v>14</v>
      </c>
    </row>
    <row r="22" spans="1:8" ht="14.4" customHeight="1" x14ac:dyDescent="0.3">
      <c r="C22" s="83" t="s">
        <v>39</v>
      </c>
      <c r="D22" s="2" t="s">
        <v>19</v>
      </c>
      <c r="E22" s="2"/>
      <c r="F22" s="38">
        <v>27.67</v>
      </c>
      <c r="G22" s="38"/>
      <c r="H22" s="37"/>
    </row>
    <row r="23" spans="1:8" ht="14.4" customHeight="1" x14ac:dyDescent="0.3">
      <c r="C23" s="83" t="s">
        <v>40</v>
      </c>
      <c r="D23" s="2" t="s">
        <v>16</v>
      </c>
      <c r="E23" s="2"/>
      <c r="F23" s="38">
        <v>3.95</v>
      </c>
      <c r="G23" s="38"/>
      <c r="H23" s="38" t="s">
        <v>21</v>
      </c>
    </row>
    <row r="24" spans="1:8" ht="14.4" customHeight="1" x14ac:dyDescent="0.3">
      <c r="C24" s="83" t="s">
        <v>41</v>
      </c>
      <c r="D24" s="2" t="s">
        <v>16</v>
      </c>
      <c r="E24" s="2"/>
      <c r="F24" s="38">
        <v>3.3</v>
      </c>
      <c r="G24" s="38"/>
      <c r="H24" s="38" t="s">
        <v>21</v>
      </c>
    </row>
    <row r="25" spans="1:8" ht="14.4" customHeight="1" x14ac:dyDescent="0.3">
      <c r="C25" s="83" t="s">
        <v>42</v>
      </c>
      <c r="D25" s="2" t="s">
        <v>16</v>
      </c>
      <c r="E25" s="2"/>
      <c r="F25" s="38">
        <v>5.87</v>
      </c>
      <c r="G25" s="38"/>
      <c r="H25" s="38" t="s">
        <v>21</v>
      </c>
    </row>
    <row r="26" spans="1:8" ht="14.4" customHeight="1" x14ac:dyDescent="0.3">
      <c r="C26" s="83" t="s">
        <v>43</v>
      </c>
      <c r="D26" s="2" t="s">
        <v>16</v>
      </c>
      <c r="E26" s="2"/>
      <c r="F26" s="38">
        <v>5.03</v>
      </c>
      <c r="G26" s="38"/>
      <c r="H26" s="38" t="s">
        <v>21</v>
      </c>
    </row>
    <row r="27" spans="1:8" ht="14.4" customHeight="1" x14ac:dyDescent="0.3">
      <c r="C27" s="83" t="s">
        <v>44</v>
      </c>
      <c r="D27" s="2" t="s">
        <v>16</v>
      </c>
      <c r="E27" s="2"/>
      <c r="F27" s="38">
        <v>3.08</v>
      </c>
      <c r="G27" s="38"/>
      <c r="H27" s="38" t="s">
        <v>21</v>
      </c>
    </row>
    <row r="28" spans="1:8" ht="14.4" customHeight="1" x14ac:dyDescent="0.3">
      <c r="C28" s="83" t="s">
        <v>45</v>
      </c>
      <c r="D28" s="2" t="s">
        <v>16</v>
      </c>
      <c r="E28" s="2"/>
      <c r="F28" s="38">
        <v>3.86</v>
      </c>
      <c r="G28" s="38"/>
      <c r="H28" s="38" t="s">
        <v>21</v>
      </c>
    </row>
    <row r="29" spans="1:8" x14ac:dyDescent="0.3">
      <c r="A29" s="182"/>
      <c r="B29" s="148"/>
      <c r="C29" s="82" t="s">
        <v>46</v>
      </c>
      <c r="D29" s="14" t="s">
        <v>6</v>
      </c>
      <c r="E29" s="14"/>
      <c r="F29" s="40">
        <v>7.84</v>
      </c>
      <c r="G29" s="40"/>
      <c r="H29" s="39"/>
    </row>
    <row r="30" spans="1:8" ht="14.4" customHeight="1" x14ac:dyDescent="0.3">
      <c r="C30" s="83" t="s">
        <v>47</v>
      </c>
      <c r="D30" s="2" t="s">
        <v>16</v>
      </c>
      <c r="E30" s="2"/>
      <c r="F30" s="38">
        <v>9.81</v>
      </c>
      <c r="G30" s="38"/>
      <c r="H30" s="38" t="s">
        <v>21</v>
      </c>
    </row>
    <row r="31" spans="1:8" ht="14.4" customHeight="1" x14ac:dyDescent="0.3">
      <c r="C31" s="83" t="s">
        <v>48</v>
      </c>
      <c r="D31" s="2" t="s">
        <v>16</v>
      </c>
      <c r="E31" s="2"/>
      <c r="F31" s="38">
        <v>5.78</v>
      </c>
      <c r="G31" s="38"/>
      <c r="H31" s="38" t="s">
        <v>21</v>
      </c>
    </row>
    <row r="32" spans="1:8" ht="14.4" customHeight="1" x14ac:dyDescent="0.3">
      <c r="C32" s="83" t="s">
        <v>49</v>
      </c>
      <c r="D32" s="2" t="s">
        <v>16</v>
      </c>
      <c r="E32" s="2"/>
      <c r="F32" s="38">
        <v>4.63</v>
      </c>
      <c r="G32" s="38"/>
      <c r="H32" s="38" t="s">
        <v>21</v>
      </c>
    </row>
    <row r="33" spans="3:8" ht="14.4" customHeight="1" x14ac:dyDescent="0.3">
      <c r="C33" s="83" t="s">
        <v>50</v>
      </c>
      <c r="D33" s="2" t="s">
        <v>16</v>
      </c>
      <c r="E33" s="2"/>
      <c r="F33" s="38">
        <v>3.7</v>
      </c>
      <c r="G33" s="38"/>
      <c r="H33" s="38" t="s">
        <v>21</v>
      </c>
    </row>
    <row r="34" spans="3:8" ht="14.4" customHeight="1" x14ac:dyDescent="0.3">
      <c r="C34" s="83" t="s">
        <v>51</v>
      </c>
      <c r="D34" s="2" t="s">
        <v>16</v>
      </c>
      <c r="E34" s="2"/>
      <c r="F34" s="38">
        <v>3.73</v>
      </c>
      <c r="G34" s="38"/>
      <c r="H34" s="38" t="s">
        <v>21</v>
      </c>
    </row>
    <row r="35" spans="3:8" ht="14.4" customHeight="1" x14ac:dyDescent="0.3">
      <c r="C35" s="83" t="s">
        <v>52</v>
      </c>
      <c r="D35" s="2" t="s">
        <v>16</v>
      </c>
      <c r="E35" s="2"/>
      <c r="F35" s="38">
        <v>3.03</v>
      </c>
      <c r="G35" s="38"/>
      <c r="H35" s="38" t="s">
        <v>21</v>
      </c>
    </row>
    <row r="36" spans="3:8" ht="14.4" customHeight="1" x14ac:dyDescent="0.3">
      <c r="C36" s="83" t="s">
        <v>53</v>
      </c>
      <c r="D36" s="2" t="s">
        <v>16</v>
      </c>
      <c r="E36" s="2"/>
      <c r="F36" s="38">
        <v>7.47</v>
      </c>
      <c r="G36" s="38"/>
      <c r="H36" s="38" t="s">
        <v>21</v>
      </c>
    </row>
    <row r="37" spans="3:8" ht="14.4" customHeight="1" x14ac:dyDescent="0.3">
      <c r="C37" s="83" t="s">
        <v>54</v>
      </c>
      <c r="D37" s="2" t="s">
        <v>16</v>
      </c>
      <c r="E37" s="2"/>
      <c r="F37" s="38">
        <v>6.44</v>
      </c>
      <c r="G37" s="38"/>
      <c r="H37" s="38" t="s">
        <v>21</v>
      </c>
    </row>
    <row r="38" spans="3:8" ht="14.4" customHeight="1" x14ac:dyDescent="0.3">
      <c r="C38" s="83" t="s">
        <v>55</v>
      </c>
      <c r="D38" s="2" t="s">
        <v>16</v>
      </c>
      <c r="E38" s="2"/>
      <c r="F38" s="38">
        <v>7.5</v>
      </c>
      <c r="G38" s="38"/>
      <c r="H38" s="81" t="s">
        <v>21</v>
      </c>
    </row>
    <row r="39" spans="3:8" ht="14.4" customHeight="1" x14ac:dyDescent="0.3">
      <c r="C39" s="84" t="s">
        <v>56</v>
      </c>
      <c r="D39" s="43" t="s">
        <v>30</v>
      </c>
      <c r="E39" s="43"/>
      <c r="F39" s="155">
        <v>3.85</v>
      </c>
      <c r="G39" s="156"/>
      <c r="H39" s="45"/>
    </row>
    <row r="40" spans="3:8" ht="14.4" customHeight="1" x14ac:dyDescent="0.3">
      <c r="C40" s="24" t="s">
        <v>188</v>
      </c>
      <c r="D40" s="44" t="s">
        <v>174</v>
      </c>
      <c r="E40" s="44"/>
      <c r="F40" s="151">
        <v>22.71</v>
      </c>
      <c r="G40" s="157"/>
      <c r="H40" s="45"/>
    </row>
    <row r="41" spans="3:8" x14ac:dyDescent="0.3">
      <c r="C41" s="24" t="s">
        <v>187</v>
      </c>
      <c r="D41" s="51" t="s">
        <v>182</v>
      </c>
      <c r="E41" s="51"/>
      <c r="F41" s="158">
        <v>32.14</v>
      </c>
      <c r="G41" s="157"/>
      <c r="H41" s="19"/>
    </row>
    <row r="42" spans="3:8" x14ac:dyDescent="0.3">
      <c r="C42" s="24" t="s">
        <v>208</v>
      </c>
      <c r="D42" s="51" t="s">
        <v>182</v>
      </c>
      <c r="E42" s="51"/>
      <c r="F42" s="158">
        <v>27.87</v>
      </c>
      <c r="G42" s="157"/>
      <c r="H42" s="19"/>
    </row>
    <row r="43" spans="3:8" x14ac:dyDescent="0.3">
      <c r="C43" s="46"/>
      <c r="D43" s="42"/>
      <c r="E43" s="42"/>
      <c r="F43" s="42"/>
      <c r="G43" s="42"/>
      <c r="H43" s="41"/>
    </row>
    <row r="44" spans="3:8" x14ac:dyDescent="0.3">
      <c r="C44" s="47"/>
      <c r="D44" s="47"/>
      <c r="E44" s="47" t="s">
        <v>176</v>
      </c>
      <c r="F44" s="60">
        <f>SUM(F15:G20,F29,F39,F40,F41:G42)</f>
        <v>223.96000000000004</v>
      </c>
      <c r="G44" s="60"/>
      <c r="H44" s="15"/>
    </row>
    <row r="49" spans="2:7" x14ac:dyDescent="0.3">
      <c r="B49" s="54"/>
      <c r="C49" s="53" t="s">
        <v>170</v>
      </c>
    </row>
    <row r="50" spans="2:7" x14ac:dyDescent="0.3">
      <c r="C50" s="8" t="s">
        <v>109</v>
      </c>
      <c r="D50" s="9"/>
      <c r="E50" s="9"/>
      <c r="F50" s="9"/>
      <c r="G50" s="10"/>
    </row>
    <row r="51" spans="2:7" x14ac:dyDescent="0.3">
      <c r="C51" s="24" t="s">
        <v>130</v>
      </c>
      <c r="D51" s="20" t="s">
        <v>131</v>
      </c>
      <c r="E51" s="21"/>
      <c r="F51" s="22"/>
      <c r="G51" s="36">
        <v>15.59</v>
      </c>
    </row>
    <row r="52" spans="2:7" x14ac:dyDescent="0.3">
      <c r="C52" s="24" t="s">
        <v>132</v>
      </c>
      <c r="D52" s="20" t="s">
        <v>133</v>
      </c>
      <c r="E52" s="21"/>
      <c r="F52" s="22"/>
      <c r="G52" s="36">
        <v>9.08</v>
      </c>
    </row>
    <row r="53" spans="2:7" x14ac:dyDescent="0.3">
      <c r="C53" s="24" t="s">
        <v>134</v>
      </c>
      <c r="D53" s="20" t="s">
        <v>135</v>
      </c>
      <c r="E53" s="21"/>
      <c r="F53" s="22"/>
      <c r="G53" s="36">
        <v>30.77</v>
      </c>
    </row>
    <row r="54" spans="2:7" x14ac:dyDescent="0.3">
      <c r="B54" s="148"/>
      <c r="C54" s="24" t="s">
        <v>136</v>
      </c>
      <c r="D54" s="20" t="s">
        <v>122</v>
      </c>
      <c r="E54" s="21"/>
      <c r="F54" s="22"/>
      <c r="G54" s="36">
        <v>11.64</v>
      </c>
    </row>
    <row r="55" spans="2:7" x14ac:dyDescent="0.3">
      <c r="B55" s="148"/>
      <c r="C55" s="24" t="s">
        <v>137</v>
      </c>
      <c r="D55" s="20" t="s">
        <v>124</v>
      </c>
      <c r="E55" s="21"/>
      <c r="F55" s="22"/>
      <c r="G55" s="36">
        <v>29.45</v>
      </c>
    </row>
    <row r="56" spans="2:7" x14ac:dyDescent="0.3">
      <c r="C56" s="24" t="s">
        <v>138</v>
      </c>
      <c r="D56" s="20" t="s">
        <v>135</v>
      </c>
      <c r="E56" s="21"/>
      <c r="F56" s="22"/>
      <c r="G56" s="36">
        <v>31.22</v>
      </c>
    </row>
    <row r="58" spans="2:7" x14ac:dyDescent="0.3">
      <c r="C58" s="47"/>
      <c r="D58" s="47" t="s">
        <v>176</v>
      </c>
      <c r="E58" s="35"/>
      <c r="F58" s="35"/>
      <c r="G58" s="17">
        <f>SUM(G51:G56)</f>
        <v>127.75</v>
      </c>
    </row>
    <row r="61" spans="2:7" x14ac:dyDescent="0.3">
      <c r="B61" s="54"/>
      <c r="C61" s="53" t="s">
        <v>110</v>
      </c>
    </row>
    <row r="62" spans="2:7" x14ac:dyDescent="0.3">
      <c r="C62" s="8" t="s">
        <v>109</v>
      </c>
      <c r="D62" s="9"/>
      <c r="E62" s="9"/>
      <c r="F62" s="9"/>
      <c r="G62" s="10"/>
    </row>
    <row r="63" spans="2:7" x14ac:dyDescent="0.3">
      <c r="C63" s="24" t="s">
        <v>139</v>
      </c>
      <c r="D63" s="20" t="s">
        <v>135</v>
      </c>
      <c r="E63" s="21"/>
      <c r="F63" s="22"/>
      <c r="G63" s="36">
        <v>31.47</v>
      </c>
    </row>
    <row r="64" spans="2:7" x14ac:dyDescent="0.3">
      <c r="C64" s="24" t="s">
        <v>140</v>
      </c>
      <c r="D64" s="20" t="s">
        <v>120</v>
      </c>
      <c r="E64" s="21"/>
      <c r="F64" s="22"/>
      <c r="G64" s="36">
        <v>15.59</v>
      </c>
    </row>
    <row r="65" spans="3:7" x14ac:dyDescent="0.3">
      <c r="C65" s="24" t="s">
        <v>141</v>
      </c>
      <c r="D65" s="20" t="s">
        <v>118</v>
      </c>
      <c r="E65" s="21"/>
      <c r="F65" s="22"/>
      <c r="G65" s="36">
        <v>9.08</v>
      </c>
    </row>
    <row r="66" spans="3:7" x14ac:dyDescent="0.3">
      <c r="C66" s="24" t="s">
        <v>140</v>
      </c>
      <c r="D66" s="20" t="s">
        <v>135</v>
      </c>
      <c r="E66" s="21"/>
      <c r="F66" s="22"/>
      <c r="G66" s="36">
        <v>30.38</v>
      </c>
    </row>
    <row r="68" spans="3:7" x14ac:dyDescent="0.3">
      <c r="C68" s="47"/>
      <c r="D68" s="47" t="s">
        <v>176</v>
      </c>
      <c r="E68" s="35"/>
      <c r="F68" s="35"/>
      <c r="G68" s="17">
        <f>SUM(G63:G66)</f>
        <v>86.52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6"/>
  <sheetViews>
    <sheetView topLeftCell="A13" workbookViewId="0">
      <selection activeCell="A31" sqref="A31"/>
    </sheetView>
  </sheetViews>
  <sheetFormatPr defaultRowHeight="14.4" x14ac:dyDescent="0.3"/>
  <cols>
    <col min="3" max="3" width="8.88671875" style="77"/>
    <col min="9" max="9" width="0.88671875" customWidth="1"/>
  </cols>
  <sheetData>
    <row r="2" spans="1:12" x14ac:dyDescent="0.3">
      <c r="C2" s="75"/>
      <c r="D2" s="50" t="s">
        <v>177</v>
      </c>
      <c r="E2" s="34"/>
      <c r="F2" s="18"/>
      <c r="G2" s="18"/>
    </row>
    <row r="3" spans="1:12" x14ac:dyDescent="0.3">
      <c r="C3" s="75"/>
      <c r="D3" s="34"/>
      <c r="E3" s="34"/>
      <c r="F3" s="18"/>
      <c r="G3" s="18"/>
    </row>
    <row r="4" spans="1:12" x14ac:dyDescent="0.3">
      <c r="C4" s="70" t="s">
        <v>193</v>
      </c>
      <c r="D4" s="32" t="s">
        <v>179</v>
      </c>
      <c r="E4" s="51"/>
      <c r="F4" s="90">
        <v>39.29</v>
      </c>
      <c r="G4" s="91"/>
      <c r="L4" s="27">
        <f>F8+F26+F37+F46</f>
        <v>497.01</v>
      </c>
    </row>
    <row r="5" spans="1:12" x14ac:dyDescent="0.3">
      <c r="C5" s="70" t="s">
        <v>194</v>
      </c>
      <c r="D5" s="32" t="s">
        <v>182</v>
      </c>
      <c r="E5" s="51"/>
      <c r="F5" s="92">
        <v>15.64</v>
      </c>
      <c r="G5" s="93"/>
    </row>
    <row r="6" spans="1:12" x14ac:dyDescent="0.3">
      <c r="C6" s="70" t="s">
        <v>192</v>
      </c>
      <c r="D6" s="32" t="s">
        <v>183</v>
      </c>
      <c r="E6" s="51"/>
      <c r="F6" s="92">
        <v>17.84</v>
      </c>
      <c r="G6" s="93"/>
    </row>
    <row r="7" spans="1:12" x14ac:dyDescent="0.3">
      <c r="C7" s="75"/>
      <c r="D7" s="23"/>
      <c r="E7" s="23"/>
      <c r="F7" s="3"/>
      <c r="G7" s="3"/>
    </row>
    <row r="8" spans="1:12" x14ac:dyDescent="0.3">
      <c r="C8" s="76"/>
      <c r="D8" s="47"/>
      <c r="E8" s="47" t="s">
        <v>176</v>
      </c>
      <c r="F8" s="60">
        <f>SUM(F4:G6)</f>
        <v>72.77</v>
      </c>
      <c r="G8" s="60"/>
    </row>
    <row r="10" spans="1:12" x14ac:dyDescent="0.3">
      <c r="D10" s="25" t="s">
        <v>169</v>
      </c>
      <c r="E10" s="55"/>
      <c r="F10" s="55"/>
      <c r="G10" s="55"/>
    </row>
    <row r="11" spans="1:12" ht="14.4" customHeight="1" x14ac:dyDescent="0.3">
      <c r="C11" s="170" t="s">
        <v>57</v>
      </c>
      <c r="D11" s="171"/>
      <c r="E11" s="1"/>
      <c r="F11" s="131"/>
      <c r="G11" s="131"/>
      <c r="H11" s="131"/>
      <c r="I11" s="131"/>
    </row>
    <row r="12" spans="1:12" ht="14.4" customHeight="1" x14ac:dyDescent="0.3">
      <c r="C12" s="72" t="s">
        <v>58</v>
      </c>
      <c r="D12" s="168" t="s">
        <v>8</v>
      </c>
      <c r="E12" s="169"/>
      <c r="F12" s="160">
        <v>26.01</v>
      </c>
      <c r="G12" s="160"/>
      <c r="H12" s="135"/>
      <c r="I12" s="135"/>
    </row>
    <row r="13" spans="1:12" x14ac:dyDescent="0.3">
      <c r="B13" s="149"/>
      <c r="C13" s="72" t="s">
        <v>59</v>
      </c>
      <c r="D13" s="168" t="s">
        <v>6</v>
      </c>
      <c r="E13" s="169"/>
      <c r="F13" s="160">
        <v>7.11</v>
      </c>
      <c r="G13" s="160"/>
      <c r="H13" s="135"/>
      <c r="I13" s="135"/>
    </row>
    <row r="14" spans="1:12" ht="14.4" customHeight="1" x14ac:dyDescent="0.3">
      <c r="C14" s="72" t="s">
        <v>60</v>
      </c>
      <c r="D14" s="168" t="s">
        <v>10</v>
      </c>
      <c r="E14" s="169"/>
      <c r="F14" s="160">
        <v>13.01</v>
      </c>
      <c r="G14" s="160"/>
      <c r="H14" s="135"/>
      <c r="I14" s="135"/>
    </row>
    <row r="15" spans="1:12" ht="14.4" customHeight="1" x14ac:dyDescent="0.3">
      <c r="A15" s="183"/>
      <c r="B15" s="149"/>
      <c r="C15" s="72" t="s">
        <v>61</v>
      </c>
      <c r="D15" s="168" t="s">
        <v>11</v>
      </c>
      <c r="E15" s="169"/>
      <c r="F15" s="150">
        <v>77.3</v>
      </c>
      <c r="G15" s="150"/>
      <c r="H15" s="135"/>
      <c r="I15" s="135"/>
    </row>
    <row r="16" spans="1:12" x14ac:dyDescent="0.3">
      <c r="C16" s="72" t="s">
        <v>62</v>
      </c>
      <c r="D16" s="168" t="s">
        <v>63</v>
      </c>
      <c r="E16" s="169"/>
      <c r="F16" s="160">
        <v>2.5099999999999998</v>
      </c>
      <c r="G16" s="160"/>
      <c r="H16" s="135"/>
      <c r="I16" s="135"/>
    </row>
    <row r="17" spans="2:9" x14ac:dyDescent="0.3">
      <c r="C17" s="72" t="s">
        <v>64</v>
      </c>
      <c r="D17" s="168" t="s">
        <v>1</v>
      </c>
      <c r="E17" s="169"/>
      <c r="F17" s="160">
        <v>3.33</v>
      </c>
      <c r="G17" s="160"/>
      <c r="H17" s="136" t="s">
        <v>2</v>
      </c>
      <c r="I17" s="136"/>
    </row>
    <row r="18" spans="2:9" ht="14.4" customHeight="1" x14ac:dyDescent="0.3">
      <c r="C18" s="73" t="s">
        <v>65</v>
      </c>
      <c r="D18" s="170" t="s">
        <v>13</v>
      </c>
      <c r="E18" s="171"/>
      <c r="F18" s="161">
        <v>16.27</v>
      </c>
      <c r="G18" s="161"/>
      <c r="H18" s="137" t="s">
        <v>14</v>
      </c>
      <c r="I18" s="137"/>
    </row>
    <row r="19" spans="2:9" x14ac:dyDescent="0.3">
      <c r="B19" s="149"/>
      <c r="C19" s="72" t="s">
        <v>66</v>
      </c>
      <c r="D19" s="168" t="s">
        <v>6</v>
      </c>
      <c r="E19" s="169"/>
      <c r="F19" s="160">
        <v>6.27</v>
      </c>
      <c r="G19" s="160"/>
      <c r="H19" s="135"/>
      <c r="I19" s="135"/>
    </row>
    <row r="20" spans="2:9" ht="14.4" customHeight="1" x14ac:dyDescent="0.3">
      <c r="C20" s="72" t="s">
        <v>67</v>
      </c>
      <c r="D20" s="168" t="s">
        <v>30</v>
      </c>
      <c r="E20" s="169"/>
      <c r="F20" s="160">
        <v>3.78</v>
      </c>
      <c r="G20" s="160"/>
      <c r="H20" s="135"/>
      <c r="I20" s="135"/>
    </row>
    <row r="21" spans="2:9" x14ac:dyDescent="0.3">
      <c r="C21" s="74"/>
      <c r="D21" s="164"/>
      <c r="E21" s="165"/>
      <c r="F21" s="159"/>
      <c r="G21" s="159"/>
      <c r="H21" s="131"/>
      <c r="I21" s="131"/>
    </row>
    <row r="22" spans="2:9" ht="14.4" customHeight="1" x14ac:dyDescent="0.3">
      <c r="C22" s="70" t="s">
        <v>111</v>
      </c>
      <c r="D22" s="166" t="s">
        <v>174</v>
      </c>
      <c r="E22" s="167"/>
      <c r="F22" s="151">
        <v>26.36</v>
      </c>
      <c r="G22" s="158"/>
      <c r="H22" s="117"/>
      <c r="I22" s="118"/>
    </row>
    <row r="23" spans="2:9" x14ac:dyDescent="0.3">
      <c r="C23" s="70" t="s">
        <v>197</v>
      </c>
      <c r="D23" s="162" t="s">
        <v>182</v>
      </c>
      <c r="E23" s="163"/>
      <c r="F23" s="158">
        <v>29.76</v>
      </c>
      <c r="G23" s="158"/>
      <c r="H23" s="119"/>
      <c r="I23" s="120"/>
    </row>
    <row r="24" spans="2:9" x14ac:dyDescent="0.3">
      <c r="C24" s="70" t="s">
        <v>209</v>
      </c>
      <c r="D24" s="162" t="s">
        <v>182</v>
      </c>
      <c r="E24" s="163"/>
      <c r="F24" s="158">
        <v>25.22</v>
      </c>
      <c r="G24" s="158"/>
      <c r="H24" s="26"/>
      <c r="I24" s="26"/>
    </row>
    <row r="26" spans="2:9" x14ac:dyDescent="0.3">
      <c r="C26" s="76"/>
      <c r="D26" s="47"/>
      <c r="E26" s="47" t="s">
        <v>176</v>
      </c>
      <c r="F26" s="60">
        <f>SUM(F12:G17,F19,F20,F22,F23:G24)</f>
        <v>220.66</v>
      </c>
      <c r="G26" s="60"/>
      <c r="H26" s="121"/>
      <c r="I26" s="121"/>
    </row>
    <row r="28" spans="2:9" x14ac:dyDescent="0.3">
      <c r="C28" s="80" t="s">
        <v>112</v>
      </c>
      <c r="D28" s="12"/>
      <c r="E28" s="12"/>
      <c r="F28" s="12"/>
      <c r="G28" s="12"/>
    </row>
    <row r="29" spans="2:9" x14ac:dyDescent="0.3">
      <c r="C29" s="128" t="s">
        <v>109</v>
      </c>
      <c r="D29" s="129"/>
      <c r="E29" s="129"/>
      <c r="F29" s="129"/>
      <c r="G29" s="130"/>
    </row>
    <row r="30" spans="2:9" x14ac:dyDescent="0.3">
      <c r="C30" s="78" t="s">
        <v>142</v>
      </c>
      <c r="D30" s="122" t="s">
        <v>135</v>
      </c>
      <c r="E30" s="123"/>
      <c r="F30" s="124"/>
      <c r="G30" s="57">
        <v>48.98</v>
      </c>
    </row>
    <row r="31" spans="2:9" x14ac:dyDescent="0.3">
      <c r="C31" s="78" t="s">
        <v>143</v>
      </c>
      <c r="D31" s="132" t="s">
        <v>133</v>
      </c>
      <c r="E31" s="133"/>
      <c r="F31" s="134"/>
      <c r="G31" s="57">
        <v>18.45</v>
      </c>
    </row>
    <row r="32" spans="2:9" x14ac:dyDescent="0.3">
      <c r="C32" s="78" t="s">
        <v>145</v>
      </c>
      <c r="D32" s="58" t="s">
        <v>131</v>
      </c>
      <c r="E32" s="58"/>
      <c r="F32" s="58"/>
      <c r="G32" s="57">
        <v>15.3</v>
      </c>
    </row>
    <row r="33" spans="1:7" x14ac:dyDescent="0.3">
      <c r="A33" s="183"/>
      <c r="B33" s="149"/>
      <c r="C33" s="78" t="s">
        <v>146</v>
      </c>
      <c r="D33" s="122" t="s">
        <v>122</v>
      </c>
      <c r="E33" s="123"/>
      <c r="F33" s="124"/>
      <c r="G33" s="57">
        <v>21.55</v>
      </c>
    </row>
    <row r="34" spans="1:7" x14ac:dyDescent="0.3">
      <c r="A34" s="183"/>
      <c r="B34" s="149"/>
      <c r="C34" s="78" t="s">
        <v>147</v>
      </c>
      <c r="D34" s="122" t="s">
        <v>122</v>
      </c>
      <c r="E34" s="123"/>
      <c r="F34" s="124"/>
      <c r="G34" s="57">
        <v>16.57</v>
      </c>
    </row>
    <row r="35" spans="1:7" x14ac:dyDescent="0.3">
      <c r="C35" s="79"/>
      <c r="D35" s="125"/>
      <c r="E35" s="126"/>
      <c r="F35" s="127"/>
      <c r="G35" s="11"/>
    </row>
    <row r="37" spans="1:7" x14ac:dyDescent="0.3">
      <c r="C37" s="76"/>
      <c r="D37" s="47"/>
      <c r="E37" s="47" t="s">
        <v>176</v>
      </c>
      <c r="F37" s="60">
        <f>SUM(G30:G34)</f>
        <v>120.85</v>
      </c>
      <c r="G37" s="60"/>
    </row>
    <row r="39" spans="1:7" x14ac:dyDescent="0.3">
      <c r="C39" s="80" t="s">
        <v>113</v>
      </c>
      <c r="D39" s="12"/>
      <c r="E39" s="12"/>
      <c r="F39" s="12"/>
      <c r="G39" s="12"/>
    </row>
    <row r="40" spans="1:7" x14ac:dyDescent="0.3">
      <c r="C40" s="128" t="s">
        <v>109</v>
      </c>
      <c r="D40" s="129"/>
      <c r="E40" s="129"/>
      <c r="F40" s="129"/>
      <c r="G40" s="130"/>
    </row>
    <row r="41" spans="1:7" x14ac:dyDescent="0.3">
      <c r="C41" s="78" t="s">
        <v>148</v>
      </c>
      <c r="D41" s="122" t="s">
        <v>135</v>
      </c>
      <c r="E41" s="123"/>
      <c r="F41" s="124"/>
      <c r="G41" s="56">
        <v>48.98</v>
      </c>
    </row>
    <row r="42" spans="1:7" x14ac:dyDescent="0.3">
      <c r="C42" s="78" t="s">
        <v>149</v>
      </c>
      <c r="D42" s="122" t="s">
        <v>118</v>
      </c>
      <c r="E42" s="123"/>
      <c r="F42" s="124"/>
      <c r="G42" s="56">
        <v>18.45</v>
      </c>
    </row>
    <row r="43" spans="1:7" x14ac:dyDescent="0.3">
      <c r="C43" s="78" t="s">
        <v>150</v>
      </c>
      <c r="D43" s="122" t="s">
        <v>151</v>
      </c>
      <c r="E43" s="123"/>
      <c r="F43" s="124"/>
      <c r="G43" s="56">
        <v>15.3</v>
      </c>
    </row>
    <row r="44" spans="1:7" x14ac:dyDescent="0.3">
      <c r="C44" s="79"/>
      <c r="D44" s="125"/>
      <c r="E44" s="126"/>
      <c r="F44" s="127"/>
      <c r="G44" s="11"/>
    </row>
    <row r="46" spans="1:7" x14ac:dyDescent="0.3">
      <c r="C46" s="76"/>
      <c r="D46" s="47"/>
      <c r="E46" s="47" t="s">
        <v>176</v>
      </c>
      <c r="F46" s="60">
        <f>SUM(G41:G43)</f>
        <v>82.72999999999999</v>
      </c>
      <c r="G46" s="60"/>
    </row>
  </sheetData>
  <mergeCells count="43">
    <mergeCell ref="C11:D11"/>
    <mergeCell ref="F11:G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H21:I21"/>
    <mergeCell ref="C29:G29"/>
    <mergeCell ref="D30:F30"/>
    <mergeCell ref="D31:F31"/>
    <mergeCell ref="D43:F43"/>
    <mergeCell ref="D44:F44"/>
    <mergeCell ref="F4:G4"/>
    <mergeCell ref="F5:G5"/>
    <mergeCell ref="F6:G6"/>
    <mergeCell ref="D22:E22"/>
    <mergeCell ref="D23:E23"/>
    <mergeCell ref="D33:F33"/>
    <mergeCell ref="D34:F34"/>
    <mergeCell ref="D35:F35"/>
    <mergeCell ref="C40:G40"/>
    <mergeCell ref="D41:F41"/>
    <mergeCell ref="D42:F42"/>
    <mergeCell ref="D21:E21"/>
    <mergeCell ref="H22:I22"/>
    <mergeCell ref="H23:I23"/>
    <mergeCell ref="H26:I26"/>
    <mergeCell ref="D24:E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84"/>
  <sheetViews>
    <sheetView topLeftCell="A46" zoomScale="70" zoomScaleNormal="70" workbookViewId="0">
      <selection activeCell="A67" sqref="A67"/>
    </sheetView>
  </sheetViews>
  <sheetFormatPr defaultRowHeight="14.4" x14ac:dyDescent="0.3"/>
  <cols>
    <col min="1" max="8" width="8.88671875" style="3"/>
    <col min="9" max="9" width="0.21875" style="3" customWidth="1"/>
    <col min="10" max="16384" width="8.88671875" style="3"/>
  </cols>
  <sheetData>
    <row r="3" spans="3:11" x14ac:dyDescent="0.3">
      <c r="C3" s="52"/>
      <c r="D3" s="50" t="s">
        <v>177</v>
      </c>
      <c r="E3" s="34"/>
      <c r="F3" s="18"/>
      <c r="G3" s="18"/>
    </row>
    <row r="4" spans="3:11" x14ac:dyDescent="0.3">
      <c r="C4" s="23"/>
      <c r="D4" s="34"/>
      <c r="E4" s="34"/>
      <c r="F4" s="18"/>
      <c r="G4" s="18"/>
    </row>
    <row r="5" spans="3:11" x14ac:dyDescent="0.3">
      <c r="C5" s="24" t="s">
        <v>196</v>
      </c>
      <c r="D5" s="32" t="s">
        <v>179</v>
      </c>
      <c r="E5" s="51"/>
      <c r="F5" s="90">
        <v>32.950000000000003</v>
      </c>
      <c r="G5" s="91"/>
      <c r="K5" s="27">
        <f>F9+F59+F72+F84</f>
        <v>593.34799999999996</v>
      </c>
    </row>
    <row r="6" spans="3:11" x14ac:dyDescent="0.3">
      <c r="C6" s="24" t="s">
        <v>191</v>
      </c>
      <c r="D6" s="32" t="s">
        <v>182</v>
      </c>
      <c r="E6" s="51"/>
      <c r="F6" s="92">
        <v>15.93</v>
      </c>
      <c r="G6" s="93"/>
    </row>
    <row r="7" spans="3:11" x14ac:dyDescent="0.3">
      <c r="C7" s="24" t="s">
        <v>195</v>
      </c>
      <c r="D7" s="32" t="s">
        <v>183</v>
      </c>
      <c r="E7" s="51"/>
      <c r="F7" s="92">
        <v>27.29</v>
      </c>
      <c r="G7" s="93"/>
    </row>
    <row r="8" spans="3:11" x14ac:dyDescent="0.3">
      <c r="C8" s="23"/>
      <c r="D8" s="23"/>
      <c r="E8" s="23"/>
    </row>
    <row r="9" spans="3:11" x14ac:dyDescent="0.3">
      <c r="C9" s="47"/>
      <c r="D9" s="47"/>
      <c r="E9" s="47" t="s">
        <v>176</v>
      </c>
      <c r="F9" s="60">
        <f>SUM(F5:G7)</f>
        <v>76.17</v>
      </c>
      <c r="G9" s="60"/>
    </row>
    <row r="13" spans="3:11" x14ac:dyDescent="0.3">
      <c r="D13" s="3" t="s">
        <v>169</v>
      </c>
    </row>
    <row r="15" spans="3:11" x14ac:dyDescent="0.3">
      <c r="C15" s="114" t="s">
        <v>68</v>
      </c>
      <c r="D15" s="114"/>
      <c r="E15" s="2"/>
      <c r="F15" s="116"/>
      <c r="G15" s="116"/>
      <c r="H15" s="116"/>
      <c r="I15" s="116"/>
    </row>
    <row r="16" spans="3:11" x14ac:dyDescent="0.3">
      <c r="C16" s="13" t="s">
        <v>69</v>
      </c>
      <c r="D16" s="115" t="s">
        <v>4</v>
      </c>
      <c r="E16" s="115"/>
      <c r="F16" s="40">
        <v>2.34</v>
      </c>
      <c r="G16" s="40"/>
      <c r="H16" s="143"/>
      <c r="I16" s="143"/>
    </row>
    <row r="17" spans="1:9" x14ac:dyDescent="0.3">
      <c r="B17" s="41"/>
      <c r="C17" s="13" t="s">
        <v>70</v>
      </c>
      <c r="D17" s="115" t="s">
        <v>6</v>
      </c>
      <c r="E17" s="115"/>
      <c r="F17" s="40">
        <v>8.4</v>
      </c>
      <c r="G17" s="40"/>
      <c r="H17" s="143"/>
      <c r="I17" s="143"/>
    </row>
    <row r="18" spans="1:9" x14ac:dyDescent="0.3">
      <c r="C18" s="13" t="s">
        <v>71</v>
      </c>
      <c r="D18" s="115" t="s">
        <v>1</v>
      </c>
      <c r="E18" s="115"/>
      <c r="F18" s="40">
        <v>3.56</v>
      </c>
      <c r="G18" s="40"/>
      <c r="H18" s="146" t="s">
        <v>2</v>
      </c>
      <c r="I18" s="146"/>
    </row>
    <row r="19" spans="1:9" x14ac:dyDescent="0.3">
      <c r="C19" s="13" t="s">
        <v>72</v>
      </c>
      <c r="D19" s="115" t="s">
        <v>10</v>
      </c>
      <c r="E19" s="115"/>
      <c r="F19" s="40">
        <v>16.2</v>
      </c>
      <c r="G19" s="40"/>
      <c r="H19" s="143"/>
      <c r="I19" s="143"/>
    </row>
    <row r="20" spans="1:9" x14ac:dyDescent="0.3">
      <c r="C20" s="13" t="s">
        <v>73</v>
      </c>
      <c r="D20" s="115" t="s">
        <v>8</v>
      </c>
      <c r="E20" s="115"/>
      <c r="F20" s="40">
        <v>22.68</v>
      </c>
      <c r="G20" s="40"/>
      <c r="H20" s="143"/>
      <c r="I20" s="143"/>
    </row>
    <row r="21" spans="1:9" x14ac:dyDescent="0.3">
      <c r="C21" s="4" t="s">
        <v>74</v>
      </c>
      <c r="D21" s="114" t="s">
        <v>75</v>
      </c>
      <c r="E21" s="114"/>
      <c r="F21" s="38">
        <v>33.78</v>
      </c>
      <c r="G21" s="38"/>
      <c r="H21" s="145" t="s">
        <v>21</v>
      </c>
      <c r="I21" s="145"/>
    </row>
    <row r="22" spans="1:9" x14ac:dyDescent="0.3">
      <c r="A22" s="182"/>
      <c r="B22" s="148"/>
      <c r="C22" s="13" t="s">
        <v>76</v>
      </c>
      <c r="D22" s="115" t="s">
        <v>11</v>
      </c>
      <c r="E22" s="115"/>
      <c r="F22" s="150">
        <v>79.287999999999997</v>
      </c>
      <c r="G22" s="150"/>
      <c r="H22" s="143"/>
      <c r="I22" s="143"/>
    </row>
    <row r="23" spans="1:9" x14ac:dyDescent="0.3">
      <c r="C23" s="4" t="s">
        <v>77</v>
      </c>
      <c r="D23" s="114" t="s">
        <v>13</v>
      </c>
      <c r="E23" s="114"/>
      <c r="F23" s="38">
        <v>18.25</v>
      </c>
      <c r="G23" s="38"/>
      <c r="H23" s="145" t="s">
        <v>14</v>
      </c>
      <c r="I23" s="145"/>
    </row>
    <row r="24" spans="1:9" x14ac:dyDescent="0.3">
      <c r="C24" s="4" t="s">
        <v>78</v>
      </c>
      <c r="D24" s="114" t="s">
        <v>16</v>
      </c>
      <c r="E24" s="114"/>
      <c r="F24" s="38">
        <v>6.26</v>
      </c>
      <c r="G24" s="38"/>
      <c r="H24" s="145" t="s">
        <v>21</v>
      </c>
      <c r="I24" s="145"/>
    </row>
    <row r="25" spans="1:9" x14ac:dyDescent="0.3">
      <c r="C25" s="4" t="s">
        <v>79</v>
      </c>
      <c r="D25" s="114" t="s">
        <v>16</v>
      </c>
      <c r="E25" s="114"/>
      <c r="F25" s="38">
        <v>6.09</v>
      </c>
      <c r="G25" s="38"/>
      <c r="H25" s="145" t="s">
        <v>21</v>
      </c>
      <c r="I25" s="145"/>
    </row>
    <row r="26" spans="1:9" x14ac:dyDescent="0.3">
      <c r="C26" s="4" t="s">
        <v>80</v>
      </c>
      <c r="D26" s="114" t="s">
        <v>16</v>
      </c>
      <c r="E26" s="114"/>
      <c r="F26" s="38">
        <v>8.1999999999999993</v>
      </c>
      <c r="G26" s="38"/>
      <c r="H26" s="145" t="s">
        <v>21</v>
      </c>
      <c r="I26" s="145"/>
    </row>
    <row r="27" spans="1:9" x14ac:dyDescent="0.3">
      <c r="C27" s="5" t="s">
        <v>81</v>
      </c>
      <c r="D27" s="114" t="s">
        <v>16</v>
      </c>
      <c r="E27" s="114"/>
      <c r="F27" s="38">
        <v>8.5500000000000007</v>
      </c>
      <c r="G27" s="38"/>
      <c r="H27" s="145" t="s">
        <v>21</v>
      </c>
      <c r="I27" s="145"/>
    </row>
    <row r="28" spans="1:9" x14ac:dyDescent="0.3">
      <c r="C28" s="5" t="s">
        <v>82</v>
      </c>
      <c r="D28" s="114" t="s">
        <v>16</v>
      </c>
      <c r="E28" s="114"/>
      <c r="F28" s="38">
        <v>4.91</v>
      </c>
      <c r="G28" s="38"/>
      <c r="H28" s="145" t="s">
        <v>21</v>
      </c>
      <c r="I28" s="145"/>
    </row>
    <row r="29" spans="1:9" x14ac:dyDescent="0.3">
      <c r="C29" s="5" t="s">
        <v>83</v>
      </c>
      <c r="D29" s="114" t="s">
        <v>16</v>
      </c>
      <c r="E29" s="114"/>
      <c r="F29" s="38">
        <v>7.37</v>
      </c>
      <c r="G29" s="38"/>
      <c r="H29" s="145" t="s">
        <v>21</v>
      </c>
      <c r="I29" s="145"/>
    </row>
    <row r="30" spans="1:9" x14ac:dyDescent="0.3">
      <c r="C30" s="5" t="s">
        <v>84</v>
      </c>
      <c r="D30" s="114" t="s">
        <v>16</v>
      </c>
      <c r="E30" s="114"/>
      <c r="F30" s="38">
        <v>6.33</v>
      </c>
      <c r="G30" s="38"/>
      <c r="H30" s="145" t="s">
        <v>21</v>
      </c>
      <c r="I30" s="145"/>
    </row>
    <row r="31" spans="1:9" x14ac:dyDescent="0.3">
      <c r="C31" s="5" t="s">
        <v>85</v>
      </c>
      <c r="D31" s="114" t="s">
        <v>16</v>
      </c>
      <c r="E31" s="114"/>
      <c r="F31" s="38">
        <v>6.04</v>
      </c>
      <c r="G31" s="38"/>
      <c r="H31" s="145" t="s">
        <v>21</v>
      </c>
      <c r="I31" s="145"/>
    </row>
    <row r="32" spans="1:9" x14ac:dyDescent="0.3">
      <c r="C32" s="4" t="s">
        <v>86</v>
      </c>
      <c r="D32" s="114" t="s">
        <v>19</v>
      </c>
      <c r="E32" s="114"/>
      <c r="F32" s="38">
        <v>27.5</v>
      </c>
      <c r="G32" s="38"/>
      <c r="H32" s="145" t="s">
        <v>21</v>
      </c>
      <c r="I32" s="145"/>
    </row>
    <row r="33" spans="2:9" x14ac:dyDescent="0.3">
      <c r="C33" s="5" t="s">
        <v>87</v>
      </c>
      <c r="D33" s="114" t="s">
        <v>16</v>
      </c>
      <c r="E33" s="114"/>
      <c r="F33" s="38">
        <v>4.67</v>
      </c>
      <c r="G33" s="38"/>
      <c r="H33" s="145" t="s">
        <v>21</v>
      </c>
      <c r="I33" s="145"/>
    </row>
    <row r="34" spans="2:9" x14ac:dyDescent="0.3">
      <c r="C34" s="5" t="s">
        <v>88</v>
      </c>
      <c r="D34" s="114" t="s">
        <v>16</v>
      </c>
      <c r="E34" s="114"/>
      <c r="F34" s="38">
        <v>6.23</v>
      </c>
      <c r="G34" s="38"/>
      <c r="H34" s="145" t="s">
        <v>21</v>
      </c>
      <c r="I34" s="145"/>
    </row>
    <row r="35" spans="2:9" x14ac:dyDescent="0.3">
      <c r="B35" s="41"/>
      <c r="C35" s="16" t="s">
        <v>89</v>
      </c>
      <c r="D35" s="115" t="s">
        <v>6</v>
      </c>
      <c r="E35" s="115"/>
      <c r="F35" s="40">
        <v>7.17</v>
      </c>
      <c r="G35" s="40"/>
      <c r="H35" s="143"/>
      <c r="I35" s="143"/>
    </row>
    <row r="36" spans="2:9" x14ac:dyDescent="0.3">
      <c r="C36" s="5" t="s">
        <v>90</v>
      </c>
      <c r="D36" s="114" t="s">
        <v>16</v>
      </c>
      <c r="E36" s="114"/>
      <c r="F36" s="38">
        <v>7.17</v>
      </c>
      <c r="G36" s="38"/>
      <c r="H36" s="145" t="s">
        <v>21</v>
      </c>
      <c r="I36" s="145"/>
    </row>
    <row r="37" spans="2:9" x14ac:dyDescent="0.3">
      <c r="C37" s="5" t="s">
        <v>91</v>
      </c>
      <c r="D37" s="114" t="s">
        <v>16</v>
      </c>
      <c r="E37" s="114"/>
      <c r="F37" s="38">
        <v>6.84</v>
      </c>
      <c r="G37" s="38"/>
      <c r="H37" s="145" t="s">
        <v>21</v>
      </c>
      <c r="I37" s="145"/>
    </row>
    <row r="38" spans="2:9" x14ac:dyDescent="0.3">
      <c r="C38" s="5" t="s">
        <v>92</v>
      </c>
      <c r="D38" s="114" t="s">
        <v>16</v>
      </c>
      <c r="E38" s="114"/>
      <c r="F38" s="38">
        <v>5.31</v>
      </c>
      <c r="G38" s="38"/>
      <c r="H38" s="145" t="s">
        <v>21</v>
      </c>
      <c r="I38" s="145"/>
    </row>
    <row r="39" spans="2:9" x14ac:dyDescent="0.3">
      <c r="C39" s="4" t="s">
        <v>93</v>
      </c>
      <c r="D39" s="114" t="s">
        <v>16</v>
      </c>
      <c r="E39" s="114"/>
      <c r="F39" s="38">
        <v>5.31</v>
      </c>
      <c r="G39" s="38"/>
      <c r="H39" s="145" t="s">
        <v>21</v>
      </c>
      <c r="I39" s="145"/>
    </row>
    <row r="40" spans="2:9" x14ac:dyDescent="0.3">
      <c r="C40" s="5" t="s">
        <v>94</v>
      </c>
      <c r="D40" s="114" t="s">
        <v>16</v>
      </c>
      <c r="E40" s="114"/>
      <c r="F40" s="38">
        <v>5.6</v>
      </c>
      <c r="G40" s="38"/>
      <c r="H40" s="145" t="s">
        <v>21</v>
      </c>
      <c r="I40" s="145"/>
    </row>
    <row r="41" spans="2:9" x14ac:dyDescent="0.3">
      <c r="C41" s="5" t="s">
        <v>95</v>
      </c>
      <c r="D41" s="114" t="s">
        <v>16</v>
      </c>
      <c r="E41" s="114"/>
      <c r="F41" s="38">
        <v>5.52</v>
      </c>
      <c r="G41" s="38"/>
      <c r="H41" s="145" t="s">
        <v>21</v>
      </c>
      <c r="I41" s="145"/>
    </row>
    <row r="42" spans="2:9" x14ac:dyDescent="0.3">
      <c r="C42" s="5" t="s">
        <v>96</v>
      </c>
      <c r="D42" s="114" t="s">
        <v>16</v>
      </c>
      <c r="E42" s="114"/>
      <c r="F42" s="38">
        <v>4.26</v>
      </c>
      <c r="G42" s="38"/>
      <c r="H42" s="145" t="s">
        <v>21</v>
      </c>
      <c r="I42" s="145"/>
    </row>
    <row r="43" spans="2:9" x14ac:dyDescent="0.3">
      <c r="C43" s="5" t="s">
        <v>97</v>
      </c>
      <c r="D43" s="114" t="s">
        <v>16</v>
      </c>
      <c r="E43" s="114"/>
      <c r="F43" s="38">
        <v>8.2100000000000009</v>
      </c>
      <c r="G43" s="38"/>
      <c r="H43" s="145" t="s">
        <v>21</v>
      </c>
      <c r="I43" s="145"/>
    </row>
    <row r="44" spans="2:9" x14ac:dyDescent="0.3">
      <c r="C44" s="5" t="s">
        <v>98</v>
      </c>
      <c r="D44" s="114" t="s">
        <v>16</v>
      </c>
      <c r="E44" s="114"/>
      <c r="F44" s="38">
        <v>3.98</v>
      </c>
      <c r="G44" s="38"/>
      <c r="H44" s="145" t="s">
        <v>21</v>
      </c>
      <c r="I44" s="145"/>
    </row>
    <row r="45" spans="2:9" x14ac:dyDescent="0.3">
      <c r="C45" s="5" t="s">
        <v>99</v>
      </c>
      <c r="D45" s="114" t="s">
        <v>16</v>
      </c>
      <c r="E45" s="114"/>
      <c r="F45" s="38">
        <v>3.98</v>
      </c>
      <c r="G45" s="38"/>
      <c r="H45" s="145" t="s">
        <v>21</v>
      </c>
      <c r="I45" s="145"/>
    </row>
    <row r="46" spans="2:9" x14ac:dyDescent="0.3">
      <c r="C46" s="5" t="s">
        <v>100</v>
      </c>
      <c r="D46" s="114" t="s">
        <v>16</v>
      </c>
      <c r="E46" s="114"/>
      <c r="F46" s="38">
        <v>5.9</v>
      </c>
      <c r="G46" s="38"/>
      <c r="H46" s="145" t="s">
        <v>21</v>
      </c>
      <c r="I46" s="145"/>
    </row>
    <row r="47" spans="2:9" x14ac:dyDescent="0.3">
      <c r="C47" s="5" t="s">
        <v>101</v>
      </c>
      <c r="D47" s="114" t="s">
        <v>16</v>
      </c>
      <c r="E47" s="114"/>
      <c r="F47" s="38">
        <v>3.18</v>
      </c>
      <c r="G47" s="38"/>
      <c r="H47" s="145" t="s">
        <v>21</v>
      </c>
      <c r="I47" s="145"/>
    </row>
    <row r="48" spans="2:9" x14ac:dyDescent="0.3">
      <c r="C48" s="5" t="s">
        <v>102</v>
      </c>
      <c r="D48" s="114" t="s">
        <v>16</v>
      </c>
      <c r="E48" s="114"/>
      <c r="F48" s="38">
        <v>3.18</v>
      </c>
      <c r="G48" s="38"/>
      <c r="H48" s="145" t="s">
        <v>21</v>
      </c>
      <c r="I48" s="145"/>
    </row>
    <row r="49" spans="1:9" x14ac:dyDescent="0.3">
      <c r="C49" s="5" t="s">
        <v>103</v>
      </c>
      <c r="D49" s="114" t="s">
        <v>16</v>
      </c>
      <c r="E49" s="114"/>
      <c r="F49" s="38">
        <v>3.36</v>
      </c>
      <c r="G49" s="38"/>
      <c r="H49" s="145" t="s">
        <v>21</v>
      </c>
      <c r="I49" s="145"/>
    </row>
    <row r="50" spans="1:9" x14ac:dyDescent="0.3">
      <c r="C50" s="5" t="s">
        <v>104</v>
      </c>
      <c r="D50" s="114" t="s">
        <v>16</v>
      </c>
      <c r="E50" s="114"/>
      <c r="F50" s="38">
        <v>4.7</v>
      </c>
      <c r="G50" s="38"/>
      <c r="H50" s="145" t="s">
        <v>21</v>
      </c>
      <c r="I50" s="145"/>
    </row>
    <row r="51" spans="1:9" x14ac:dyDescent="0.3">
      <c r="C51" s="5" t="s">
        <v>105</v>
      </c>
      <c r="D51" s="114" t="s">
        <v>16</v>
      </c>
      <c r="E51" s="114"/>
      <c r="F51" s="38">
        <v>6.74</v>
      </c>
      <c r="G51" s="38"/>
      <c r="H51" s="145" t="s">
        <v>21</v>
      </c>
      <c r="I51" s="145"/>
    </row>
    <row r="52" spans="1:9" x14ac:dyDescent="0.3">
      <c r="C52" s="5" t="s">
        <v>106</v>
      </c>
      <c r="D52" s="114" t="s">
        <v>19</v>
      </c>
      <c r="E52" s="114"/>
      <c r="F52" s="38">
        <v>25.43</v>
      </c>
      <c r="G52" s="38"/>
      <c r="H52" s="145" t="s">
        <v>21</v>
      </c>
      <c r="I52" s="145"/>
    </row>
    <row r="53" spans="1:9" x14ac:dyDescent="0.3">
      <c r="C53" s="16" t="s">
        <v>107</v>
      </c>
      <c r="D53" s="115" t="s">
        <v>30</v>
      </c>
      <c r="E53" s="115"/>
      <c r="F53" s="40">
        <v>4.79</v>
      </c>
      <c r="G53" s="40"/>
      <c r="H53" s="143"/>
      <c r="I53" s="143"/>
    </row>
    <row r="54" spans="1:9" x14ac:dyDescent="0.3">
      <c r="C54" s="6"/>
      <c r="D54" s="116"/>
      <c r="E54" s="116"/>
      <c r="F54" s="172"/>
      <c r="G54" s="172"/>
      <c r="H54" s="144"/>
      <c r="I54" s="144"/>
    </row>
    <row r="55" spans="1:9" x14ac:dyDescent="0.3">
      <c r="C55" s="24" t="s">
        <v>198</v>
      </c>
      <c r="D55" s="113" t="s">
        <v>174</v>
      </c>
      <c r="E55" s="113"/>
      <c r="F55" s="151">
        <v>22.52</v>
      </c>
      <c r="G55" s="158"/>
      <c r="H55" s="138"/>
      <c r="I55" s="138"/>
    </row>
    <row r="56" spans="1:9" x14ac:dyDescent="0.3">
      <c r="C56" s="24" t="s">
        <v>199</v>
      </c>
      <c r="D56" s="85" t="s">
        <v>182</v>
      </c>
      <c r="E56" s="85"/>
      <c r="F56" s="158">
        <v>33.159999999999997</v>
      </c>
      <c r="G56" s="158"/>
      <c r="H56" s="139"/>
      <c r="I56" s="139"/>
    </row>
    <row r="57" spans="1:9" x14ac:dyDescent="0.3">
      <c r="C57" s="26" t="s">
        <v>210</v>
      </c>
      <c r="D57" s="85" t="s">
        <v>182</v>
      </c>
      <c r="E57" s="85"/>
      <c r="F57" s="173">
        <v>56.75</v>
      </c>
      <c r="G57" s="174"/>
      <c r="H57" s="26"/>
      <c r="I57" s="26"/>
    </row>
    <row r="59" spans="1:9" x14ac:dyDescent="0.3">
      <c r="C59" s="47"/>
      <c r="D59" s="47"/>
      <c r="E59" s="47" t="s">
        <v>176</v>
      </c>
      <c r="F59" s="60">
        <f>SUM(F16:G20,F22,F35,F53,F55:G57)</f>
        <v>256.85799999999995</v>
      </c>
      <c r="G59" s="60"/>
      <c r="H59" s="15"/>
    </row>
    <row r="62" spans="1:9" x14ac:dyDescent="0.3">
      <c r="C62" s="7" t="s">
        <v>108</v>
      </c>
      <c r="D62" s="7"/>
      <c r="E62" s="7"/>
      <c r="F62" s="7"/>
      <c r="G62" s="7"/>
    </row>
    <row r="63" spans="1:9" x14ac:dyDescent="0.3">
      <c r="C63" s="110" t="s">
        <v>109</v>
      </c>
      <c r="D63" s="111"/>
      <c r="E63" s="111"/>
      <c r="F63" s="111"/>
      <c r="G63" s="112"/>
    </row>
    <row r="64" spans="1:9" x14ac:dyDescent="0.3">
      <c r="A64" s="182"/>
      <c r="B64" s="148"/>
      <c r="C64" s="19" t="s">
        <v>152</v>
      </c>
      <c r="D64" s="107" t="s">
        <v>153</v>
      </c>
      <c r="E64" s="108"/>
      <c r="F64" s="109"/>
      <c r="G64" s="36">
        <v>34.9</v>
      </c>
    </row>
    <row r="65" spans="1:7" x14ac:dyDescent="0.3">
      <c r="A65" s="182"/>
      <c r="B65" s="148"/>
      <c r="C65" s="19" t="s">
        <v>154</v>
      </c>
      <c r="D65" s="107" t="s">
        <v>122</v>
      </c>
      <c r="E65" s="108"/>
      <c r="F65" s="109"/>
      <c r="G65" s="36">
        <v>13.6</v>
      </c>
    </row>
    <row r="66" spans="1:7" x14ac:dyDescent="0.3">
      <c r="C66" s="19" t="s">
        <v>155</v>
      </c>
      <c r="D66" s="107" t="s">
        <v>135</v>
      </c>
      <c r="E66" s="108"/>
      <c r="F66" s="109"/>
      <c r="G66" s="36">
        <v>38.46</v>
      </c>
    </row>
    <row r="67" spans="1:7" x14ac:dyDescent="0.3">
      <c r="A67" s="182"/>
      <c r="B67" s="148"/>
      <c r="C67" s="19" t="s">
        <v>156</v>
      </c>
      <c r="D67" s="107" t="s">
        <v>157</v>
      </c>
      <c r="E67" s="108"/>
      <c r="F67" s="109"/>
      <c r="G67" s="36">
        <v>8.64</v>
      </c>
    </row>
    <row r="68" spans="1:7" x14ac:dyDescent="0.3">
      <c r="C68" s="19" t="s">
        <v>158</v>
      </c>
      <c r="D68" s="107" t="s">
        <v>159</v>
      </c>
      <c r="E68" s="108"/>
      <c r="F68" s="109"/>
      <c r="G68" s="36">
        <v>10.27</v>
      </c>
    </row>
    <row r="69" spans="1:7" x14ac:dyDescent="0.3">
      <c r="C69" s="19" t="s">
        <v>160</v>
      </c>
      <c r="D69" s="107" t="s">
        <v>144</v>
      </c>
      <c r="E69" s="108"/>
      <c r="F69" s="109"/>
      <c r="G69" s="36">
        <v>14.53</v>
      </c>
    </row>
    <row r="70" spans="1:7" x14ac:dyDescent="0.3">
      <c r="C70" s="19" t="s">
        <v>161</v>
      </c>
      <c r="D70" s="107" t="s">
        <v>135</v>
      </c>
      <c r="E70" s="108"/>
      <c r="F70" s="109"/>
      <c r="G70" s="36">
        <v>34.01</v>
      </c>
    </row>
    <row r="71" spans="1:7" x14ac:dyDescent="0.3">
      <c r="C71" s="7"/>
      <c r="D71" s="140"/>
      <c r="E71" s="141"/>
      <c r="F71" s="142"/>
      <c r="G71" s="7"/>
    </row>
    <row r="72" spans="1:7" x14ac:dyDescent="0.3">
      <c r="C72" s="47"/>
      <c r="D72" s="47"/>
      <c r="E72" s="47" t="s">
        <v>176</v>
      </c>
      <c r="F72" s="60">
        <f>SUM(G64:G70)</f>
        <v>154.41</v>
      </c>
      <c r="G72" s="60"/>
    </row>
    <row r="76" spans="1:7" x14ac:dyDescent="0.3">
      <c r="C76" s="7" t="s">
        <v>114</v>
      </c>
      <c r="D76" s="7"/>
      <c r="E76" s="7"/>
      <c r="F76" s="7"/>
      <c r="G76" s="7"/>
    </row>
    <row r="77" spans="1:7" x14ac:dyDescent="0.3">
      <c r="C77" s="110" t="s">
        <v>109</v>
      </c>
      <c r="D77" s="111"/>
      <c r="E77" s="111"/>
      <c r="F77" s="111"/>
      <c r="G77" s="112"/>
    </row>
    <row r="78" spans="1:7" x14ac:dyDescent="0.3">
      <c r="C78" s="19" t="s">
        <v>162</v>
      </c>
      <c r="D78" s="107" t="s">
        <v>135</v>
      </c>
      <c r="E78" s="108"/>
      <c r="F78" s="109"/>
      <c r="G78" s="36">
        <v>38.46</v>
      </c>
    </row>
    <row r="79" spans="1:7" x14ac:dyDescent="0.3">
      <c r="C79" s="19" t="s">
        <v>163</v>
      </c>
      <c r="D79" s="107" t="s">
        <v>164</v>
      </c>
      <c r="E79" s="108"/>
      <c r="F79" s="109"/>
      <c r="G79" s="36">
        <v>10.27</v>
      </c>
    </row>
    <row r="80" spans="1:7" x14ac:dyDescent="0.3">
      <c r="C80" s="19" t="s">
        <v>165</v>
      </c>
      <c r="D80" s="107" t="s">
        <v>157</v>
      </c>
      <c r="E80" s="108"/>
      <c r="F80" s="109"/>
      <c r="G80" s="36">
        <v>8.64</v>
      </c>
    </row>
    <row r="81" spans="3:7" x14ac:dyDescent="0.3">
      <c r="C81" s="19" t="s">
        <v>166</v>
      </c>
      <c r="D81" s="107" t="s">
        <v>167</v>
      </c>
      <c r="E81" s="108"/>
      <c r="F81" s="109"/>
      <c r="G81" s="36">
        <v>14.53</v>
      </c>
    </row>
    <row r="82" spans="3:7" x14ac:dyDescent="0.3">
      <c r="C82" s="19" t="s">
        <v>168</v>
      </c>
      <c r="D82" s="107" t="s">
        <v>135</v>
      </c>
      <c r="E82" s="108"/>
      <c r="F82" s="109"/>
      <c r="G82" s="36">
        <v>34.01</v>
      </c>
    </row>
    <row r="83" spans="3:7" x14ac:dyDescent="0.3">
      <c r="C83" s="7"/>
      <c r="D83" s="140"/>
      <c r="E83" s="141"/>
      <c r="F83" s="142"/>
      <c r="G83" s="7"/>
    </row>
    <row r="84" spans="3:7" x14ac:dyDescent="0.3">
      <c r="C84" s="47"/>
      <c r="D84" s="47"/>
      <c r="E84" s="47" t="s">
        <v>176</v>
      </c>
      <c r="F84" s="60">
        <f>SUM(G78:G82)</f>
        <v>105.91</v>
      </c>
      <c r="G84" s="60"/>
    </row>
  </sheetData>
  <mergeCells count="105">
    <mergeCell ref="D17:E17"/>
    <mergeCell ref="H17:I17"/>
    <mergeCell ref="D18:E18"/>
    <mergeCell ref="H18:I18"/>
    <mergeCell ref="C15:D15"/>
    <mergeCell ref="F15:G15"/>
    <mergeCell ref="H15:I15"/>
    <mergeCell ref="D16:E16"/>
    <mergeCell ref="H16:I16"/>
    <mergeCell ref="D21:E21"/>
    <mergeCell ref="H21:I21"/>
    <mergeCell ref="D22:E22"/>
    <mergeCell ref="H22:I22"/>
    <mergeCell ref="D19:E19"/>
    <mergeCell ref="H19:I19"/>
    <mergeCell ref="D20:E20"/>
    <mergeCell ref="H20:I20"/>
    <mergeCell ref="D25:E25"/>
    <mergeCell ref="H25:I25"/>
    <mergeCell ref="D26:E26"/>
    <mergeCell ref="H26:I26"/>
    <mergeCell ref="D23:E23"/>
    <mergeCell ref="H23:I23"/>
    <mergeCell ref="D24:E24"/>
    <mergeCell ref="H24:I24"/>
    <mergeCell ref="D29:E29"/>
    <mergeCell ref="H29:I29"/>
    <mergeCell ref="D30:E30"/>
    <mergeCell ref="H30:I30"/>
    <mergeCell ref="D27:E27"/>
    <mergeCell ref="H27:I27"/>
    <mergeCell ref="D28:E28"/>
    <mergeCell ref="H28:I28"/>
    <mergeCell ref="D33:E33"/>
    <mergeCell ref="H33:I33"/>
    <mergeCell ref="D34:E34"/>
    <mergeCell ref="H34:I34"/>
    <mergeCell ref="D31:E31"/>
    <mergeCell ref="H31:I31"/>
    <mergeCell ref="D32:E32"/>
    <mergeCell ref="H32:I32"/>
    <mergeCell ref="D37:E37"/>
    <mergeCell ref="H37:I37"/>
    <mergeCell ref="D38:E38"/>
    <mergeCell ref="H38:I38"/>
    <mergeCell ref="D35:E35"/>
    <mergeCell ref="H35:I35"/>
    <mergeCell ref="D36:E36"/>
    <mergeCell ref="H36:I36"/>
    <mergeCell ref="D41:E41"/>
    <mergeCell ref="H41:I41"/>
    <mergeCell ref="D42:E42"/>
    <mergeCell ref="H42:I42"/>
    <mergeCell ref="D39:E39"/>
    <mergeCell ref="H39:I39"/>
    <mergeCell ref="D40:E40"/>
    <mergeCell ref="H40:I40"/>
    <mergeCell ref="D45:E45"/>
    <mergeCell ref="H45:I45"/>
    <mergeCell ref="D46:E46"/>
    <mergeCell ref="H46:I46"/>
    <mergeCell ref="D43:E43"/>
    <mergeCell ref="H43:I43"/>
    <mergeCell ref="D44:E44"/>
    <mergeCell ref="H44:I44"/>
    <mergeCell ref="H49:I49"/>
    <mergeCell ref="D50:E50"/>
    <mergeCell ref="H50:I50"/>
    <mergeCell ref="D47:E47"/>
    <mergeCell ref="H47:I47"/>
    <mergeCell ref="D48:E48"/>
    <mergeCell ref="H48:I48"/>
    <mergeCell ref="D80:F80"/>
    <mergeCell ref="D81:F81"/>
    <mergeCell ref="D82:F82"/>
    <mergeCell ref="D83:F83"/>
    <mergeCell ref="D70:F70"/>
    <mergeCell ref="D71:F71"/>
    <mergeCell ref="C63:G63"/>
    <mergeCell ref="C77:G77"/>
    <mergeCell ref="D78:F78"/>
    <mergeCell ref="D79:F79"/>
    <mergeCell ref="D64:F64"/>
    <mergeCell ref="D65:F65"/>
    <mergeCell ref="D66:F66"/>
    <mergeCell ref="D67:F67"/>
    <mergeCell ref="D68:F68"/>
    <mergeCell ref="D69:F69"/>
    <mergeCell ref="D57:E57"/>
    <mergeCell ref="D56:E56"/>
    <mergeCell ref="H55:I55"/>
    <mergeCell ref="H56:I56"/>
    <mergeCell ref="F5:G5"/>
    <mergeCell ref="F6:G6"/>
    <mergeCell ref="F7:G7"/>
    <mergeCell ref="D55:E55"/>
    <mergeCell ref="D53:E53"/>
    <mergeCell ref="H53:I53"/>
    <mergeCell ref="D54:E54"/>
    <mergeCell ref="H54:I54"/>
    <mergeCell ref="D51:E51"/>
    <mergeCell ref="H51:I51"/>
    <mergeCell ref="D52:E52"/>
    <mergeCell ref="H52:I52"/>
    <mergeCell ref="D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6.1.1+паркинг+площади дизайн</vt:lpstr>
      <vt:lpstr>6.1.2</vt:lpstr>
      <vt:lpstr>6.1.3</vt:lpstr>
      <vt:lpstr>6.1.4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A.I.Petrovtsy</cp:lastModifiedBy>
  <dcterms:created xsi:type="dcterms:W3CDTF">2024-10-01T14:50:58Z</dcterms:created>
  <dcterms:modified xsi:type="dcterms:W3CDTF">2024-10-30T09:39:43Z</dcterms:modified>
</cp:coreProperties>
</file>