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Объекты\Сиреневый бульвар_Дизайн Благоустройства_ПИК\"/>
    </mc:Choice>
  </mc:AlternateContent>
  <bookViews>
    <workbookView xWindow="0" yWindow="0" windowWidth="23040" windowHeight="9192"/>
  </bookViews>
  <sheets>
    <sheet name="6.2.1+паркинг+площади дизайн" sheetId="1" r:id="rId1"/>
    <sheet name="6.2.2" sheetId="2" r:id="rId2"/>
    <sheet name="6.2.3" sheetId="3" r:id="rId3"/>
    <sheet name="6.2.4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51" i="1" l="1"/>
  <c r="U50" i="1"/>
  <c r="R54" i="1"/>
  <c r="U54" i="1" s="1"/>
  <c r="T39" i="1"/>
  <c r="S39" i="1"/>
  <c r="R39" i="1"/>
  <c r="Q39" i="1"/>
  <c r="U57" i="1"/>
  <c r="U56" i="1"/>
  <c r="U55" i="1"/>
  <c r="U48" i="1"/>
  <c r="U47" i="1"/>
  <c r="U46" i="1"/>
  <c r="U45" i="1"/>
  <c r="U44" i="1"/>
  <c r="U43" i="1"/>
  <c r="U42" i="1"/>
  <c r="U41" i="1"/>
  <c r="U40" i="1" l="1"/>
  <c r="U39" i="1"/>
  <c r="U59" i="1"/>
  <c r="I7" i="4"/>
  <c r="E52" i="4"/>
  <c r="E43" i="4"/>
  <c r="E32" i="4"/>
  <c r="I7" i="3"/>
  <c r="I8" i="2"/>
  <c r="E50" i="3"/>
  <c r="E41" i="3"/>
  <c r="E31" i="3"/>
  <c r="E10" i="3"/>
  <c r="E10" i="2"/>
  <c r="E53" i="2"/>
  <c r="E44" i="2"/>
  <c r="E33" i="2"/>
  <c r="E9" i="1"/>
  <c r="K15" i="1" s="1"/>
  <c r="K16" i="1" s="1"/>
  <c r="E29" i="1"/>
  <c r="E40" i="1"/>
  <c r="E48" i="1"/>
  <c r="E11" i="4"/>
  <c r="L11" i="1"/>
  <c r="K18" i="1" s="1"/>
  <c r="L8" i="1"/>
  <c r="U63" i="1" l="1"/>
</calcChain>
</file>

<file path=xl/sharedStrings.xml><?xml version="1.0" encoding="utf-8"?>
<sst xmlns="http://schemas.openxmlformats.org/spreadsheetml/2006/main" count="305" uniqueCount="164">
  <si>
    <r>
      <rPr>
        <sz val="11"/>
        <color rgb="FF000000"/>
        <rFont val="ISOCPEUR"/>
        <family val="2"/>
        <charset val="204"/>
      </rPr>
      <t xml:space="preserve">1-01 </t>
    </r>
  </si>
  <si>
    <r>
      <rPr>
        <sz val="11"/>
        <color rgb="FF000000"/>
        <rFont val="ISOCPEUR"/>
        <family val="2"/>
        <charset val="204"/>
      </rPr>
      <t xml:space="preserve">Тамбур-шлюз </t>
    </r>
  </si>
  <si>
    <r>
      <rPr>
        <sz val="11"/>
        <color rgb="FF000000"/>
        <rFont val="ISOCPEUR"/>
        <family val="2"/>
        <charset val="204"/>
      </rPr>
      <t xml:space="preserve">- </t>
    </r>
  </si>
  <si>
    <r>
      <rPr>
        <sz val="11"/>
        <color rgb="FF000000"/>
        <rFont val="ISOCPEUR"/>
        <family val="2"/>
        <charset val="204"/>
      </rPr>
      <t xml:space="preserve">1-02 </t>
    </r>
  </si>
  <si>
    <r>
      <rPr>
        <sz val="11"/>
        <color rgb="FF000000"/>
        <rFont val="ISOCPEUR"/>
        <family val="2"/>
        <charset val="204"/>
      </rPr>
      <t xml:space="preserve">Вестибюль </t>
    </r>
  </si>
  <si>
    <r>
      <rPr>
        <sz val="11"/>
        <color rgb="FF000000"/>
        <rFont val="ISOCPEUR"/>
        <family val="2"/>
        <charset val="204"/>
      </rPr>
      <t xml:space="preserve">1-10 </t>
    </r>
  </si>
  <si>
    <r>
      <rPr>
        <sz val="11"/>
        <color rgb="FF000000"/>
        <rFont val="ISOCPEUR"/>
        <family val="2"/>
        <charset val="204"/>
      </rPr>
      <t xml:space="preserve">Помещение уборочного инвентаря </t>
    </r>
  </si>
  <si>
    <r>
      <rPr>
        <sz val="11"/>
        <color rgb="FF000000"/>
        <rFont val="ISOCPEUR"/>
        <family val="2"/>
        <charset val="204"/>
      </rPr>
      <t xml:space="preserve">В4 </t>
    </r>
  </si>
  <si>
    <r>
      <rPr>
        <sz val="11"/>
        <color rgb="FF000000"/>
        <rFont val="ISOCPEUR"/>
        <family val="2"/>
        <charset val="204"/>
      </rPr>
      <t xml:space="preserve">1-11 </t>
    </r>
  </si>
  <si>
    <r>
      <rPr>
        <sz val="11"/>
        <color rgb="FF000000"/>
        <rFont val="ISOCPEUR"/>
        <family val="2"/>
        <charset val="204"/>
      </rPr>
      <t xml:space="preserve">Помещение хранения уборочной техники 
</t>
    </r>
    <r>
      <rPr>
        <sz val="11"/>
        <color rgb="FF000000"/>
        <rFont val="ISOCPEUR"/>
        <family val="2"/>
        <charset val="204"/>
      </rPr>
      <t xml:space="preserve">с возможностью временного размещения 
</t>
    </r>
    <r>
      <rPr>
        <sz val="11"/>
        <color rgb="FF000000"/>
        <rFont val="ISOCPEUR"/>
        <family val="2"/>
        <charset val="204"/>
      </rPr>
      <t xml:space="preserve">ТКО </t>
    </r>
  </si>
  <si>
    <r>
      <rPr>
        <sz val="11"/>
        <color rgb="FF000000"/>
        <rFont val="ISOCPEUR"/>
        <family val="2"/>
        <charset val="204"/>
      </rPr>
      <t xml:space="preserve">В1 </t>
    </r>
  </si>
  <si>
    <r>
      <rPr>
        <sz val="11"/>
        <color rgb="FF000000"/>
        <rFont val="ISOCPEUR"/>
        <family val="2"/>
        <charset val="204"/>
      </rPr>
      <t xml:space="preserve">1-18 </t>
    </r>
  </si>
  <si>
    <r>
      <rPr>
        <sz val="11"/>
        <color rgb="FF000000"/>
        <rFont val="ISOCPEUR"/>
        <family val="2"/>
        <charset val="204"/>
      </rPr>
      <t xml:space="preserve">Колясочная </t>
    </r>
  </si>
  <si>
    <r>
      <rPr>
        <sz val="11"/>
        <color rgb="FF000000"/>
        <rFont val="ISOCPEUR"/>
        <family val="2"/>
        <charset val="204"/>
      </rPr>
      <t xml:space="preserve">В3 </t>
    </r>
  </si>
  <si>
    <r>
      <rPr>
        <sz val="11"/>
        <color rgb="FF000000"/>
        <rFont val="ISOCPEUR"/>
        <family val="2"/>
        <charset val="204"/>
      </rPr>
      <t xml:space="preserve">1-19 </t>
    </r>
  </si>
  <si>
    <r>
      <rPr>
        <sz val="11"/>
        <color rgb="FF000000"/>
        <rFont val="ISOCPEUR"/>
        <family val="2"/>
        <charset val="204"/>
      </rPr>
      <t xml:space="preserve">Тамбур </t>
    </r>
  </si>
  <si>
    <r>
      <rPr>
        <sz val="11"/>
        <color rgb="FF000000"/>
        <rFont val="ISOCPEUR"/>
        <family val="2"/>
        <charset val="204"/>
      </rPr>
      <t xml:space="preserve">1-20 </t>
    </r>
  </si>
  <si>
    <r>
      <rPr>
        <sz val="11"/>
        <color rgb="FF000000"/>
        <rFont val="ISOCPEUR"/>
        <family val="2"/>
        <charset val="204"/>
      </rPr>
      <t xml:space="preserve">Помещение консьержа </t>
    </r>
  </si>
  <si>
    <r>
      <rPr>
        <sz val="11"/>
        <color rgb="FF000000"/>
        <rFont val="ISOCPEUR"/>
        <family val="2"/>
        <charset val="204"/>
      </rPr>
      <t xml:space="preserve">1-21 </t>
    </r>
  </si>
  <si>
    <r>
      <rPr>
        <sz val="11"/>
        <color rgb="FF000000"/>
        <rFont val="ISOCPEUR"/>
        <family val="2"/>
        <charset val="204"/>
      </rPr>
      <t xml:space="preserve">Сан.узел </t>
    </r>
  </si>
  <si>
    <r>
      <rPr>
        <sz val="11"/>
        <color rgb="FF000000"/>
        <rFont val="ISOCPEUR"/>
        <family val="2"/>
        <charset val="204"/>
      </rPr>
      <t xml:space="preserve">1-73 </t>
    </r>
  </si>
  <si>
    <r>
      <rPr>
        <sz val="11"/>
        <color rgb="FF000000"/>
        <rFont val="ISOCPEUR"/>
        <family val="2"/>
        <charset val="204"/>
      </rPr>
      <t xml:space="preserve">Помещение для мытья лап животных </t>
    </r>
  </si>
  <si>
    <r>
      <rPr>
        <sz val="11"/>
        <color rgb="FF000000"/>
        <rFont val="ISOCPEUR"/>
        <family val="2"/>
        <charset val="204"/>
      </rPr>
      <t xml:space="preserve">1-161 </t>
    </r>
  </si>
  <si>
    <r>
      <t xml:space="preserve">Помещение хранения уборочной техники 
</t>
    </r>
    <r>
      <rPr>
        <sz val="11"/>
        <color rgb="FF000000"/>
        <rFont val="ISOCPEUR"/>
        <family val="2"/>
        <charset val="204"/>
      </rPr>
      <t xml:space="preserve">с возможностью временного размещения 
</t>
    </r>
    <r>
      <rPr>
        <sz val="11"/>
        <color rgb="FF000000"/>
        <rFont val="ISOCPEUR"/>
        <family val="2"/>
        <charset val="204"/>
      </rPr>
      <t xml:space="preserve">ТКО </t>
    </r>
  </si>
  <si>
    <r>
      <rPr>
        <sz val="11"/>
        <color rgb="FF000000"/>
        <rFont val="ISOCPEUR"/>
        <family val="2"/>
        <charset val="204"/>
      </rPr>
      <t xml:space="preserve">1-35 </t>
    </r>
  </si>
  <si>
    <r>
      <rPr>
        <sz val="11"/>
        <color rgb="FF000000"/>
        <rFont val="ISOCPEUR"/>
        <family val="2"/>
        <charset val="204"/>
      </rPr>
      <t xml:space="preserve">1-36 </t>
    </r>
  </si>
  <si>
    <r>
      <rPr>
        <sz val="11"/>
        <color rgb="FF000000"/>
        <rFont val="ISOCPEUR"/>
        <family val="2"/>
        <charset val="204"/>
      </rPr>
      <t xml:space="preserve">1-37 </t>
    </r>
  </si>
  <si>
    <r>
      <rPr>
        <sz val="11"/>
        <color rgb="FF000000"/>
        <rFont val="ISOCPEUR"/>
        <family val="2"/>
        <charset val="204"/>
      </rPr>
      <t xml:space="preserve">1-44 </t>
    </r>
  </si>
  <si>
    <r>
      <rPr>
        <sz val="11"/>
        <color rgb="FF000000"/>
        <rFont val="ISOCPEUR"/>
        <family val="2"/>
        <charset val="204"/>
      </rPr>
      <t xml:space="preserve">1-48 </t>
    </r>
  </si>
  <si>
    <r>
      <rPr>
        <sz val="11"/>
        <color rgb="FF000000"/>
        <rFont val="ISOCPEUR"/>
        <family val="2"/>
        <charset val="204"/>
      </rPr>
      <t xml:space="preserve">1-49 </t>
    </r>
  </si>
  <si>
    <r>
      <rPr>
        <sz val="11"/>
        <color rgb="FF000000"/>
        <rFont val="ISOCPEUR"/>
        <family val="2"/>
        <charset val="204"/>
      </rPr>
      <t xml:space="preserve">1-50 </t>
    </r>
  </si>
  <si>
    <r>
      <rPr>
        <sz val="11"/>
        <color rgb="FF000000"/>
        <rFont val="ISOCPEUR"/>
        <family val="2"/>
        <charset val="204"/>
      </rPr>
      <t xml:space="preserve">1-54 </t>
    </r>
  </si>
  <si>
    <r>
      <rPr>
        <sz val="11"/>
        <color rgb="FF000000"/>
        <rFont val="ISOCPEUR"/>
        <family val="2"/>
        <charset val="204"/>
      </rPr>
      <t xml:space="preserve">1-72 </t>
    </r>
  </si>
  <si>
    <r>
      <rPr>
        <sz val="11"/>
        <color rgb="FF000000"/>
        <rFont val="ISOCPEUR"/>
        <family val="2"/>
        <charset val="204"/>
      </rPr>
      <t xml:space="preserve">1-160 </t>
    </r>
  </si>
  <si>
    <r>
      <rPr>
        <sz val="11"/>
        <color rgb="FF000000"/>
        <rFont val="ISOCPEUR"/>
        <family val="2"/>
        <charset val="204"/>
      </rPr>
      <t xml:space="preserve">1-63 </t>
    </r>
  </si>
  <si>
    <r>
      <rPr>
        <sz val="11"/>
        <color rgb="FF000000"/>
        <rFont val="ISOCPEUR"/>
        <family val="2"/>
        <charset val="204"/>
      </rPr>
      <t xml:space="preserve">1-74 </t>
    </r>
  </si>
  <si>
    <r>
      <rPr>
        <sz val="11"/>
        <color rgb="FF000000"/>
        <rFont val="ISOCPEUR"/>
        <family val="2"/>
        <charset val="204"/>
      </rPr>
      <t xml:space="preserve">1-76 </t>
    </r>
  </si>
  <si>
    <r>
      <rPr>
        <sz val="11"/>
        <color rgb="FF000000"/>
        <rFont val="ISOCPEUR"/>
        <family val="2"/>
        <charset val="204"/>
      </rPr>
      <t xml:space="preserve">1-78 </t>
    </r>
  </si>
  <si>
    <r>
      <rPr>
        <sz val="11"/>
        <color rgb="FF000000"/>
        <rFont val="ISOCPEUR"/>
        <family val="2"/>
        <charset val="204"/>
      </rPr>
      <t xml:space="preserve">1-79 </t>
    </r>
  </si>
  <si>
    <r>
      <rPr>
        <sz val="11"/>
        <color rgb="FF000000"/>
        <rFont val="ISOCPEUR"/>
        <family val="2"/>
        <charset val="204"/>
      </rPr>
      <t xml:space="preserve">1-80 </t>
    </r>
  </si>
  <si>
    <r>
      <rPr>
        <sz val="11"/>
        <color rgb="FF000000"/>
        <rFont val="ISOCPEUR"/>
        <family val="2"/>
        <charset val="204"/>
      </rPr>
      <t xml:space="preserve">1-81 </t>
    </r>
  </si>
  <si>
    <r>
      <rPr>
        <sz val="11"/>
        <color rgb="FF000000"/>
        <rFont val="ISOCPEUR"/>
        <family val="2"/>
        <charset val="204"/>
      </rPr>
      <t xml:space="preserve">1-86 </t>
    </r>
  </si>
  <si>
    <r>
      <rPr>
        <sz val="11"/>
        <color rgb="FF000000"/>
        <rFont val="ISOCPEUR"/>
        <family val="2"/>
        <charset val="204"/>
      </rPr>
      <t xml:space="preserve">1-97 </t>
    </r>
  </si>
  <si>
    <r>
      <rPr>
        <sz val="11"/>
        <color rgb="FF000000"/>
        <rFont val="ISOCPEUR"/>
        <family val="2"/>
        <charset val="204"/>
      </rPr>
      <t xml:space="preserve">1-71 </t>
    </r>
  </si>
  <si>
    <r>
      <rPr>
        <sz val="11"/>
        <color rgb="FF000000"/>
        <rFont val="ISOCPEUR"/>
        <family val="2"/>
        <charset val="204"/>
      </rPr>
      <t xml:space="preserve">1-104 </t>
    </r>
  </si>
  <si>
    <r>
      <rPr>
        <sz val="11"/>
        <color rgb="FF000000"/>
        <rFont val="ISOCPEUR"/>
        <family val="2"/>
        <charset val="204"/>
      </rPr>
      <t xml:space="preserve">1-105 </t>
    </r>
  </si>
  <si>
    <r>
      <rPr>
        <sz val="11"/>
        <color rgb="FF000000"/>
        <rFont val="ISOCPEUR"/>
        <family val="2"/>
        <charset val="204"/>
      </rPr>
      <t xml:space="preserve">1-106 </t>
    </r>
  </si>
  <si>
    <r>
      <rPr>
        <sz val="11"/>
        <color rgb="FF000000"/>
        <rFont val="ISOCPEUR"/>
        <family val="2"/>
        <charset val="204"/>
      </rPr>
      <t xml:space="preserve">1-107 </t>
    </r>
  </si>
  <si>
    <r>
      <rPr>
        <sz val="11"/>
        <color rgb="FF000000"/>
        <rFont val="ISOCPEUR"/>
        <family val="2"/>
        <charset val="204"/>
      </rPr>
      <t xml:space="preserve">1-108 </t>
    </r>
  </si>
  <si>
    <r>
      <rPr>
        <sz val="11"/>
        <color rgb="FF000000"/>
        <rFont val="ISOCPEUR"/>
        <family val="2"/>
        <charset val="204"/>
      </rPr>
      <t xml:space="preserve">1-115 </t>
    </r>
  </si>
  <si>
    <r>
      <rPr>
        <sz val="11"/>
        <color rgb="FF000000"/>
        <rFont val="ISOCPEUR"/>
        <family val="2"/>
        <charset val="204"/>
      </rPr>
      <t xml:space="preserve">1-116 </t>
    </r>
  </si>
  <si>
    <r>
      <rPr>
        <sz val="11"/>
        <color rgb="FF000000"/>
        <rFont val="ISOCPEUR"/>
        <family val="2"/>
        <charset val="204"/>
      </rPr>
      <t xml:space="preserve">1-129 </t>
    </r>
  </si>
  <si>
    <t>Экспликация помещений 1 этаж.</t>
  </si>
  <si>
    <r>
      <rPr>
        <sz val="11"/>
        <color rgb="FF000000"/>
        <rFont val="ISOCPEUR"/>
        <family val="2"/>
        <charset val="204"/>
      </rPr>
      <t xml:space="preserve">1.2.01 </t>
    </r>
  </si>
  <si>
    <r>
      <rPr>
        <sz val="11"/>
        <color rgb="FF000000"/>
        <rFont val="ISOCPEUR"/>
        <family val="2"/>
        <charset val="204"/>
      </rPr>
      <t xml:space="preserve">1.2.02 </t>
    </r>
  </si>
  <si>
    <r>
      <rPr>
        <sz val="11"/>
        <color rgb="FF000000"/>
        <rFont val="ISOCPEUR"/>
        <family val="2"/>
        <charset val="204"/>
      </rPr>
      <t xml:space="preserve">1.2.03 </t>
    </r>
  </si>
  <si>
    <r>
      <rPr>
        <sz val="11"/>
        <color rgb="FF000000"/>
        <rFont val="ISOCPEUR"/>
        <family val="2"/>
        <charset val="204"/>
      </rPr>
      <t xml:space="preserve">Межквартирный коридор </t>
    </r>
  </si>
  <si>
    <r>
      <rPr>
        <sz val="11"/>
        <color rgb="FF000000"/>
        <rFont val="ISOCPEUR"/>
        <family val="2"/>
        <charset val="204"/>
      </rPr>
      <t xml:space="preserve">1.2.04 </t>
    </r>
  </si>
  <si>
    <r>
      <rPr>
        <sz val="11"/>
        <color rgb="FF000000"/>
        <rFont val="ISOCPEUR"/>
        <family val="2"/>
        <charset val="204"/>
      </rPr>
      <t xml:space="preserve">Тамбур-шлюз ПБЗ МГН </t>
    </r>
  </si>
  <si>
    <r>
      <rPr>
        <sz val="11"/>
        <color rgb="FF000000"/>
        <rFont val="ISOCPEUR"/>
        <family val="2"/>
        <charset val="204"/>
      </rPr>
      <t xml:space="preserve">1.2.05 </t>
    </r>
  </si>
  <si>
    <r>
      <rPr>
        <sz val="11"/>
        <color rgb="FF000000"/>
        <rFont val="ISOCPEUR"/>
        <family val="2"/>
        <charset val="204"/>
      </rPr>
      <t xml:space="preserve">Лестничная клетка Н2 </t>
    </r>
  </si>
  <si>
    <t>Экспликация помещений 2 этаж.</t>
  </si>
  <si>
    <r>
      <rPr>
        <sz val="13"/>
        <color rgb="FF000000"/>
        <rFont val="ISOCPEUR"/>
        <family val="2"/>
        <charset val="204"/>
      </rPr>
      <t xml:space="preserve">Тамбур-шлюз ПБЗ МГН </t>
    </r>
  </si>
  <si>
    <r>
      <rPr>
        <sz val="13"/>
        <color rgb="FF000000"/>
        <rFont val="ISOCPEUR"/>
        <family val="2"/>
        <charset val="204"/>
      </rPr>
      <t xml:space="preserve">1.3.02 </t>
    </r>
  </si>
  <si>
    <r>
      <rPr>
        <sz val="13"/>
        <color rgb="FF000000"/>
        <rFont val="ISOCPEUR"/>
        <family val="2"/>
        <charset val="204"/>
      </rPr>
      <t xml:space="preserve">1.3.03 </t>
    </r>
  </si>
  <si>
    <r>
      <rPr>
        <sz val="13"/>
        <color rgb="FF000000"/>
        <rFont val="ISOCPEUR"/>
        <family val="2"/>
        <charset val="204"/>
      </rPr>
      <t xml:space="preserve">1.3.01 </t>
    </r>
  </si>
  <si>
    <t xml:space="preserve">Лестничная клетка Н2 </t>
  </si>
  <si>
    <t xml:space="preserve">Межквартирный коридор </t>
  </si>
  <si>
    <t>Экспликация помещений 3 этаж.</t>
  </si>
  <si>
    <r>
      <rPr>
        <sz val="11"/>
        <color rgb="FF000000"/>
        <rFont val="ISOCPEUR"/>
        <family val="2"/>
        <charset val="204"/>
      </rPr>
      <t xml:space="preserve">2.2.01 </t>
    </r>
  </si>
  <si>
    <r>
      <rPr>
        <sz val="11"/>
        <color rgb="FF000000"/>
        <rFont val="ISOCPEUR"/>
        <family val="2"/>
        <charset val="204"/>
      </rPr>
      <t xml:space="preserve">2.2.02 </t>
    </r>
  </si>
  <si>
    <r>
      <rPr>
        <sz val="11"/>
        <color rgb="FF000000"/>
        <rFont val="ISOCPEUR"/>
        <family val="2"/>
        <charset val="204"/>
      </rPr>
      <t xml:space="preserve">2.2.03 </t>
    </r>
  </si>
  <si>
    <r>
      <rPr>
        <sz val="11"/>
        <color rgb="FF000000"/>
        <rFont val="ISOCPEUR"/>
        <family val="2"/>
        <charset val="204"/>
      </rPr>
      <t xml:space="preserve">2.2.04 </t>
    </r>
  </si>
  <si>
    <r>
      <rPr>
        <sz val="11"/>
        <color rgb="FF000000"/>
        <rFont val="ISOCPEUR"/>
        <family val="2"/>
        <charset val="204"/>
      </rPr>
      <t xml:space="preserve">Тамбур-шлюз с ПБЗ МГН </t>
    </r>
  </si>
  <si>
    <r>
      <rPr>
        <sz val="11"/>
        <color rgb="FF000000"/>
        <rFont val="ISOCPEUR"/>
        <family val="2"/>
        <charset val="204"/>
      </rPr>
      <t xml:space="preserve">2.2.05 </t>
    </r>
  </si>
  <si>
    <r>
      <rPr>
        <sz val="11"/>
        <color rgb="FF000000"/>
        <rFont val="ISOCPEUR"/>
        <family val="2"/>
        <charset val="204"/>
      </rPr>
      <t xml:space="preserve">2.2.06 </t>
    </r>
  </si>
  <si>
    <r>
      <rPr>
        <sz val="11"/>
        <color rgb="FF000000"/>
        <rFont val="ISOCPEUR"/>
        <family val="2"/>
        <charset val="204"/>
      </rPr>
      <t xml:space="preserve">2.3.01 </t>
    </r>
  </si>
  <si>
    <r>
      <rPr>
        <sz val="11"/>
        <color rgb="FF000000"/>
        <rFont val="ISOCPEUR"/>
        <family val="2"/>
        <charset val="204"/>
      </rPr>
      <t xml:space="preserve">2.3.02 </t>
    </r>
  </si>
  <si>
    <r>
      <rPr>
        <sz val="11"/>
        <color rgb="FF000000"/>
        <rFont val="ISOCPEUR"/>
        <family val="2"/>
        <charset val="204"/>
      </rPr>
      <t xml:space="preserve">2.3.03 </t>
    </r>
  </si>
  <si>
    <r>
      <rPr>
        <sz val="11"/>
        <color rgb="FF000000"/>
        <rFont val="ISOCPEUR"/>
        <family val="2"/>
        <charset val="204"/>
      </rPr>
      <t xml:space="preserve">17.13 </t>
    </r>
  </si>
  <si>
    <t>Экспликация помещений 3-8 этаж.</t>
  </si>
  <si>
    <r>
      <rPr>
        <sz val="11"/>
        <color rgb="FF000000"/>
        <rFont val="ISOCPEUR"/>
        <family val="2"/>
        <charset val="204"/>
      </rPr>
      <t xml:space="preserve">3.2.01 </t>
    </r>
  </si>
  <si>
    <r>
      <rPr>
        <sz val="11"/>
        <color rgb="FF000000"/>
        <rFont val="ISOCPEUR"/>
        <family val="2"/>
        <charset val="204"/>
      </rPr>
      <t xml:space="preserve">3.2.02 </t>
    </r>
  </si>
  <si>
    <r>
      <rPr>
        <sz val="11"/>
        <color rgb="FF000000"/>
        <rFont val="ISOCPEUR"/>
        <family val="2"/>
        <charset val="204"/>
      </rPr>
      <t xml:space="preserve">3.2.03 </t>
    </r>
  </si>
  <si>
    <r>
      <rPr>
        <sz val="11"/>
        <color rgb="FF000000"/>
        <rFont val="ISOCPEUR"/>
        <family val="2"/>
        <charset val="204"/>
      </rPr>
      <t xml:space="preserve">3.2.04 </t>
    </r>
  </si>
  <si>
    <r>
      <rPr>
        <sz val="11"/>
        <color rgb="FF000000"/>
        <rFont val="ISOCPEUR"/>
        <family val="2"/>
        <charset val="204"/>
      </rPr>
      <t xml:space="preserve">3.2.05 </t>
    </r>
  </si>
  <si>
    <r>
      <rPr>
        <sz val="11"/>
        <color rgb="FF000000"/>
        <rFont val="ISOCPEUR"/>
        <family val="2"/>
        <charset val="204"/>
      </rPr>
      <t xml:space="preserve">3.2.06 </t>
    </r>
  </si>
  <si>
    <r>
      <rPr>
        <sz val="11"/>
        <color rgb="FF000000"/>
        <rFont val="ISOCPEUR"/>
        <family val="2"/>
        <charset val="204"/>
      </rPr>
      <t xml:space="preserve">3.3.01 </t>
    </r>
  </si>
  <si>
    <r>
      <rPr>
        <sz val="11"/>
        <color rgb="FF000000"/>
        <rFont val="ISOCPEUR"/>
        <family val="2"/>
        <charset val="204"/>
      </rPr>
      <t xml:space="preserve">3.3.02 </t>
    </r>
  </si>
  <si>
    <r>
      <rPr>
        <sz val="11"/>
        <color rgb="FF000000"/>
        <rFont val="ISOCPEUR"/>
        <family val="2"/>
        <charset val="204"/>
      </rPr>
      <t xml:space="preserve">3.3.03 </t>
    </r>
  </si>
  <si>
    <r>
      <rPr>
        <sz val="11"/>
        <color rgb="FF000000"/>
        <rFont val="ISOCPEUR"/>
        <family val="2"/>
        <charset val="204"/>
      </rPr>
      <t xml:space="preserve">3.3.04 </t>
    </r>
  </si>
  <si>
    <t>Экспликация помещений 3-6 этаж.</t>
  </si>
  <si>
    <r>
      <rPr>
        <sz val="11"/>
        <color rgb="FF000000"/>
        <rFont val="ISOCPEUR"/>
        <family val="2"/>
        <charset val="204"/>
      </rPr>
      <t xml:space="preserve">4.2.01 </t>
    </r>
  </si>
  <si>
    <r>
      <rPr>
        <sz val="11"/>
        <color rgb="FF000000"/>
        <rFont val="ISOCPEUR"/>
        <family val="2"/>
        <charset val="204"/>
      </rPr>
      <t xml:space="preserve">4.2.02 </t>
    </r>
  </si>
  <si>
    <r>
      <rPr>
        <sz val="11"/>
        <color rgb="FF000000"/>
        <rFont val="ISOCPEUR"/>
        <family val="2"/>
        <charset val="204"/>
      </rPr>
      <t xml:space="preserve">4.2.03 </t>
    </r>
  </si>
  <si>
    <r>
      <rPr>
        <sz val="11"/>
        <color rgb="FF000000"/>
        <rFont val="ISOCPEUR"/>
        <family val="2"/>
        <charset val="204"/>
      </rPr>
      <t xml:space="preserve">4.2.04 </t>
    </r>
  </si>
  <si>
    <r>
      <rPr>
        <sz val="11"/>
        <color rgb="FF000000"/>
        <rFont val="ISOCPEUR"/>
        <family val="2"/>
        <charset val="204"/>
      </rPr>
      <t xml:space="preserve">4.2.05 </t>
    </r>
  </si>
  <si>
    <r>
      <rPr>
        <sz val="11"/>
        <color rgb="FF000000"/>
        <rFont val="ISOCPEUR"/>
        <family val="2"/>
        <charset val="204"/>
      </rPr>
      <t xml:space="preserve">4.2.06 </t>
    </r>
  </si>
  <si>
    <r>
      <rPr>
        <sz val="11"/>
        <color rgb="FF000000"/>
        <rFont val="ISOCPEUR"/>
        <family val="2"/>
        <charset val="204"/>
      </rPr>
      <t xml:space="preserve">4.4.01 </t>
    </r>
  </si>
  <si>
    <r>
      <rPr>
        <sz val="11"/>
        <color rgb="FF000000"/>
        <rFont val="ISOCPEUR"/>
        <family val="2"/>
        <charset val="204"/>
      </rPr>
      <t xml:space="preserve">4.4.02 </t>
    </r>
  </si>
  <si>
    <r>
      <rPr>
        <sz val="11"/>
        <color rgb="FF000000"/>
        <rFont val="ISOCPEUR"/>
        <family val="2"/>
        <charset val="204"/>
      </rPr>
      <t xml:space="preserve">4.4.03 </t>
    </r>
  </si>
  <si>
    <r>
      <rPr>
        <sz val="11"/>
        <color rgb="FF000000"/>
        <rFont val="ISOCPEUR"/>
        <family val="2"/>
        <charset val="204"/>
      </rPr>
      <t xml:space="preserve">4.4.04 </t>
    </r>
  </si>
  <si>
    <t>Экспликация помещений 4-6 этаж.</t>
  </si>
  <si>
    <t>Экспликация помещений -1 этаж.</t>
  </si>
  <si>
    <t>Паркинг</t>
  </si>
  <si>
    <t>Тамбур-шлюз</t>
  </si>
  <si>
    <t>Лестничная клетка</t>
  </si>
  <si>
    <t>Итого:</t>
  </si>
  <si>
    <t>-1-03</t>
  </si>
  <si>
    <t>-1-04</t>
  </si>
  <si>
    <t>-1-01</t>
  </si>
  <si>
    <t>Лифтовой холл/ тамбур-шлюз/ ПБЗ для МГН</t>
  </si>
  <si>
    <t>-1-28</t>
  </si>
  <si>
    <t>-1-27</t>
  </si>
  <si>
    <t>-1-30</t>
  </si>
  <si>
    <t>-1-80</t>
  </si>
  <si>
    <t>-1-79</t>
  </si>
  <si>
    <t>-1-77</t>
  </si>
  <si>
    <t>-1-98</t>
  </si>
  <si>
    <t>-1-97</t>
  </si>
  <si>
    <t>-1-124</t>
  </si>
  <si>
    <t>-1-99</t>
  </si>
  <si>
    <t>Коридор</t>
  </si>
  <si>
    <t>1-57</t>
  </si>
  <si>
    <t>1-58</t>
  </si>
  <si>
    <t>1-03</t>
  </si>
  <si>
    <t>1-04</t>
  </si>
  <si>
    <t>Лестничная клетка Н2 №1</t>
  </si>
  <si>
    <t>Лестничная клетка Л1 №1</t>
  </si>
  <si>
    <t>Лестничная клетка Л1 №2</t>
  </si>
  <si>
    <t>1-91</t>
  </si>
  <si>
    <t>1-90</t>
  </si>
  <si>
    <t>Лестничная клетка Л1 №3</t>
  </si>
  <si>
    <t>Лестничная клетка Н2 №3</t>
  </si>
  <si>
    <t>1-117</t>
  </si>
  <si>
    <t>1-118</t>
  </si>
  <si>
    <t>Лестничная клетка Н2 №4</t>
  </si>
  <si>
    <t>Лестничная клетка Л1 №4</t>
  </si>
  <si>
    <t>-1-142</t>
  </si>
  <si>
    <t>Помещение автостоянки</t>
  </si>
  <si>
    <t>-1-141</t>
  </si>
  <si>
    <t>1-75</t>
  </si>
  <si>
    <t>Итого 6.1:</t>
  </si>
  <si>
    <t>1 этаж</t>
  </si>
  <si>
    <t>Вестибюли</t>
  </si>
  <si>
    <t>Тамбуры</t>
  </si>
  <si>
    <t>Консьерж</t>
  </si>
  <si>
    <t>Колясочная</t>
  </si>
  <si>
    <t>ПУИ</t>
  </si>
  <si>
    <t>Лапомойка</t>
  </si>
  <si>
    <t>С.у при консьерже</t>
  </si>
  <si>
    <t>Л.к.</t>
  </si>
  <si>
    <t>Участки паркинга</t>
  </si>
  <si>
    <t>2 этаж</t>
  </si>
  <si>
    <t>Лифтовый холл</t>
  </si>
  <si>
    <t xml:space="preserve">Межквартирный коридор (участок) </t>
  </si>
  <si>
    <t>ЛК</t>
  </si>
  <si>
    <t>6.2.1</t>
  </si>
  <si>
    <t>6.2.2</t>
  </si>
  <si>
    <t>6.2.3</t>
  </si>
  <si>
    <t>6.2.4</t>
  </si>
  <si>
    <t>-1 этаж</t>
  </si>
  <si>
    <t>ИТОГО</t>
  </si>
  <si>
    <t>ПЛОЩАДИ ПО ДИЗАЙН ПРОЕТКТУ  (1 ЭТАП)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</si>
</sst>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ISOCPEUR"/>
      <family val="2"/>
      <charset val="204"/>
    </font>
    <font>
      <sz val="13"/>
      <color rgb="FF000000"/>
      <name val="ISOCPEUR"/>
      <family val="2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3399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 indent="3"/>
    </xf>
    <xf numFmtId="49" fontId="0" fillId="0" borderId="0" xfId="0" applyNumberFormat="1"/>
    <xf numFmtId="0" fontId="2" fillId="0" borderId="1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49" fontId="1" fillId="0" borderId="0" xfId="0" applyNumberFormat="1" applyFont="1"/>
    <xf numFmtId="2" fontId="0" fillId="0" borderId="0" xfId="0" applyNumberFormat="1"/>
    <xf numFmtId="2" fontId="1" fillId="0" borderId="0" xfId="0" applyNumberFormat="1" applyFont="1"/>
    <xf numFmtId="2" fontId="0" fillId="2" borderId="2" xfId="0" applyNumberFormat="1" applyFill="1" applyBorder="1"/>
    <xf numFmtId="49" fontId="0" fillId="3" borderId="2" xfId="0" applyNumberFormat="1" applyFill="1" applyBorder="1"/>
    <xf numFmtId="2" fontId="0" fillId="2" borderId="0" xfId="0" applyNumberFormat="1" applyFill="1"/>
    <xf numFmtId="2" fontId="0" fillId="2" borderId="0" xfId="0" applyNumberFormat="1" applyFill="1" applyAlignment="1"/>
    <xf numFmtId="2" fontId="0" fillId="3" borderId="2" xfId="0" applyNumberFormat="1" applyFill="1" applyBorder="1"/>
    <xf numFmtId="0" fontId="0" fillId="3" borderId="2" xfId="0" applyNumberFormat="1" applyFill="1" applyBorder="1" applyAlignment="1"/>
    <xf numFmtId="0" fontId="0" fillId="3" borderId="3" xfId="0" applyNumberFormat="1" applyFill="1" applyBorder="1" applyAlignment="1"/>
    <xf numFmtId="2" fontId="0" fillId="0" borderId="0" xfId="0" applyNumberFormat="1" applyBorder="1" applyAlignment="1"/>
    <xf numFmtId="0" fontId="0" fillId="2" borderId="2" xfId="0" applyNumberFormat="1" applyFill="1" applyBorder="1" applyAlignment="1"/>
    <xf numFmtId="0" fontId="0" fillId="2" borderId="3" xfId="0" applyNumberFormat="1" applyFill="1" applyBorder="1" applyAlignment="1"/>
    <xf numFmtId="2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0" fillId="2" borderId="2" xfId="0" applyNumberForma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2" borderId="2" xfId="0" applyNumberForma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 indent="3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0" fillId="2" borderId="2" xfId="0" applyNumberFormat="1" applyFill="1" applyBorder="1" applyAlignment="1">
      <alignment horizontal="center"/>
    </xf>
    <xf numFmtId="0" fontId="0" fillId="2" borderId="3" xfId="0" applyNumberFormat="1" applyFill="1" applyBorder="1" applyAlignment="1">
      <alignment horizontal="center"/>
    </xf>
    <xf numFmtId="2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horizontal="center" vertic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2" xfId="0" applyNumberFormat="1" applyFill="1" applyBorder="1" applyAlignment="1">
      <alignment horizontal="center" vertical="center"/>
    </xf>
    <xf numFmtId="0" fontId="0" fillId="2" borderId="3" xfId="0" applyNumberFormat="1" applyFill="1" applyBorder="1" applyAlignment="1">
      <alignment horizontal="center" vertical="center"/>
    </xf>
    <xf numFmtId="2" fontId="0" fillId="2" borderId="0" xfId="0" applyNumberFormat="1" applyFill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 wrapText="1"/>
    </xf>
    <xf numFmtId="49" fontId="0" fillId="0" borderId="0" xfId="0" applyNumberFormat="1" applyFill="1" applyAlignment="1">
      <alignment horizontal="center" vertical="center"/>
    </xf>
    <xf numFmtId="2" fontId="0" fillId="0" borderId="0" xfId="0" applyNumberFormat="1" applyFill="1"/>
    <xf numFmtId="2" fontId="0" fillId="0" borderId="0" xfId="0" applyNumberFormat="1" applyFill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2" fontId="4" fillId="4" borderId="0" xfId="0" applyNumberFormat="1" applyFont="1" applyFill="1"/>
    <xf numFmtId="2" fontId="5" fillId="4" borderId="0" xfId="0" applyNumberFormat="1" applyFont="1" applyFill="1"/>
    <xf numFmtId="2" fontId="4" fillId="0" borderId="0" xfId="0" applyNumberFormat="1" applyFont="1"/>
    <xf numFmtId="2" fontId="5" fillId="0" borderId="0" xfId="0" applyNumberFormat="1" applyFont="1"/>
    <xf numFmtId="0" fontId="2" fillId="0" borderId="1" xfId="0" applyFont="1" applyFill="1" applyBorder="1" applyAlignment="1">
      <alignment horizontal="center" wrapText="1"/>
    </xf>
    <xf numFmtId="2" fontId="0" fillId="3" borderId="2" xfId="0" applyNumberFormat="1" applyFill="1" applyBorder="1" applyAlignment="1">
      <alignment horizontal="center"/>
    </xf>
    <xf numFmtId="2" fontId="0" fillId="3" borderId="2" xfId="0" applyNumberFormat="1" applyFill="1" applyBorder="1" applyAlignment="1">
      <alignment horizontal="left"/>
    </xf>
    <xf numFmtId="49" fontId="1" fillId="0" borderId="0" xfId="0" applyNumberFormat="1" applyFont="1" applyFill="1"/>
    <xf numFmtId="2" fontId="0" fillId="0" borderId="0" xfId="0" applyNumberFormat="1" applyAlignment="1">
      <alignment horizontal="right"/>
    </xf>
    <xf numFmtId="0" fontId="0" fillId="5" borderId="0" xfId="0" applyFill="1"/>
    <xf numFmtId="0" fontId="1" fillId="0" borderId="0" xfId="0" applyFont="1"/>
    <xf numFmtId="0" fontId="0" fillId="6" borderId="0" xfId="0" applyFill="1"/>
    <xf numFmtId="0" fontId="1" fillId="0" borderId="0" xfId="0" applyFont="1" applyFill="1"/>
    <xf numFmtId="2" fontId="0" fillId="0" borderId="0" xfId="0" applyNumberFormat="1" applyFill="1" applyAlignment="1">
      <alignment horizontal="right"/>
    </xf>
    <xf numFmtId="2" fontId="1" fillId="0" borderId="0" xfId="0" applyNumberFormat="1" applyFont="1" applyFill="1"/>
    <xf numFmtId="0" fontId="1" fillId="6" borderId="0" xfId="0" applyFont="1" applyFill="1"/>
    <xf numFmtId="49" fontId="1" fillId="6" borderId="0" xfId="0" applyNumberFormat="1" applyFont="1" applyFill="1"/>
    <xf numFmtId="2" fontId="1" fillId="6" borderId="0" xfId="0" applyNumberFormat="1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3"/>
  <sheetViews>
    <sheetView tabSelected="1" zoomScale="55" zoomScaleNormal="55" workbookViewId="0">
      <selection activeCell="S25" sqref="S25"/>
    </sheetView>
  </sheetViews>
  <sheetFormatPr defaultRowHeight="14.4" x14ac:dyDescent="0.3"/>
  <cols>
    <col min="3" max="3" width="11" style="24" customWidth="1"/>
    <col min="4" max="4" width="48.33203125" customWidth="1"/>
    <col min="5" max="5" width="10.109375" style="5" bestFit="1" customWidth="1"/>
    <col min="6" max="6" width="10.109375" bestFit="1" customWidth="1"/>
    <col min="9" max="9" width="8.88671875" style="3"/>
    <col min="11" max="11" width="25.5546875" customWidth="1"/>
    <col min="16" max="16" width="34.33203125" customWidth="1"/>
    <col min="17" max="17" width="7.109375" bestFit="1" customWidth="1"/>
    <col min="18" max="20" width="6" bestFit="1" customWidth="1"/>
  </cols>
  <sheetData>
    <row r="1" spans="1:22" x14ac:dyDescent="0.3">
      <c r="P1" s="60"/>
      <c r="Q1" s="60"/>
      <c r="R1" s="60"/>
      <c r="S1" s="60"/>
      <c r="T1" s="60"/>
      <c r="U1" s="60"/>
      <c r="V1" s="60"/>
    </row>
    <row r="2" spans="1:22" x14ac:dyDescent="0.3">
      <c r="P2" s="69"/>
      <c r="Q2" s="69"/>
      <c r="R2" s="69"/>
      <c r="S2" s="69"/>
      <c r="T2" s="69"/>
      <c r="U2" s="60"/>
      <c r="V2" s="60"/>
    </row>
    <row r="3" spans="1:22" x14ac:dyDescent="0.3">
      <c r="D3" s="9" t="s">
        <v>103</v>
      </c>
      <c r="E3" s="8"/>
      <c r="F3" s="8"/>
      <c r="G3" s="8"/>
      <c r="H3" s="8"/>
      <c r="J3" s="9" t="s">
        <v>104</v>
      </c>
      <c r="K3" s="8"/>
      <c r="L3" s="8"/>
      <c r="P3" s="58"/>
      <c r="Q3" s="60"/>
      <c r="R3" s="60"/>
      <c r="S3" s="60"/>
      <c r="T3" s="60"/>
      <c r="U3" s="74"/>
      <c r="V3" s="60"/>
    </row>
    <row r="4" spans="1:22" x14ac:dyDescent="0.3">
      <c r="D4" s="8"/>
      <c r="E4" s="8"/>
      <c r="F4" s="8"/>
      <c r="G4" s="8"/>
      <c r="H4" s="8"/>
      <c r="J4" s="8"/>
      <c r="K4" s="8"/>
      <c r="L4" s="8"/>
      <c r="P4" s="60"/>
      <c r="Q4" s="60"/>
      <c r="R4" s="60"/>
      <c r="S4" s="60"/>
      <c r="T4" s="60"/>
      <c r="U4" s="60"/>
      <c r="V4" s="60"/>
    </row>
    <row r="5" spans="1:22" x14ac:dyDescent="0.3">
      <c r="C5" s="25" t="s">
        <v>108</v>
      </c>
      <c r="D5" s="10" t="s">
        <v>111</v>
      </c>
      <c r="E5" s="18">
        <v>16.489999999999998</v>
      </c>
      <c r="G5" s="8"/>
      <c r="H5" s="8"/>
      <c r="I5" s="11" t="s">
        <v>138</v>
      </c>
      <c r="J5" s="68" t="s">
        <v>139</v>
      </c>
      <c r="K5" s="68"/>
      <c r="L5" s="15">
        <v>2975.91</v>
      </c>
      <c r="P5" s="69"/>
      <c r="Q5" s="69"/>
      <c r="R5" s="69"/>
      <c r="S5" s="69"/>
      <c r="T5" s="69"/>
      <c r="U5" s="58"/>
      <c r="V5" s="60"/>
    </row>
    <row r="6" spans="1:22" x14ac:dyDescent="0.3">
      <c r="C6" s="25" t="s">
        <v>109</v>
      </c>
      <c r="D6" s="10" t="s">
        <v>106</v>
      </c>
      <c r="E6" s="19">
        <v>19.059999999999999</v>
      </c>
      <c r="G6" s="8"/>
      <c r="H6" s="8"/>
      <c r="I6" s="11" t="s">
        <v>140</v>
      </c>
      <c r="J6" s="68" t="s">
        <v>139</v>
      </c>
      <c r="K6" s="68"/>
      <c r="L6" s="16">
        <v>2522.36</v>
      </c>
      <c r="P6" s="58"/>
      <c r="Q6" s="58"/>
      <c r="R6" s="58"/>
      <c r="S6" s="58"/>
      <c r="T6" s="58"/>
      <c r="U6" s="58"/>
      <c r="V6" s="60"/>
    </row>
    <row r="7" spans="1:22" x14ac:dyDescent="0.3">
      <c r="C7" s="25" t="s">
        <v>110</v>
      </c>
      <c r="D7" s="10" t="s">
        <v>105</v>
      </c>
      <c r="E7" s="19">
        <v>12.79</v>
      </c>
      <c r="G7" s="8"/>
      <c r="H7" s="8"/>
      <c r="I7" s="8"/>
      <c r="J7" s="8"/>
      <c r="K7" s="8"/>
      <c r="L7" s="8"/>
      <c r="P7" s="58"/>
      <c r="Q7" s="58"/>
      <c r="R7" s="58"/>
      <c r="S7" s="58"/>
      <c r="T7" s="58"/>
      <c r="U7" s="58"/>
      <c r="V7" s="60"/>
    </row>
    <row r="8" spans="1:22" x14ac:dyDescent="0.3">
      <c r="D8" s="8"/>
      <c r="E8" s="8"/>
      <c r="F8" s="8"/>
      <c r="G8" s="8"/>
      <c r="H8" s="8"/>
      <c r="J8" s="8"/>
      <c r="K8" s="8" t="s">
        <v>107</v>
      </c>
      <c r="L8" s="17">
        <f>SUM(L5:L7)</f>
        <v>5498.27</v>
      </c>
      <c r="P8" s="58"/>
      <c r="Q8" s="58"/>
      <c r="R8" s="58"/>
      <c r="S8" s="58"/>
      <c r="T8" s="58"/>
      <c r="U8" s="58"/>
      <c r="V8" s="60"/>
    </row>
    <row r="9" spans="1:22" x14ac:dyDescent="0.3">
      <c r="D9" s="12" t="s">
        <v>107</v>
      </c>
      <c r="E9" s="13">
        <f>SUM(E5:E7)</f>
        <v>48.339999999999996</v>
      </c>
      <c r="G9" s="8"/>
      <c r="H9" s="8"/>
      <c r="I9" s="11" t="s">
        <v>141</v>
      </c>
      <c r="J9" s="67" t="s">
        <v>139</v>
      </c>
      <c r="K9" s="67"/>
      <c r="L9" s="14">
        <v>3914.19</v>
      </c>
      <c r="P9" s="58"/>
      <c r="Q9" s="58"/>
      <c r="R9" s="58"/>
      <c r="S9" s="58"/>
      <c r="T9" s="58"/>
      <c r="U9" s="58"/>
      <c r="V9" s="60"/>
    </row>
    <row r="10" spans="1:22" x14ac:dyDescent="0.3">
      <c r="D10" s="8"/>
      <c r="E10" s="8"/>
      <c r="F10" s="8"/>
      <c r="G10" s="8"/>
      <c r="H10" s="8"/>
      <c r="I10" s="8"/>
      <c r="J10" s="8"/>
      <c r="K10" s="8"/>
      <c r="L10" s="8"/>
      <c r="P10" s="58"/>
      <c r="Q10" s="58"/>
      <c r="R10" s="58"/>
      <c r="S10" s="58"/>
      <c r="T10" s="58"/>
      <c r="U10" s="58"/>
      <c r="V10" s="60"/>
    </row>
    <row r="11" spans="1:22" x14ac:dyDescent="0.3">
      <c r="D11" s="8"/>
      <c r="E11" s="8"/>
      <c r="F11" s="8"/>
      <c r="G11" s="8"/>
      <c r="H11" s="8"/>
      <c r="J11" s="8"/>
      <c r="K11" s="8" t="s">
        <v>107</v>
      </c>
      <c r="L11" s="17">
        <f>SUM(L9:L10)</f>
        <v>3914.19</v>
      </c>
      <c r="P11" s="58"/>
      <c r="Q11" s="58"/>
      <c r="R11" s="58"/>
      <c r="S11" s="58"/>
      <c r="T11" s="58"/>
      <c r="U11" s="58"/>
      <c r="V11" s="60"/>
    </row>
    <row r="12" spans="1:22" x14ac:dyDescent="0.3">
      <c r="P12" s="58"/>
      <c r="Q12" s="58"/>
      <c r="R12" s="58"/>
      <c r="S12" s="58"/>
      <c r="T12" s="58"/>
      <c r="U12" s="58"/>
      <c r="V12" s="60"/>
    </row>
    <row r="13" spans="1:22" x14ac:dyDescent="0.3">
      <c r="D13" s="7" t="s">
        <v>52</v>
      </c>
      <c r="P13" s="58"/>
      <c r="Q13" s="58"/>
      <c r="R13" s="58"/>
      <c r="S13" s="58"/>
      <c r="T13" s="58"/>
      <c r="U13" s="58"/>
      <c r="V13" s="60"/>
    </row>
    <row r="14" spans="1:22" x14ac:dyDescent="0.3">
      <c r="P14" s="58"/>
      <c r="Q14" s="58"/>
      <c r="R14" s="58"/>
      <c r="S14" s="58"/>
      <c r="T14" s="58"/>
      <c r="U14" s="75"/>
      <c r="V14" s="60"/>
    </row>
    <row r="15" spans="1:22" x14ac:dyDescent="0.3">
      <c r="C15" s="31" t="s">
        <v>0</v>
      </c>
      <c r="D15" s="32" t="s">
        <v>1</v>
      </c>
      <c r="E15" s="32">
        <v>33.130000000000003</v>
      </c>
      <c r="F15" s="4" t="s">
        <v>2</v>
      </c>
      <c r="K15" s="9">
        <f>E9+E29+E40+E48</f>
        <v>477.77</v>
      </c>
      <c r="P15" s="58"/>
      <c r="Q15" s="58"/>
      <c r="R15" s="58"/>
      <c r="S15" s="58"/>
      <c r="T15" s="58"/>
      <c r="U15" s="58"/>
      <c r="V15" s="60"/>
    </row>
    <row r="16" spans="1:22" x14ac:dyDescent="0.3">
      <c r="A16" s="73"/>
      <c r="B16" s="71"/>
      <c r="C16" s="31" t="s">
        <v>3</v>
      </c>
      <c r="D16" s="32" t="s">
        <v>4</v>
      </c>
      <c r="E16" s="32">
        <v>82.71</v>
      </c>
      <c r="F16" s="4" t="s">
        <v>2</v>
      </c>
      <c r="J16" s="62" t="s">
        <v>142</v>
      </c>
      <c r="K16" s="63">
        <f>K15+'6.2.2'!I8+'6.2.3'!I7+'6.2.4'!I7</f>
        <v>1796.3400000000001</v>
      </c>
      <c r="P16" s="58"/>
      <c r="Q16" s="58"/>
      <c r="R16" s="58"/>
      <c r="S16" s="58"/>
      <c r="T16" s="58"/>
      <c r="U16" s="58"/>
      <c r="V16" s="60"/>
    </row>
    <row r="17" spans="2:22" x14ac:dyDescent="0.3">
      <c r="C17" s="31" t="s">
        <v>5</v>
      </c>
      <c r="D17" s="32" t="s">
        <v>6</v>
      </c>
      <c r="E17" s="32">
        <v>2.86</v>
      </c>
      <c r="F17" s="4" t="s">
        <v>7</v>
      </c>
      <c r="J17" s="64"/>
      <c r="K17" s="65"/>
      <c r="P17" s="76"/>
      <c r="Q17" s="58"/>
      <c r="R17" s="58"/>
      <c r="S17" s="58"/>
      <c r="T17" s="58"/>
      <c r="U17" s="76"/>
      <c r="V17" s="60"/>
    </row>
    <row r="18" spans="2:22" ht="43.2" x14ac:dyDescent="0.3">
      <c r="C18" s="26" t="s">
        <v>8</v>
      </c>
      <c r="D18" s="4" t="s">
        <v>23</v>
      </c>
      <c r="E18" s="4">
        <v>15.59</v>
      </c>
      <c r="F18" s="4" t="s">
        <v>10</v>
      </c>
      <c r="J18" s="62" t="s">
        <v>104</v>
      </c>
      <c r="K18" s="63">
        <f>L11+L8</f>
        <v>9412.4600000000009</v>
      </c>
      <c r="P18" s="58"/>
      <c r="Q18" s="58"/>
      <c r="R18" s="58"/>
      <c r="S18" s="58"/>
      <c r="T18" s="58"/>
      <c r="U18" s="58"/>
      <c r="V18" s="60"/>
    </row>
    <row r="19" spans="2:22" x14ac:dyDescent="0.3">
      <c r="C19" s="31" t="s">
        <v>11</v>
      </c>
      <c r="D19" s="33" t="s">
        <v>12</v>
      </c>
      <c r="E19" s="34">
        <v>28.26</v>
      </c>
      <c r="F19" s="2" t="s">
        <v>13</v>
      </c>
      <c r="P19" s="58"/>
      <c r="Q19" s="58"/>
      <c r="R19" s="58"/>
      <c r="S19" s="58"/>
      <c r="T19" s="58"/>
      <c r="U19" s="58"/>
      <c r="V19" s="60"/>
    </row>
    <row r="20" spans="2:22" x14ac:dyDescent="0.3">
      <c r="B20" s="71"/>
      <c r="C20" s="31" t="s">
        <v>14</v>
      </c>
      <c r="D20" s="33" t="s">
        <v>15</v>
      </c>
      <c r="E20" s="34">
        <v>8.44</v>
      </c>
      <c r="F20" s="2" t="s">
        <v>2</v>
      </c>
      <c r="P20" s="76"/>
      <c r="Q20" s="69"/>
      <c r="R20" s="69"/>
      <c r="S20" s="69"/>
      <c r="T20" s="69"/>
      <c r="U20" s="58"/>
      <c r="V20" s="60"/>
    </row>
    <row r="21" spans="2:22" x14ac:dyDescent="0.3">
      <c r="B21" s="71"/>
      <c r="C21" s="31" t="s">
        <v>16</v>
      </c>
      <c r="D21" s="33" t="s">
        <v>17</v>
      </c>
      <c r="E21" s="34">
        <v>12.4</v>
      </c>
      <c r="F21" s="2" t="s">
        <v>2</v>
      </c>
      <c r="P21" s="58"/>
      <c r="Q21" s="58"/>
      <c r="R21" s="58"/>
      <c r="S21" s="58"/>
      <c r="T21" s="58"/>
      <c r="U21" s="58"/>
      <c r="V21" s="60"/>
    </row>
    <row r="22" spans="2:22" ht="14.4" customHeight="1" x14ac:dyDescent="0.3">
      <c r="C22" s="31" t="s">
        <v>18</v>
      </c>
      <c r="D22" s="33" t="s">
        <v>19</v>
      </c>
      <c r="E22" s="34">
        <v>1.61</v>
      </c>
      <c r="F22" s="2" t="s">
        <v>2</v>
      </c>
      <c r="P22" s="58"/>
      <c r="Q22" s="58"/>
      <c r="R22" s="58"/>
      <c r="S22" s="58"/>
      <c r="T22" s="58"/>
      <c r="U22" s="58"/>
      <c r="V22" s="60"/>
    </row>
    <row r="23" spans="2:22" x14ac:dyDescent="0.3">
      <c r="C23" s="31" t="s">
        <v>20</v>
      </c>
      <c r="D23" s="33" t="s">
        <v>21</v>
      </c>
      <c r="E23" s="34">
        <v>3.92</v>
      </c>
      <c r="F23" s="2" t="s">
        <v>2</v>
      </c>
      <c r="P23" s="58"/>
      <c r="Q23" s="58"/>
      <c r="R23" s="58"/>
      <c r="S23" s="58"/>
      <c r="T23" s="58"/>
      <c r="U23" s="58"/>
      <c r="V23" s="60"/>
    </row>
    <row r="24" spans="2:22" x14ac:dyDescent="0.3">
      <c r="B24" s="71"/>
      <c r="C24" s="35" t="s">
        <v>22</v>
      </c>
      <c r="D24" s="36" t="s">
        <v>15</v>
      </c>
      <c r="E24" s="37">
        <v>9.11</v>
      </c>
      <c r="F24" s="2" t="s">
        <v>2</v>
      </c>
      <c r="P24" s="58"/>
      <c r="Q24" s="58"/>
      <c r="R24" s="58"/>
      <c r="S24" s="58"/>
      <c r="T24" s="58"/>
      <c r="U24" s="58"/>
      <c r="V24" s="60"/>
    </row>
    <row r="25" spans="2:22" x14ac:dyDescent="0.3">
      <c r="C25" s="38"/>
      <c r="D25" s="39"/>
      <c r="E25" s="40"/>
      <c r="F25" s="30"/>
      <c r="P25" s="58"/>
      <c r="Q25" s="58"/>
      <c r="R25" s="58"/>
      <c r="S25" s="58"/>
      <c r="T25" s="58"/>
      <c r="U25" s="58"/>
      <c r="V25" s="60"/>
    </row>
    <row r="26" spans="2:22" x14ac:dyDescent="0.3">
      <c r="C26" s="25" t="s">
        <v>125</v>
      </c>
      <c r="D26" s="41" t="s">
        <v>127</v>
      </c>
      <c r="E26" s="42">
        <v>27.07</v>
      </c>
      <c r="P26" s="76"/>
      <c r="Q26" s="58"/>
      <c r="R26" s="58"/>
      <c r="S26" s="58"/>
      <c r="T26" s="58"/>
      <c r="U26" s="76"/>
      <c r="V26" s="60"/>
    </row>
    <row r="27" spans="2:22" x14ac:dyDescent="0.3">
      <c r="C27" s="25" t="s">
        <v>126</v>
      </c>
      <c r="D27" s="41" t="s">
        <v>128</v>
      </c>
      <c r="E27" s="42">
        <v>25.6</v>
      </c>
      <c r="P27" s="60"/>
      <c r="Q27" s="60"/>
      <c r="R27" s="60"/>
      <c r="S27" s="60"/>
      <c r="T27" s="60"/>
      <c r="U27" s="60"/>
      <c r="V27" s="60"/>
    </row>
    <row r="28" spans="2:22" x14ac:dyDescent="0.3">
      <c r="P28" s="60"/>
      <c r="Q28" s="60"/>
      <c r="R28" s="60"/>
      <c r="S28" s="60"/>
      <c r="T28" s="60"/>
      <c r="U28" s="60"/>
      <c r="V28" s="60"/>
    </row>
    <row r="29" spans="2:22" x14ac:dyDescent="0.3">
      <c r="D29" s="12" t="s">
        <v>107</v>
      </c>
      <c r="E29" s="13">
        <f>SUM(E19:E27,E17,E16,E15)</f>
        <v>235.10999999999999</v>
      </c>
      <c r="P29" s="60"/>
      <c r="Q29" s="60"/>
      <c r="R29" s="60"/>
      <c r="S29" s="60"/>
      <c r="T29" s="60"/>
      <c r="U29" s="60"/>
      <c r="V29" s="60"/>
    </row>
    <row r="30" spans="2:22" x14ac:dyDescent="0.3">
      <c r="P30" s="74"/>
      <c r="Q30" s="60"/>
      <c r="R30" s="60"/>
      <c r="S30" s="60"/>
      <c r="T30" s="60"/>
      <c r="U30" s="76"/>
      <c r="V30" s="60"/>
    </row>
    <row r="31" spans="2:22" x14ac:dyDescent="0.3">
      <c r="P31" s="60"/>
      <c r="Q31" s="60"/>
      <c r="R31" s="60"/>
      <c r="S31" s="60"/>
      <c r="T31" s="60"/>
      <c r="U31" s="60"/>
      <c r="V31" s="60"/>
    </row>
    <row r="32" spans="2:22" x14ac:dyDescent="0.3">
      <c r="D32" s="7" t="s">
        <v>61</v>
      </c>
      <c r="P32" s="60"/>
      <c r="Q32" s="60"/>
      <c r="R32" s="60"/>
      <c r="S32" s="60"/>
      <c r="T32" s="60"/>
      <c r="U32" s="60"/>
      <c r="V32" s="60"/>
    </row>
    <row r="34" spans="2:21" x14ac:dyDescent="0.3">
      <c r="C34" s="31" t="s">
        <v>53</v>
      </c>
      <c r="D34" s="33" t="s">
        <v>15</v>
      </c>
      <c r="E34" s="34">
        <v>7.55</v>
      </c>
    </row>
    <row r="35" spans="2:21" x14ac:dyDescent="0.3">
      <c r="C35" s="31" t="s">
        <v>54</v>
      </c>
      <c r="D35" s="33" t="s">
        <v>15</v>
      </c>
      <c r="E35" s="34">
        <v>33.72</v>
      </c>
      <c r="P35" s="77" t="s">
        <v>163</v>
      </c>
    </row>
    <row r="36" spans="2:21" x14ac:dyDescent="0.3">
      <c r="C36" s="31" t="s">
        <v>55</v>
      </c>
      <c r="D36" s="33" t="s">
        <v>56</v>
      </c>
      <c r="E36" s="34">
        <v>46.73</v>
      </c>
    </row>
    <row r="37" spans="2:21" x14ac:dyDescent="0.3">
      <c r="B37" s="71"/>
      <c r="C37" s="31" t="s">
        <v>57</v>
      </c>
      <c r="D37" s="33" t="s">
        <v>58</v>
      </c>
      <c r="E37" s="34">
        <v>16.03</v>
      </c>
    </row>
    <row r="38" spans="2:21" x14ac:dyDescent="0.3">
      <c r="B38" s="71"/>
      <c r="C38" s="31" t="s">
        <v>59</v>
      </c>
      <c r="D38" s="33" t="s">
        <v>60</v>
      </c>
      <c r="E38" s="34">
        <v>13.83</v>
      </c>
      <c r="P38" s="78" t="s">
        <v>143</v>
      </c>
      <c r="Q38" s="69" t="s">
        <v>157</v>
      </c>
      <c r="R38" s="69" t="s">
        <v>158</v>
      </c>
      <c r="S38" s="69" t="s">
        <v>159</v>
      </c>
      <c r="T38" s="69" t="s">
        <v>160</v>
      </c>
      <c r="U38" s="8"/>
    </row>
    <row r="39" spans="2:21" x14ac:dyDescent="0.3">
      <c r="P39" s="8" t="s">
        <v>144</v>
      </c>
      <c r="Q39" s="8">
        <f>E16</f>
        <v>82.71</v>
      </c>
      <c r="R39" s="8">
        <f>'6.2.2'!E20</f>
        <v>86.82</v>
      </c>
      <c r="S39" s="8">
        <f>'6.2.3'!E21</f>
        <v>96.46</v>
      </c>
      <c r="T39" s="8">
        <f>'6.2.4'!E21</f>
        <v>84.87</v>
      </c>
      <c r="U39" s="8">
        <f>SUM(Q39:T39)</f>
        <v>350.85999999999996</v>
      </c>
    </row>
    <row r="40" spans="2:21" x14ac:dyDescent="0.3">
      <c r="D40" s="12" t="s">
        <v>107</v>
      </c>
      <c r="E40" s="13">
        <f>SUM(E34:E38)</f>
        <v>117.86</v>
      </c>
      <c r="P40" s="8" t="s">
        <v>145</v>
      </c>
      <c r="Q40" s="8"/>
      <c r="R40" s="8"/>
      <c r="S40" s="8"/>
      <c r="T40" s="8"/>
      <c r="U40" s="8">
        <f>SUM(Q40:T40)</f>
        <v>0</v>
      </c>
    </row>
    <row r="41" spans="2:21" x14ac:dyDescent="0.3">
      <c r="P41" s="8" t="s">
        <v>146</v>
      </c>
      <c r="Q41" s="8"/>
      <c r="R41" s="8"/>
      <c r="S41" s="8"/>
      <c r="T41" s="8"/>
      <c r="U41" s="8">
        <f>SUM(Q41:T41)</f>
        <v>0</v>
      </c>
    </row>
    <row r="42" spans="2:21" x14ac:dyDescent="0.3">
      <c r="D42" s="7" t="s">
        <v>68</v>
      </c>
      <c r="P42" s="8" t="s">
        <v>147</v>
      </c>
      <c r="Q42" s="8"/>
      <c r="R42" s="8"/>
      <c r="S42" s="8"/>
      <c r="T42" s="8"/>
      <c r="U42" s="8">
        <f>SUM(Q42:T42)</f>
        <v>0</v>
      </c>
    </row>
    <row r="43" spans="2:21" x14ac:dyDescent="0.3">
      <c r="C43" s="26"/>
      <c r="D43" s="1"/>
      <c r="E43" s="1"/>
      <c r="P43" s="8" t="s">
        <v>148</v>
      </c>
      <c r="Q43" s="8"/>
      <c r="R43" s="8"/>
      <c r="S43" s="8"/>
      <c r="T43" s="8"/>
      <c r="U43" s="8">
        <f>SUM(Q43:T43)</f>
        <v>0</v>
      </c>
    </row>
    <row r="44" spans="2:21" ht="17.399999999999999" x14ac:dyDescent="0.3">
      <c r="C44" s="31" t="s">
        <v>65</v>
      </c>
      <c r="D44" s="33" t="s">
        <v>62</v>
      </c>
      <c r="E44" s="33">
        <v>16.05</v>
      </c>
      <c r="P44" s="8" t="s">
        <v>149</v>
      </c>
      <c r="Q44" s="8"/>
      <c r="R44" s="8"/>
      <c r="S44" s="8"/>
      <c r="T44" s="8"/>
      <c r="U44" s="8">
        <f>SUM(Q44:T44)</f>
        <v>0</v>
      </c>
    </row>
    <row r="45" spans="2:21" ht="17.399999999999999" x14ac:dyDescent="0.3">
      <c r="C45" s="31" t="s">
        <v>63</v>
      </c>
      <c r="D45" s="33" t="s">
        <v>66</v>
      </c>
      <c r="E45" s="33">
        <v>13.83</v>
      </c>
      <c r="P45" s="8" t="s">
        <v>150</v>
      </c>
      <c r="Q45" s="8"/>
      <c r="R45" s="8"/>
      <c r="S45" s="8"/>
      <c r="T45" s="8"/>
      <c r="U45" s="8">
        <f>SUM(Q45:T45)</f>
        <v>0</v>
      </c>
    </row>
    <row r="46" spans="2:21" ht="17.399999999999999" x14ac:dyDescent="0.3">
      <c r="C46" s="31" t="s">
        <v>64</v>
      </c>
      <c r="D46" s="33" t="s">
        <v>67</v>
      </c>
      <c r="E46" s="33">
        <v>46.58</v>
      </c>
      <c r="P46" s="8" t="s">
        <v>151</v>
      </c>
      <c r="Q46" s="8"/>
      <c r="R46" s="8"/>
      <c r="S46" s="8"/>
      <c r="T46" s="8"/>
      <c r="U46" s="8">
        <f>SUM(Q46:T46)</f>
        <v>0</v>
      </c>
    </row>
    <row r="47" spans="2:21" x14ac:dyDescent="0.3">
      <c r="P47" s="8" t="s">
        <v>105</v>
      </c>
      <c r="Q47" s="8"/>
      <c r="R47" s="8"/>
      <c r="S47" s="8"/>
      <c r="T47" s="8"/>
      <c r="U47" s="70">
        <f>Q47+R47+S47+T47</f>
        <v>0</v>
      </c>
    </row>
    <row r="48" spans="2:21" x14ac:dyDescent="0.3">
      <c r="D48" s="12" t="s">
        <v>107</v>
      </c>
      <c r="E48" s="13">
        <f>SUM(E44:E46)</f>
        <v>76.460000000000008</v>
      </c>
      <c r="P48" s="8" t="s">
        <v>152</v>
      </c>
      <c r="Q48" s="8">
        <v>270</v>
      </c>
      <c r="R48" s="8"/>
      <c r="S48" s="8"/>
      <c r="T48" s="8"/>
      <c r="U48" s="8">
        <f>SUM(Q48:T48)</f>
        <v>270</v>
      </c>
    </row>
    <row r="49" spans="16:21" x14ac:dyDescent="0.3">
      <c r="P49" s="78" t="s">
        <v>161</v>
      </c>
      <c r="Q49" s="8"/>
      <c r="R49" s="8"/>
      <c r="S49" s="8"/>
      <c r="T49" s="8"/>
      <c r="U49" s="8"/>
    </row>
    <row r="50" spans="16:21" x14ac:dyDescent="0.3">
      <c r="P50" s="8" t="s">
        <v>152</v>
      </c>
      <c r="Q50" s="8">
        <v>280</v>
      </c>
      <c r="U50" s="8">
        <f>SUM(Q50:T50)</f>
        <v>280</v>
      </c>
    </row>
    <row r="51" spans="16:21" x14ac:dyDescent="0.3">
      <c r="P51" s="9" t="s">
        <v>107</v>
      </c>
      <c r="Q51" s="8"/>
      <c r="R51" s="8"/>
      <c r="S51" s="8"/>
      <c r="T51" s="8"/>
      <c r="U51" s="79">
        <f>SUM(U39:U50)</f>
        <v>900.8599999999999</v>
      </c>
    </row>
    <row r="52" spans="16:21" x14ac:dyDescent="0.3">
      <c r="P52" s="8"/>
      <c r="Q52" s="8"/>
      <c r="R52" s="8"/>
      <c r="S52" s="8"/>
      <c r="T52" s="8"/>
      <c r="U52" s="8"/>
    </row>
    <row r="53" spans="16:21" x14ac:dyDescent="0.3">
      <c r="P53" s="79" t="s">
        <v>153</v>
      </c>
      <c r="Q53" s="69" t="s">
        <v>157</v>
      </c>
      <c r="R53" s="69" t="s">
        <v>158</v>
      </c>
      <c r="S53" s="69" t="s">
        <v>159</v>
      </c>
      <c r="T53" s="69" t="s">
        <v>160</v>
      </c>
      <c r="U53" s="8"/>
    </row>
    <row r="54" spans="16:21" x14ac:dyDescent="0.3">
      <c r="P54" s="8" t="s">
        <v>145</v>
      </c>
      <c r="Q54" s="8"/>
      <c r="R54" s="8">
        <f>'6.2.2'!E37+'6.2.2'!E38</f>
        <v>41.28</v>
      </c>
      <c r="S54" s="8"/>
      <c r="T54" s="8"/>
      <c r="U54" s="8">
        <f>SUM(Q54:T54)</f>
        <v>41.28</v>
      </c>
    </row>
    <row r="55" spans="16:21" x14ac:dyDescent="0.3">
      <c r="P55" s="8" t="s">
        <v>154</v>
      </c>
      <c r="Q55" s="8"/>
      <c r="R55" s="8"/>
      <c r="S55" s="8"/>
      <c r="T55" s="8"/>
      <c r="U55" s="8">
        <f>SUM(Q55:T55)</f>
        <v>0</v>
      </c>
    </row>
    <row r="56" spans="16:21" x14ac:dyDescent="0.3">
      <c r="P56" s="8" t="s">
        <v>155</v>
      </c>
      <c r="Q56" s="8"/>
      <c r="R56" s="8">
        <v>25</v>
      </c>
      <c r="S56" s="8"/>
      <c r="T56" s="8"/>
      <c r="U56" s="8">
        <f>SUM(Q56:T56)</f>
        <v>25</v>
      </c>
    </row>
    <row r="57" spans="16:21" x14ac:dyDescent="0.3">
      <c r="P57" s="8" t="s">
        <v>156</v>
      </c>
      <c r="Q57" s="8"/>
      <c r="R57" s="8"/>
      <c r="S57" s="8"/>
      <c r="T57" s="8"/>
      <c r="U57" s="8">
        <f>SUM(Q57:T57)</f>
        <v>0</v>
      </c>
    </row>
    <row r="58" spans="16:21" x14ac:dyDescent="0.3">
      <c r="P58" s="8"/>
      <c r="Q58" s="8"/>
      <c r="R58" s="8"/>
      <c r="S58" s="8"/>
      <c r="T58" s="8"/>
      <c r="U58" s="8"/>
    </row>
    <row r="59" spans="16:21" x14ac:dyDescent="0.3">
      <c r="P59" s="9" t="s">
        <v>107</v>
      </c>
      <c r="Q59" s="8"/>
      <c r="R59" s="8"/>
      <c r="S59" s="8"/>
      <c r="T59" s="8"/>
      <c r="U59" s="79">
        <f>SUM(U54:U58)</f>
        <v>66.28</v>
      </c>
    </row>
    <row r="63" spans="16:21" x14ac:dyDescent="0.3">
      <c r="P63" s="72" t="s">
        <v>162</v>
      </c>
      <c r="U63" s="79">
        <f>U36+U51+U59</f>
        <v>967.13999999999987</v>
      </c>
    </row>
  </sheetData>
  <mergeCells count="3">
    <mergeCell ref="J9:K9"/>
    <mergeCell ref="J5:K5"/>
    <mergeCell ref="J6:K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53"/>
  <sheetViews>
    <sheetView topLeftCell="A13" zoomScale="70" zoomScaleNormal="70" workbookViewId="0">
      <selection activeCell="D42" sqref="D42"/>
    </sheetView>
  </sheetViews>
  <sheetFormatPr defaultRowHeight="14.4" x14ac:dyDescent="0.3"/>
  <cols>
    <col min="3" max="3" width="11" style="24" bestFit="1" customWidth="1"/>
    <col min="4" max="4" width="49.88671875" customWidth="1"/>
    <col min="5" max="5" width="9.21875" style="5" bestFit="1" customWidth="1"/>
    <col min="6" max="6" width="8.88671875" style="5"/>
  </cols>
  <sheetData>
    <row r="4" spans="3:9" x14ac:dyDescent="0.3">
      <c r="D4" s="9" t="s">
        <v>103</v>
      </c>
      <c r="E4" s="20"/>
    </row>
    <row r="5" spans="3:9" x14ac:dyDescent="0.3">
      <c r="D5" s="8"/>
      <c r="E5" s="20"/>
    </row>
    <row r="6" spans="3:9" x14ac:dyDescent="0.3">
      <c r="C6" s="25" t="s">
        <v>112</v>
      </c>
      <c r="D6" s="10" t="s">
        <v>111</v>
      </c>
      <c r="E6" s="43">
        <v>11.82</v>
      </c>
    </row>
    <row r="7" spans="3:9" x14ac:dyDescent="0.3">
      <c r="C7" s="25" t="s">
        <v>114</v>
      </c>
      <c r="D7" s="10" t="s">
        <v>106</v>
      </c>
      <c r="E7" s="44">
        <v>13.99</v>
      </c>
    </row>
    <row r="8" spans="3:9" x14ac:dyDescent="0.3">
      <c r="C8" s="25" t="s">
        <v>113</v>
      </c>
      <c r="D8" s="10" t="s">
        <v>105</v>
      </c>
      <c r="E8" s="44">
        <v>31.78</v>
      </c>
      <c r="I8" s="9">
        <f>E10+E33+E44+E53</f>
        <v>509.16000000000008</v>
      </c>
    </row>
    <row r="9" spans="3:9" x14ac:dyDescent="0.3">
      <c r="D9" s="8"/>
      <c r="E9" s="20"/>
    </row>
    <row r="10" spans="3:9" x14ac:dyDescent="0.3">
      <c r="D10" s="12" t="s">
        <v>107</v>
      </c>
      <c r="E10" s="45">
        <f>SUM(E6:E8)</f>
        <v>57.59</v>
      </c>
    </row>
    <row r="16" spans="3:9" ht="13.8" customHeight="1" x14ac:dyDescent="0.3"/>
    <row r="17" spans="1:6" x14ac:dyDescent="0.3">
      <c r="D17" s="7" t="s">
        <v>52</v>
      </c>
    </row>
    <row r="19" spans="1:6" x14ac:dyDescent="0.3">
      <c r="B19" s="71"/>
      <c r="C19" s="31" t="s">
        <v>24</v>
      </c>
      <c r="D19" s="33" t="s">
        <v>1</v>
      </c>
      <c r="E19" s="34">
        <v>41.02</v>
      </c>
      <c r="F19" s="6" t="s">
        <v>2</v>
      </c>
    </row>
    <row r="20" spans="1:6" x14ac:dyDescent="0.3">
      <c r="A20" s="73"/>
      <c r="B20" s="71"/>
      <c r="C20" s="31" t="s">
        <v>25</v>
      </c>
      <c r="D20" s="33" t="s">
        <v>4</v>
      </c>
      <c r="E20" s="34">
        <v>86.82</v>
      </c>
      <c r="F20" s="6" t="s">
        <v>2</v>
      </c>
    </row>
    <row r="21" spans="1:6" x14ac:dyDescent="0.3">
      <c r="C21" s="31" t="s">
        <v>26</v>
      </c>
      <c r="D21" s="33" t="s">
        <v>12</v>
      </c>
      <c r="E21" s="34">
        <v>23.58</v>
      </c>
      <c r="F21" s="6" t="s">
        <v>13</v>
      </c>
    </row>
    <row r="22" spans="1:6" ht="14.4" customHeight="1" x14ac:dyDescent="0.3">
      <c r="C22" s="26" t="s">
        <v>27</v>
      </c>
      <c r="D22" s="4" t="s">
        <v>9</v>
      </c>
      <c r="E22" s="6">
        <v>13.17</v>
      </c>
      <c r="F22" s="6" t="s">
        <v>10</v>
      </c>
    </row>
    <row r="23" spans="1:6" x14ac:dyDescent="0.3">
      <c r="B23" s="71"/>
      <c r="C23" s="31" t="s">
        <v>28</v>
      </c>
      <c r="D23" s="32" t="s">
        <v>15</v>
      </c>
      <c r="E23" s="34">
        <v>9.74</v>
      </c>
      <c r="F23" s="6" t="s">
        <v>2</v>
      </c>
    </row>
    <row r="24" spans="1:6" x14ac:dyDescent="0.3">
      <c r="B24" s="71"/>
      <c r="C24" s="31" t="s">
        <v>29</v>
      </c>
      <c r="D24" s="32" t="s">
        <v>17</v>
      </c>
      <c r="E24" s="34">
        <v>13.92</v>
      </c>
      <c r="F24" s="6" t="s">
        <v>2</v>
      </c>
    </row>
    <row r="25" spans="1:6" x14ac:dyDescent="0.3">
      <c r="B25" s="71"/>
      <c r="C25" s="31" t="s">
        <v>30</v>
      </c>
      <c r="D25" s="32" t="s">
        <v>19</v>
      </c>
      <c r="E25" s="34">
        <v>2.11</v>
      </c>
      <c r="F25" s="6" t="s">
        <v>2</v>
      </c>
    </row>
    <row r="26" spans="1:6" x14ac:dyDescent="0.3">
      <c r="B26" s="71"/>
      <c r="C26" s="31" t="s">
        <v>31</v>
      </c>
      <c r="D26" s="32" t="s">
        <v>6</v>
      </c>
      <c r="E26" s="34">
        <v>2.78</v>
      </c>
      <c r="F26" s="6" t="s">
        <v>7</v>
      </c>
    </row>
    <row r="27" spans="1:6" x14ac:dyDescent="0.3">
      <c r="B27" s="71"/>
      <c r="C27" s="31" t="s">
        <v>32</v>
      </c>
      <c r="D27" s="32" t="s">
        <v>21</v>
      </c>
      <c r="E27" s="34">
        <v>3.91</v>
      </c>
      <c r="F27" s="6" t="s">
        <v>2</v>
      </c>
    </row>
    <row r="28" spans="1:6" x14ac:dyDescent="0.3">
      <c r="B28" s="71"/>
      <c r="C28" s="31" t="s">
        <v>33</v>
      </c>
      <c r="D28" s="32" t="s">
        <v>15</v>
      </c>
      <c r="E28" s="34">
        <v>11.05</v>
      </c>
      <c r="F28" s="6" t="s">
        <v>2</v>
      </c>
    </row>
    <row r="29" spans="1:6" x14ac:dyDescent="0.3">
      <c r="C29" s="26"/>
      <c r="D29" s="4"/>
      <c r="E29" s="6"/>
      <c r="F29" s="6"/>
    </row>
    <row r="30" spans="1:6" x14ac:dyDescent="0.3">
      <c r="C30" s="46" t="s">
        <v>123</v>
      </c>
      <c r="D30" s="47" t="s">
        <v>129</v>
      </c>
      <c r="E30" s="48">
        <v>20.13</v>
      </c>
    </row>
    <row r="31" spans="1:6" x14ac:dyDescent="0.3">
      <c r="B31" s="71"/>
      <c r="C31" s="46" t="s">
        <v>124</v>
      </c>
      <c r="D31" s="47" t="s">
        <v>129</v>
      </c>
      <c r="E31" s="48">
        <v>19.39</v>
      </c>
    </row>
    <row r="33" spans="1:5" x14ac:dyDescent="0.3">
      <c r="D33" s="12" t="s">
        <v>107</v>
      </c>
      <c r="E33" s="13">
        <f>SUM(E23:E31,E21,E20,E19)</f>
        <v>234.45000000000002</v>
      </c>
    </row>
    <row r="36" spans="1:5" x14ac:dyDescent="0.3">
      <c r="D36" s="7" t="s">
        <v>61</v>
      </c>
    </row>
    <row r="37" spans="1:5" x14ac:dyDescent="0.3">
      <c r="A37" s="73"/>
      <c r="B37" s="71"/>
      <c r="C37" s="31" t="s">
        <v>69</v>
      </c>
      <c r="D37" s="32" t="s">
        <v>15</v>
      </c>
      <c r="E37" s="34">
        <v>7.5</v>
      </c>
    </row>
    <row r="38" spans="1:5" x14ac:dyDescent="0.3">
      <c r="A38" s="73"/>
      <c r="B38" s="71"/>
      <c r="C38" s="31" t="s">
        <v>70</v>
      </c>
      <c r="D38" s="32" t="s">
        <v>15</v>
      </c>
      <c r="E38" s="34">
        <v>33.78</v>
      </c>
    </row>
    <row r="39" spans="1:5" x14ac:dyDescent="0.3">
      <c r="B39" s="71"/>
      <c r="C39" s="31" t="s">
        <v>71</v>
      </c>
      <c r="D39" s="32" t="s">
        <v>60</v>
      </c>
      <c r="E39" s="34">
        <v>14.82</v>
      </c>
    </row>
    <row r="40" spans="1:5" x14ac:dyDescent="0.3">
      <c r="B40" s="71"/>
      <c r="C40" s="31" t="s">
        <v>72</v>
      </c>
      <c r="D40" s="32" t="s">
        <v>73</v>
      </c>
      <c r="E40" s="34">
        <v>10.76</v>
      </c>
    </row>
    <row r="41" spans="1:5" x14ac:dyDescent="0.3">
      <c r="A41" s="73"/>
      <c r="B41" s="71"/>
      <c r="C41" s="31" t="s">
        <v>74</v>
      </c>
      <c r="D41" s="32" t="s">
        <v>56</v>
      </c>
      <c r="E41" s="34">
        <v>30.75</v>
      </c>
    </row>
    <row r="42" spans="1:5" x14ac:dyDescent="0.3">
      <c r="C42" s="31" t="s">
        <v>75</v>
      </c>
      <c r="D42" s="32" t="s">
        <v>56</v>
      </c>
      <c r="E42" s="34">
        <v>31.55</v>
      </c>
    </row>
    <row r="44" spans="1:5" x14ac:dyDescent="0.3">
      <c r="D44" s="12" t="s">
        <v>107</v>
      </c>
      <c r="E44" s="13">
        <f>SUM(E37:E42)</f>
        <v>129.16</v>
      </c>
    </row>
    <row r="47" spans="1:5" x14ac:dyDescent="0.3">
      <c r="D47" s="7" t="s">
        <v>80</v>
      </c>
    </row>
    <row r="48" spans="1:5" x14ac:dyDescent="0.3">
      <c r="C48" s="31" t="s">
        <v>76</v>
      </c>
      <c r="D48" s="32" t="s">
        <v>60</v>
      </c>
      <c r="E48" s="34">
        <v>14.82</v>
      </c>
    </row>
    <row r="49" spans="3:5" x14ac:dyDescent="0.3">
      <c r="C49" s="31" t="s">
        <v>77</v>
      </c>
      <c r="D49" s="32" t="s">
        <v>73</v>
      </c>
      <c r="E49" s="34">
        <v>10.76</v>
      </c>
    </row>
    <row r="50" spans="3:5" x14ac:dyDescent="0.3">
      <c r="C50" s="31" t="s">
        <v>78</v>
      </c>
      <c r="D50" s="32" t="s">
        <v>56</v>
      </c>
      <c r="E50" s="34">
        <v>31.59</v>
      </c>
    </row>
    <row r="51" spans="3:5" x14ac:dyDescent="0.3">
      <c r="C51" s="31" t="s">
        <v>79</v>
      </c>
      <c r="D51" s="32" t="s">
        <v>56</v>
      </c>
      <c r="E51" s="34">
        <v>30.79</v>
      </c>
    </row>
    <row r="53" spans="3:5" x14ac:dyDescent="0.3">
      <c r="D53" s="12" t="s">
        <v>107</v>
      </c>
      <c r="E53" s="13">
        <f>SUM(E48:E51)</f>
        <v>87.960000000000008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50"/>
  <sheetViews>
    <sheetView zoomScale="85" zoomScaleNormal="85" workbookViewId="0">
      <selection activeCell="A21" sqref="A21"/>
    </sheetView>
  </sheetViews>
  <sheetFormatPr defaultRowHeight="14.4" x14ac:dyDescent="0.3"/>
  <cols>
    <col min="3" max="3" width="11" style="24" bestFit="1" customWidth="1"/>
    <col min="4" max="4" width="35.21875" customWidth="1"/>
    <col min="5" max="5" width="9.21875" style="21" bestFit="1" customWidth="1"/>
    <col min="6" max="6" width="8.88671875" style="5"/>
  </cols>
  <sheetData>
    <row r="4" spans="3:9" x14ac:dyDescent="0.3">
      <c r="D4" s="9" t="s">
        <v>103</v>
      </c>
      <c r="E4" s="22"/>
    </row>
    <row r="5" spans="3:9" x14ac:dyDescent="0.3">
      <c r="D5" s="8"/>
      <c r="E5" s="22"/>
    </row>
    <row r="6" spans="3:9" x14ac:dyDescent="0.3">
      <c r="C6" s="25" t="s">
        <v>115</v>
      </c>
      <c r="D6" s="10" t="s">
        <v>111</v>
      </c>
      <c r="E6" s="49">
        <v>16.41</v>
      </c>
    </row>
    <row r="7" spans="3:9" x14ac:dyDescent="0.3">
      <c r="C7" s="25" t="s">
        <v>117</v>
      </c>
      <c r="D7" s="10" t="s">
        <v>106</v>
      </c>
      <c r="E7" s="50">
        <v>41.67</v>
      </c>
      <c r="I7" s="9">
        <f>E10+E31+E41+E50</f>
        <v>489.76</v>
      </c>
    </row>
    <row r="8" spans="3:9" x14ac:dyDescent="0.3">
      <c r="C8" s="25" t="s">
        <v>116</v>
      </c>
      <c r="D8" s="10" t="s">
        <v>105</v>
      </c>
      <c r="E8" s="50">
        <v>17.72</v>
      </c>
    </row>
    <row r="9" spans="3:9" x14ac:dyDescent="0.3">
      <c r="D9" s="8"/>
      <c r="E9" s="22"/>
    </row>
    <row r="10" spans="3:9" x14ac:dyDescent="0.3">
      <c r="D10" s="12" t="s">
        <v>107</v>
      </c>
      <c r="E10" s="51">
        <f>SUM(E6:E8)</f>
        <v>75.8</v>
      </c>
    </row>
    <row r="17" spans="1:6" x14ac:dyDescent="0.3">
      <c r="D17" s="7" t="s">
        <v>52</v>
      </c>
    </row>
    <row r="19" spans="1:6" x14ac:dyDescent="0.3">
      <c r="C19" s="31" t="s">
        <v>34</v>
      </c>
      <c r="D19" s="33" t="s">
        <v>21</v>
      </c>
      <c r="E19" s="34">
        <v>3.64</v>
      </c>
      <c r="F19" s="66" t="s">
        <v>2</v>
      </c>
    </row>
    <row r="20" spans="1:6" x14ac:dyDescent="0.3">
      <c r="C20" s="31" t="s">
        <v>35</v>
      </c>
      <c r="D20" s="33" t="s">
        <v>1</v>
      </c>
      <c r="E20" s="34">
        <v>12.98</v>
      </c>
      <c r="F20" s="66" t="s">
        <v>2</v>
      </c>
    </row>
    <row r="21" spans="1:6" x14ac:dyDescent="0.3">
      <c r="A21" s="73"/>
      <c r="B21" s="71"/>
      <c r="C21" s="31" t="s">
        <v>36</v>
      </c>
      <c r="D21" s="33" t="s">
        <v>4</v>
      </c>
      <c r="E21" s="34">
        <v>96.46</v>
      </c>
      <c r="F21" s="66" t="s">
        <v>2</v>
      </c>
    </row>
    <row r="22" spans="1:6" x14ac:dyDescent="0.3">
      <c r="C22" s="31" t="s">
        <v>37</v>
      </c>
      <c r="D22" s="33" t="s">
        <v>12</v>
      </c>
      <c r="E22" s="34">
        <v>30.73</v>
      </c>
      <c r="F22" s="66" t="s">
        <v>2</v>
      </c>
    </row>
    <row r="23" spans="1:6" x14ac:dyDescent="0.3">
      <c r="C23" s="31" t="s">
        <v>38</v>
      </c>
      <c r="D23" s="33" t="s">
        <v>15</v>
      </c>
      <c r="E23" s="34">
        <v>6.78</v>
      </c>
      <c r="F23" s="66" t="s">
        <v>2</v>
      </c>
    </row>
    <row r="24" spans="1:6" x14ac:dyDescent="0.3">
      <c r="C24" s="31" t="s">
        <v>39</v>
      </c>
      <c r="D24" s="33" t="s">
        <v>17</v>
      </c>
      <c r="E24" s="34">
        <v>13.85</v>
      </c>
      <c r="F24" s="66" t="s">
        <v>2</v>
      </c>
    </row>
    <row r="25" spans="1:6" x14ac:dyDescent="0.3">
      <c r="C25" s="31" t="s">
        <v>40</v>
      </c>
      <c r="D25" s="33" t="s">
        <v>19</v>
      </c>
      <c r="E25" s="34">
        <v>1.73</v>
      </c>
      <c r="F25" s="66" t="s">
        <v>2</v>
      </c>
    </row>
    <row r="26" spans="1:6" x14ac:dyDescent="0.3">
      <c r="C26" s="31" t="s">
        <v>41</v>
      </c>
      <c r="D26" s="33" t="s">
        <v>6</v>
      </c>
      <c r="E26" s="34">
        <v>2.99</v>
      </c>
      <c r="F26" s="66" t="s">
        <v>7</v>
      </c>
    </row>
    <row r="27" spans="1:6" ht="14.4" customHeight="1" x14ac:dyDescent="0.3">
      <c r="C27" s="52" t="s">
        <v>42</v>
      </c>
      <c r="D27" s="53" t="s">
        <v>9</v>
      </c>
      <c r="E27" s="54">
        <v>23.23</v>
      </c>
      <c r="F27" s="66" t="s">
        <v>10</v>
      </c>
    </row>
    <row r="28" spans="1:6" x14ac:dyDescent="0.3">
      <c r="C28" s="25" t="s">
        <v>130</v>
      </c>
      <c r="D28" s="41" t="s">
        <v>133</v>
      </c>
      <c r="E28" s="40">
        <v>21.46</v>
      </c>
    </row>
    <row r="29" spans="1:6" x14ac:dyDescent="0.3">
      <c r="C29" s="25" t="s">
        <v>131</v>
      </c>
      <c r="D29" s="41" t="s">
        <v>132</v>
      </c>
      <c r="E29" s="55">
        <v>18.37</v>
      </c>
    </row>
    <row r="31" spans="1:6" x14ac:dyDescent="0.3">
      <c r="D31" s="12" t="s">
        <v>107</v>
      </c>
      <c r="E31" s="51">
        <f>SUM(E28,E29,E19:E26)</f>
        <v>208.98999999999998</v>
      </c>
    </row>
    <row r="33" spans="3:5" x14ac:dyDescent="0.3">
      <c r="D33" s="7" t="s">
        <v>61</v>
      </c>
    </row>
    <row r="34" spans="3:5" x14ac:dyDescent="0.3">
      <c r="C34" s="31" t="s">
        <v>81</v>
      </c>
      <c r="D34" s="32" t="s">
        <v>15</v>
      </c>
      <c r="E34" s="34">
        <v>8.2899999999999991</v>
      </c>
    </row>
    <row r="35" spans="3:5" x14ac:dyDescent="0.3">
      <c r="C35" s="31" t="s">
        <v>82</v>
      </c>
      <c r="D35" s="32" t="s">
        <v>15</v>
      </c>
      <c r="E35" s="34">
        <v>33.08</v>
      </c>
    </row>
    <row r="36" spans="3:5" x14ac:dyDescent="0.3">
      <c r="C36" s="31" t="s">
        <v>83</v>
      </c>
      <c r="D36" s="32" t="s">
        <v>56</v>
      </c>
      <c r="E36" s="34">
        <v>24.85</v>
      </c>
    </row>
    <row r="37" spans="3:5" x14ac:dyDescent="0.3">
      <c r="C37" s="31" t="s">
        <v>84</v>
      </c>
      <c r="D37" s="32" t="s">
        <v>58</v>
      </c>
      <c r="E37" s="34">
        <v>16.760000000000002</v>
      </c>
    </row>
    <row r="38" spans="3:5" x14ac:dyDescent="0.3">
      <c r="C38" s="31" t="s">
        <v>85</v>
      </c>
      <c r="D38" s="32" t="s">
        <v>60</v>
      </c>
      <c r="E38" s="34">
        <v>13.83</v>
      </c>
    </row>
    <row r="39" spans="3:5" x14ac:dyDescent="0.3">
      <c r="C39" s="31" t="s">
        <v>86</v>
      </c>
      <c r="D39" s="32" t="s">
        <v>56</v>
      </c>
      <c r="E39" s="34">
        <v>26.36</v>
      </c>
    </row>
    <row r="41" spans="3:5" x14ac:dyDescent="0.3">
      <c r="D41" s="12" t="s">
        <v>107</v>
      </c>
      <c r="E41" s="51">
        <f>SUM(E34:E39)</f>
        <v>123.17</v>
      </c>
    </row>
    <row r="44" spans="3:5" x14ac:dyDescent="0.3">
      <c r="D44" s="7" t="s">
        <v>91</v>
      </c>
    </row>
    <row r="45" spans="3:5" x14ac:dyDescent="0.3">
      <c r="C45" s="31" t="s">
        <v>87</v>
      </c>
      <c r="D45" s="33" t="s">
        <v>56</v>
      </c>
      <c r="E45" s="34">
        <v>24.85</v>
      </c>
    </row>
    <row r="46" spans="3:5" x14ac:dyDescent="0.3">
      <c r="C46" s="31" t="s">
        <v>88</v>
      </c>
      <c r="D46" s="33" t="s">
        <v>58</v>
      </c>
      <c r="E46" s="34">
        <v>16.760000000000002</v>
      </c>
    </row>
    <row r="47" spans="3:5" x14ac:dyDescent="0.3">
      <c r="C47" s="31" t="s">
        <v>89</v>
      </c>
      <c r="D47" s="33" t="s">
        <v>60</v>
      </c>
      <c r="E47" s="34">
        <v>13.83</v>
      </c>
    </row>
    <row r="48" spans="3:5" x14ac:dyDescent="0.3">
      <c r="C48" s="31" t="s">
        <v>90</v>
      </c>
      <c r="D48" s="33" t="s">
        <v>56</v>
      </c>
      <c r="E48" s="34">
        <v>26.36</v>
      </c>
    </row>
    <row r="50" spans="4:5" x14ac:dyDescent="0.3">
      <c r="D50" s="12" t="s">
        <v>107</v>
      </c>
      <c r="E50" s="51">
        <f>SUM(E45:E48)</f>
        <v>81.8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I52"/>
  <sheetViews>
    <sheetView zoomScale="70" zoomScaleNormal="70" workbookViewId="0">
      <selection activeCell="I32" sqref="I32"/>
    </sheetView>
  </sheetViews>
  <sheetFormatPr defaultRowHeight="14.4" x14ac:dyDescent="0.3"/>
  <cols>
    <col min="3" max="3" width="13.21875" style="24" customWidth="1"/>
    <col min="4" max="4" width="33.6640625" customWidth="1"/>
    <col min="5" max="6" width="9.21875" style="21" bestFit="1" customWidth="1"/>
  </cols>
  <sheetData>
    <row r="5" spans="3:9" x14ac:dyDescent="0.3">
      <c r="D5" s="9" t="s">
        <v>103</v>
      </c>
      <c r="E5" s="22"/>
    </row>
    <row r="6" spans="3:9" x14ac:dyDescent="0.3">
      <c r="D6" s="8"/>
      <c r="E6" s="22"/>
    </row>
    <row r="7" spans="3:9" x14ac:dyDescent="0.3">
      <c r="C7" s="25" t="s">
        <v>118</v>
      </c>
      <c r="D7" s="10" t="s">
        <v>111</v>
      </c>
      <c r="E7" s="49">
        <v>12.56</v>
      </c>
      <c r="I7" s="9">
        <f>E11+E32+E43+E52</f>
        <v>319.65000000000003</v>
      </c>
    </row>
    <row r="8" spans="3:9" x14ac:dyDescent="0.3">
      <c r="C8" s="25" t="s">
        <v>121</v>
      </c>
      <c r="D8" s="10" t="s">
        <v>106</v>
      </c>
      <c r="E8" s="50">
        <v>14.82</v>
      </c>
    </row>
    <row r="9" spans="3:9" x14ac:dyDescent="0.3">
      <c r="C9" s="25" t="s">
        <v>119</v>
      </c>
      <c r="D9" s="10" t="s">
        <v>105</v>
      </c>
      <c r="E9" s="50">
        <v>8.4</v>
      </c>
    </row>
    <row r="10" spans="3:9" x14ac:dyDescent="0.3">
      <c r="C10" s="25" t="s">
        <v>120</v>
      </c>
      <c r="D10" s="10" t="s">
        <v>122</v>
      </c>
      <c r="E10" s="23">
        <v>99.33</v>
      </c>
    </row>
    <row r="11" spans="3:9" x14ac:dyDescent="0.3">
      <c r="D11" s="12" t="s">
        <v>107</v>
      </c>
      <c r="E11" s="51">
        <f>SUM(E7:E10)</f>
        <v>135.11000000000001</v>
      </c>
    </row>
    <row r="17" spans="1:6" x14ac:dyDescent="0.3">
      <c r="D17" s="7" t="s">
        <v>52</v>
      </c>
    </row>
    <row r="19" spans="1:6" x14ac:dyDescent="0.3">
      <c r="C19" s="31" t="s">
        <v>43</v>
      </c>
      <c r="D19" s="33" t="s">
        <v>21</v>
      </c>
      <c r="E19" s="34">
        <v>4.07</v>
      </c>
      <c r="F19" s="6" t="s">
        <v>2</v>
      </c>
    </row>
    <row r="20" spans="1:6" x14ac:dyDescent="0.3">
      <c r="C20" s="31" t="s">
        <v>44</v>
      </c>
      <c r="D20" s="33" t="s">
        <v>15</v>
      </c>
      <c r="E20" s="34">
        <v>9.66</v>
      </c>
      <c r="F20" s="6" t="s">
        <v>2</v>
      </c>
    </row>
    <row r="21" spans="1:6" x14ac:dyDescent="0.3">
      <c r="A21" s="73"/>
      <c r="B21" s="71"/>
      <c r="C21" s="31" t="s">
        <v>45</v>
      </c>
      <c r="D21" s="32" t="s">
        <v>4</v>
      </c>
      <c r="E21" s="34">
        <v>84.87</v>
      </c>
      <c r="F21" s="6" t="s">
        <v>2</v>
      </c>
    </row>
    <row r="22" spans="1:6" x14ac:dyDescent="0.3">
      <c r="C22" s="31" t="s">
        <v>46</v>
      </c>
      <c r="D22" s="32" t="s">
        <v>17</v>
      </c>
      <c r="E22" s="34">
        <v>11.24</v>
      </c>
      <c r="F22" s="6" t="s">
        <v>2</v>
      </c>
    </row>
    <row r="23" spans="1:6" x14ac:dyDescent="0.3">
      <c r="C23" s="31" t="s">
        <v>47</v>
      </c>
      <c r="D23" s="32" t="s">
        <v>19</v>
      </c>
      <c r="E23" s="34">
        <v>1.99</v>
      </c>
      <c r="F23" s="6" t="s">
        <v>2</v>
      </c>
    </row>
    <row r="24" spans="1:6" x14ac:dyDescent="0.3">
      <c r="B24" s="71"/>
      <c r="C24" s="31" t="s">
        <v>48</v>
      </c>
      <c r="D24" s="32" t="s">
        <v>12</v>
      </c>
      <c r="E24" s="34">
        <v>30.87</v>
      </c>
      <c r="F24" s="6" t="s">
        <v>13</v>
      </c>
    </row>
    <row r="25" spans="1:6" x14ac:dyDescent="0.3">
      <c r="C25" s="31" t="s">
        <v>49</v>
      </c>
      <c r="D25" s="32" t="s">
        <v>6</v>
      </c>
      <c r="E25" s="34">
        <v>2.58</v>
      </c>
      <c r="F25" s="6" t="s">
        <v>7</v>
      </c>
    </row>
    <row r="26" spans="1:6" x14ac:dyDescent="0.3">
      <c r="C26" s="31" t="s">
        <v>50</v>
      </c>
      <c r="D26" s="32" t="s">
        <v>1</v>
      </c>
      <c r="E26" s="34">
        <v>22.65</v>
      </c>
      <c r="F26" s="6" t="s">
        <v>2</v>
      </c>
    </row>
    <row r="27" spans="1:6" ht="14.4" customHeight="1" x14ac:dyDescent="0.3">
      <c r="C27" s="26" t="s">
        <v>51</v>
      </c>
      <c r="D27" s="4" t="s">
        <v>9</v>
      </c>
      <c r="E27" s="6">
        <v>22.98</v>
      </c>
      <c r="F27" s="6" t="s">
        <v>10</v>
      </c>
    </row>
    <row r="28" spans="1:6" x14ac:dyDescent="0.3">
      <c r="C28" s="52"/>
      <c r="D28" s="53"/>
      <c r="E28" s="54"/>
      <c r="F28" s="6"/>
    </row>
    <row r="29" spans="1:6" x14ac:dyDescent="0.3">
      <c r="C29" s="38" t="s">
        <v>134</v>
      </c>
      <c r="D29" s="56" t="s">
        <v>136</v>
      </c>
      <c r="E29" s="40">
        <v>30.67</v>
      </c>
      <c r="F29" s="29"/>
    </row>
    <row r="30" spans="1:6" x14ac:dyDescent="0.3">
      <c r="C30" s="38" t="s">
        <v>135</v>
      </c>
      <c r="D30" s="56" t="s">
        <v>137</v>
      </c>
      <c r="E30" s="40">
        <v>16.05</v>
      </c>
      <c r="F30" s="29"/>
    </row>
    <row r="31" spans="1:6" x14ac:dyDescent="0.3">
      <c r="C31" s="28"/>
      <c r="D31" s="27"/>
      <c r="E31" s="29"/>
      <c r="F31" s="29"/>
    </row>
    <row r="32" spans="1:6" x14ac:dyDescent="0.3">
      <c r="C32" s="28"/>
      <c r="D32" s="12" t="s">
        <v>107</v>
      </c>
      <c r="E32" s="51">
        <f>SUM(E28:E31)</f>
        <v>46.72</v>
      </c>
      <c r="F32" s="29"/>
    </row>
    <row r="35" spans="3:6" x14ac:dyDescent="0.3">
      <c r="D35" s="7" t="s">
        <v>61</v>
      </c>
    </row>
    <row r="36" spans="3:6" x14ac:dyDescent="0.3">
      <c r="C36" s="31" t="s">
        <v>92</v>
      </c>
      <c r="D36" s="32" t="s">
        <v>15</v>
      </c>
      <c r="E36" s="34">
        <v>7.12</v>
      </c>
    </row>
    <row r="37" spans="3:6" x14ac:dyDescent="0.3">
      <c r="C37" s="31" t="s">
        <v>93</v>
      </c>
      <c r="D37" s="32" t="s">
        <v>15</v>
      </c>
      <c r="E37" s="34">
        <v>33.369999999999997</v>
      </c>
    </row>
    <row r="38" spans="3:6" x14ac:dyDescent="0.3">
      <c r="C38" s="31" t="s">
        <v>94</v>
      </c>
      <c r="D38" s="32" t="s">
        <v>56</v>
      </c>
      <c r="E38" s="34">
        <v>32</v>
      </c>
    </row>
    <row r="39" spans="3:6" x14ac:dyDescent="0.3">
      <c r="C39" s="31" t="s">
        <v>95</v>
      </c>
      <c r="D39" s="32" t="s">
        <v>56</v>
      </c>
      <c r="E39" s="34">
        <v>33.520000000000003</v>
      </c>
    </row>
    <row r="40" spans="3:6" x14ac:dyDescent="0.3">
      <c r="C40" s="31" t="s">
        <v>96</v>
      </c>
      <c r="D40" s="32" t="s">
        <v>58</v>
      </c>
      <c r="E40" s="34">
        <v>11.99</v>
      </c>
    </row>
    <row r="41" spans="3:6" x14ac:dyDescent="0.3">
      <c r="C41" s="31" t="s">
        <v>97</v>
      </c>
      <c r="D41" s="32" t="s">
        <v>60</v>
      </c>
      <c r="E41" s="34">
        <v>14.82</v>
      </c>
    </row>
    <row r="43" spans="3:6" x14ac:dyDescent="0.3">
      <c r="D43" s="12" t="s">
        <v>107</v>
      </c>
      <c r="E43" s="51">
        <f>SUM(E39:E42)</f>
        <v>60.330000000000005</v>
      </c>
    </row>
    <row r="44" spans="3:6" s="60" customFormat="1" x14ac:dyDescent="0.3">
      <c r="C44" s="57"/>
      <c r="D44" s="58"/>
      <c r="E44" s="59"/>
      <c r="F44" s="61"/>
    </row>
    <row r="45" spans="3:6" s="60" customFormat="1" x14ac:dyDescent="0.3">
      <c r="C45" s="57"/>
      <c r="D45" s="58"/>
      <c r="E45" s="59"/>
      <c r="F45" s="61"/>
    </row>
    <row r="46" spans="3:6" x14ac:dyDescent="0.3">
      <c r="D46" s="7" t="s">
        <v>102</v>
      </c>
    </row>
    <row r="47" spans="3:6" x14ac:dyDescent="0.3">
      <c r="C47" s="31" t="s">
        <v>98</v>
      </c>
      <c r="D47" s="32" t="s">
        <v>60</v>
      </c>
      <c r="E47" s="34">
        <v>14.82</v>
      </c>
    </row>
    <row r="48" spans="3:6" x14ac:dyDescent="0.3">
      <c r="C48" s="31" t="s">
        <v>99</v>
      </c>
      <c r="D48" s="32" t="s">
        <v>73</v>
      </c>
      <c r="E48" s="34">
        <v>11.99</v>
      </c>
    </row>
    <row r="49" spans="3:5" x14ac:dyDescent="0.3">
      <c r="C49" s="31" t="s">
        <v>100</v>
      </c>
      <c r="D49" s="32" t="s">
        <v>56</v>
      </c>
      <c r="E49" s="34">
        <v>33.520000000000003</v>
      </c>
    </row>
    <row r="50" spans="3:5" x14ac:dyDescent="0.3">
      <c r="C50" s="31" t="s">
        <v>101</v>
      </c>
      <c r="D50" s="32" t="s">
        <v>56</v>
      </c>
      <c r="E50" s="34">
        <v>31.98</v>
      </c>
    </row>
    <row r="52" spans="3:5" x14ac:dyDescent="0.3">
      <c r="D52" s="12" t="s">
        <v>107</v>
      </c>
      <c r="E52" s="51">
        <f>SUM(E48:E51)</f>
        <v>77.490000000000009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6.2.1+паркинг+площади дизайн</vt:lpstr>
      <vt:lpstr>6.2.2</vt:lpstr>
      <vt:lpstr>6.2.3</vt:lpstr>
      <vt:lpstr>6.2.4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A.I.Petrovtsy</dc:creator>
  <cp:lastModifiedBy>A.I.Petrovtsy</cp:lastModifiedBy>
  <dcterms:created xsi:type="dcterms:W3CDTF">2024-10-01T15:40:35Z</dcterms:created>
  <dcterms:modified xsi:type="dcterms:W3CDTF">2024-10-30T09:40:14Z</dcterms:modified>
</cp:coreProperties>
</file>