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2) 02-01_Объекты реновации_от Фалелеева Михаила_2026\(05) УПРАВЛЕНИЕ ПРОЕКТОМ\"/>
    </mc:Choice>
  </mc:AlternateContent>
  <bookViews>
    <workbookView xWindow="0" yWindow="0" windowWidth="28800" windowHeight="12345" tabRatio="921" activeTab="1"/>
  </bookViews>
  <sheets>
    <sheet name="Форма расчета цены" sheetId="3" r:id="rId1"/>
    <sheet name="Оренбургская_17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KI2012" localSheetId="1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0">[1]ВводТЗ!$C$53</definedName>
    <definedName name="НормСКТЗ">[2]ВводТЗ!$C$53</definedName>
    <definedName name="_xlnm.Print_Area" localSheetId="1">Оренбургская_17!$B$1:$E$64</definedName>
    <definedName name="_xlnm.Print_Area" localSheetId="0">'Форма расчета цены'!$C$1:$E$33</definedName>
    <definedName name="ограда" localSheetId="1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>[11]База!#REF!</definedName>
    <definedName name="Расценка" localSheetId="1">[7]База!#REF!</definedName>
    <definedName name="Расценка">[7]База!#REF!</definedName>
    <definedName name="смета" localSheetId="1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 l="1"/>
  <c r="E32" i="3"/>
  <c r="E18" i="4"/>
  <c r="E25" i="4"/>
  <c r="E28" i="4"/>
  <c r="E30" i="4" l="1"/>
  <c r="E25" i="3"/>
  <c r="E28" i="3"/>
  <c r="E18" i="3" l="1"/>
  <c r="E30" i="3" s="1"/>
  <c r="E31" i="3" l="1"/>
</calcChain>
</file>

<file path=xl/sharedStrings.xml><?xml version="1.0" encoding="utf-8"?>
<sst xmlns="http://schemas.openxmlformats.org/spreadsheetml/2006/main" count="136" uniqueCount="69">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</sst>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49" fontId="6" fillId="0" borderId="0" xfId="3" applyNumberFormat="1" applyFont="1" applyFill="1" applyAlignment="1">
      <alignment horizontal="left" vertical="center" wrapText="1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9" fillId="0" borderId="0" xfId="3" applyNumberFormat="1" applyFont="1" applyFill="1" applyAlignment="1">
      <alignment horizontal="left" vertical="center" wrapText="1"/>
    </xf>
    <xf numFmtId="166" fontId="10" fillId="0" borderId="2" xfId="3" applyNumberFormat="1" applyFont="1" applyFill="1" applyBorder="1" applyAlignment="1">
      <alignment horizontal="left" vertical="center" wrapText="1" indent="1"/>
    </xf>
    <xf numFmtId="166" fontId="10" fillId="0" borderId="3" xfId="3" applyNumberFormat="1" applyFont="1" applyFill="1" applyBorder="1" applyAlignment="1">
      <alignment horizontal="left" vertical="center" wrapText="1" indent="1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opLeftCell="A7" zoomScale="110" zoomScaleNormal="110" zoomScaleSheetLayoutView="85" workbookViewId="0">
      <selection activeCell="E28" sqref="E28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61" t="s">
        <v>0</v>
      </c>
      <c r="C1" s="61"/>
      <c r="D1" s="61"/>
      <c r="E1" s="61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5" t="s">
        <v>20</v>
      </c>
      <c r="C2" s="65"/>
      <c r="D2" s="65"/>
      <c r="E2" s="65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4" t="s">
        <v>66</v>
      </c>
      <c r="C3" s="64"/>
      <c r="D3" s="64"/>
      <c r="E3" s="64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56" t="s">
        <v>7</v>
      </c>
      <c r="C11" s="56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56" t="s">
        <v>8</v>
      </c>
      <c r="C12" s="56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56" t="s">
        <v>9</v>
      </c>
      <c r="C13" s="56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56" t="s">
        <v>3</v>
      </c>
      <c r="C14" s="56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62" t="s">
        <v>2</v>
      </c>
      <c r="D17" s="63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7" t="s">
        <v>15</v>
      </c>
      <c r="D18" s="58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7" t="s">
        <v>25</v>
      </c>
      <c r="D19" s="58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4" t="s">
        <v>26</v>
      </c>
      <c r="D20" s="55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4" t="s">
        <v>27</v>
      </c>
      <c r="D21" s="55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4" t="s">
        <v>28</v>
      </c>
      <c r="D22" s="55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54" t="s">
        <v>32</v>
      </c>
      <c r="D23" s="55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54" t="s">
        <v>33</v>
      </c>
      <c r="D24" s="55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54" t="s">
        <v>34</v>
      </c>
      <c r="D25" s="55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54" t="s">
        <v>35</v>
      </c>
      <c r="D26" s="55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7" t="s">
        <v>23</v>
      </c>
      <c r="D27" s="58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7" t="s">
        <v>22</v>
      </c>
      <c r="D28" s="58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57" t="s">
        <v>3</v>
      </c>
      <c r="D29" s="58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9" t="s">
        <v>4</v>
      </c>
      <c r="D30" s="60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9" t="s">
        <v>16</v>
      </c>
      <c r="D31" s="60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9" t="s">
        <v>5</v>
      </c>
      <c r="D32" s="60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52" t="s">
        <v>39</v>
      </c>
      <c r="D37" s="52"/>
      <c r="E37" s="52"/>
    </row>
    <row r="38" spans="2:12" ht="31.5" customHeight="1" x14ac:dyDescent="0.25">
      <c r="B38" s="49">
        <v>2</v>
      </c>
      <c r="C38" s="52" t="s">
        <v>40</v>
      </c>
      <c r="D38" s="52"/>
      <c r="E38" s="52"/>
    </row>
    <row r="39" spans="2:12" ht="39.75" customHeight="1" x14ac:dyDescent="0.25">
      <c r="B39" s="49">
        <v>3</v>
      </c>
      <c r="C39" s="52" t="s">
        <v>41</v>
      </c>
      <c r="D39" s="52"/>
      <c r="E39" s="52"/>
    </row>
    <row r="40" spans="2:12" ht="26.25" customHeight="1" x14ac:dyDescent="0.25">
      <c r="B40" s="49">
        <v>4</v>
      </c>
      <c r="C40" s="53" t="s">
        <v>42</v>
      </c>
      <c r="D40" s="53"/>
      <c r="E40" s="53"/>
    </row>
    <row r="41" spans="2:12" ht="53.25" customHeight="1" x14ac:dyDescent="0.25">
      <c r="B41" s="49">
        <v>5</v>
      </c>
      <c r="C41" s="53" t="s">
        <v>43</v>
      </c>
      <c r="D41" s="53"/>
      <c r="E41" s="53"/>
    </row>
    <row r="42" spans="2:12" ht="63" customHeight="1" x14ac:dyDescent="0.25">
      <c r="B42" s="49">
        <v>6</v>
      </c>
      <c r="C42" s="53" t="s">
        <v>44</v>
      </c>
      <c r="D42" s="53"/>
      <c r="E42" s="53"/>
    </row>
    <row r="43" spans="2:12" s="50" customFormat="1" ht="53.25" customHeight="1" x14ac:dyDescent="0.25">
      <c r="B43" s="49">
        <v>7</v>
      </c>
      <c r="C43" s="53" t="s">
        <v>45</v>
      </c>
      <c r="D43" s="53"/>
      <c r="E43" s="53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53" t="s">
        <v>46</v>
      </c>
      <c r="D44" s="53"/>
      <c r="E44" s="53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53" t="s">
        <v>47</v>
      </c>
      <c r="D45" s="53"/>
      <c r="E45" s="53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53" t="s">
        <v>48</v>
      </c>
      <c r="D46" s="53"/>
      <c r="E46" s="53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53" t="s">
        <v>49</v>
      </c>
      <c r="D47" s="53"/>
      <c r="E47" s="53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53" t="s">
        <v>50</v>
      </c>
      <c r="D48" s="53"/>
      <c r="E48" s="53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53" t="s">
        <v>51</v>
      </c>
      <c r="D49" s="53"/>
      <c r="E49" s="53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53" t="s">
        <v>52</v>
      </c>
      <c r="D50" s="53"/>
      <c r="E50" s="53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53" t="s">
        <v>53</v>
      </c>
      <c r="D51" s="53"/>
      <c r="E51" s="53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53" t="s">
        <v>54</v>
      </c>
      <c r="D52" s="53"/>
      <c r="E52" s="53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53" t="s">
        <v>55</v>
      </c>
      <c r="D53" s="53"/>
      <c r="E53" s="53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53" t="s">
        <v>56</v>
      </c>
      <c r="D54" s="53"/>
      <c r="E54" s="53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53" t="s">
        <v>57</v>
      </c>
      <c r="D55" s="53"/>
      <c r="E55" s="53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53" t="s">
        <v>58</v>
      </c>
      <c r="D56" s="53"/>
      <c r="E56" s="53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53" t="s">
        <v>59</v>
      </c>
      <c r="D57" s="53"/>
      <c r="E57" s="53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53" t="s">
        <v>60</v>
      </c>
      <c r="D58" s="53"/>
      <c r="E58" s="53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53" t="s">
        <v>61</v>
      </c>
      <c r="D59" s="53"/>
      <c r="E59" s="53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53" t="s">
        <v>62</v>
      </c>
      <c r="D60" s="53"/>
      <c r="E60" s="53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53" t="s">
        <v>63</v>
      </c>
      <c r="D61" s="53"/>
      <c r="E61" s="53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52" t="s">
        <v>64</v>
      </c>
      <c r="D62" s="52"/>
      <c r="E62" s="52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52" t="s">
        <v>65</v>
      </c>
      <c r="D63" s="52"/>
      <c r="E63" s="52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29:D29"/>
    <mergeCell ref="C30:D30"/>
    <mergeCell ref="C31:D31"/>
    <mergeCell ref="C32:D32"/>
    <mergeCell ref="B1:E1"/>
    <mergeCell ref="C17:D17"/>
    <mergeCell ref="C18:D18"/>
    <mergeCell ref="B3:E3"/>
    <mergeCell ref="B2:E2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abSelected="1" zoomScale="85" zoomScaleNormal="85" zoomScaleSheetLayoutView="85" workbookViewId="0">
      <selection activeCell="I31" sqref="I31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61" t="s">
        <v>0</v>
      </c>
      <c r="C1" s="61"/>
      <c r="D1" s="61"/>
      <c r="E1" s="61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5" t="s">
        <v>20</v>
      </c>
      <c r="C2" s="65"/>
      <c r="D2" s="65"/>
      <c r="E2" s="65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4" t="s">
        <v>67</v>
      </c>
      <c r="C3" s="64"/>
      <c r="D3" s="64"/>
      <c r="E3" s="64"/>
      <c r="F3" s="17"/>
      <c r="G3" s="18"/>
    </row>
    <row r="4" spans="2:12" ht="20.25" customHeight="1" x14ac:dyDescent="0.25">
      <c r="B4" s="51"/>
      <c r="C4" s="51"/>
      <c r="D4" s="51"/>
      <c r="E4" s="51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43419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23">
        <v>23880.95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0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56" t="s">
        <v>7</v>
      </c>
      <c r="C11" s="56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56" t="s">
        <v>8</v>
      </c>
      <c r="C12" s="56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56" t="s">
        <v>9</v>
      </c>
      <c r="C13" s="56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56" t="s">
        <v>3</v>
      </c>
      <c r="C14" s="56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62" t="s">
        <v>2</v>
      </c>
      <c r="D17" s="63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7" t="s">
        <v>15</v>
      </c>
      <c r="D18" s="58"/>
      <c r="E18" s="25">
        <f>SUM(E20:E26)</f>
        <v>66575800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7" t="s">
        <v>25</v>
      </c>
      <c r="D19" s="58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4" t="s">
        <v>26</v>
      </c>
      <c r="D20" s="55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4" t="s">
        <v>27</v>
      </c>
      <c r="D21" s="55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4" t="s">
        <v>28</v>
      </c>
      <c r="D22" s="55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54" t="s">
        <v>32</v>
      </c>
      <c r="D23" s="55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54" t="s">
        <v>33</v>
      </c>
      <c r="D24" s="55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54" t="s">
        <v>34</v>
      </c>
      <c r="D25" s="55"/>
      <c r="E25" s="23">
        <f>E28/0.6*0.4</f>
        <v>66575800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54" t="s">
        <v>35</v>
      </c>
      <c r="D26" s="55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7" t="s">
        <v>23</v>
      </c>
      <c r="D27" s="58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7" t="s">
        <v>22</v>
      </c>
      <c r="D28" s="58"/>
      <c r="E28" s="25">
        <f>2300*D6</f>
        <v>99863700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67" t="s">
        <v>3</v>
      </c>
      <c r="D29" s="68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9" t="s">
        <v>4</v>
      </c>
      <c r="D30" s="60"/>
      <c r="E30" s="25">
        <f>E18+E27+E28+E29</f>
        <v>166439500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9" t="s">
        <v>68</v>
      </c>
      <c r="D31" s="60"/>
      <c r="E31" s="23">
        <f>(E30*1.22)-E30</f>
        <v>36616690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9" t="s">
        <v>5</v>
      </c>
      <c r="D32" s="60"/>
      <c r="E32" s="25">
        <f>SUM(E30:E31)</f>
        <v>203056190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52" t="s">
        <v>39</v>
      </c>
      <c r="D37" s="52"/>
      <c r="E37" s="52"/>
    </row>
    <row r="38" spans="2:12" ht="31.5" customHeight="1" x14ac:dyDescent="0.25">
      <c r="B38" s="49">
        <v>2</v>
      </c>
      <c r="C38" s="52" t="s">
        <v>40</v>
      </c>
      <c r="D38" s="52"/>
      <c r="E38" s="52"/>
    </row>
    <row r="39" spans="2:12" ht="39.75" customHeight="1" x14ac:dyDescent="0.25">
      <c r="B39" s="49">
        <v>3</v>
      </c>
      <c r="C39" s="66" t="s">
        <v>41</v>
      </c>
      <c r="D39" s="66"/>
      <c r="E39" s="66"/>
    </row>
    <row r="40" spans="2:12" ht="26.25" customHeight="1" x14ac:dyDescent="0.25">
      <c r="B40" s="49">
        <v>4</v>
      </c>
      <c r="C40" s="53" t="s">
        <v>42</v>
      </c>
      <c r="D40" s="53"/>
      <c r="E40" s="53"/>
    </row>
    <row r="41" spans="2:12" ht="53.25" customHeight="1" x14ac:dyDescent="0.25">
      <c r="B41" s="49">
        <v>5</v>
      </c>
      <c r="C41" s="53" t="s">
        <v>43</v>
      </c>
      <c r="D41" s="53"/>
      <c r="E41" s="53"/>
    </row>
    <row r="42" spans="2:12" ht="63" customHeight="1" x14ac:dyDescent="0.25">
      <c r="B42" s="49">
        <v>6</v>
      </c>
      <c r="C42" s="53" t="s">
        <v>44</v>
      </c>
      <c r="D42" s="53"/>
      <c r="E42" s="53"/>
    </row>
    <row r="43" spans="2:12" s="50" customFormat="1" ht="53.25" customHeight="1" x14ac:dyDescent="0.25">
      <c r="B43" s="49">
        <v>7</v>
      </c>
      <c r="C43" s="53" t="s">
        <v>45</v>
      </c>
      <c r="D43" s="53"/>
      <c r="E43" s="53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53" t="s">
        <v>46</v>
      </c>
      <c r="D44" s="53"/>
      <c r="E44" s="53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53" t="s">
        <v>47</v>
      </c>
      <c r="D45" s="53"/>
      <c r="E45" s="53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53" t="s">
        <v>48</v>
      </c>
      <c r="D46" s="53"/>
      <c r="E46" s="53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53" t="s">
        <v>49</v>
      </c>
      <c r="D47" s="53"/>
      <c r="E47" s="53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53" t="s">
        <v>50</v>
      </c>
      <c r="D48" s="53"/>
      <c r="E48" s="53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53" t="s">
        <v>51</v>
      </c>
      <c r="D49" s="53"/>
      <c r="E49" s="53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53" t="s">
        <v>52</v>
      </c>
      <c r="D50" s="53"/>
      <c r="E50" s="53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53" t="s">
        <v>53</v>
      </c>
      <c r="D51" s="53"/>
      <c r="E51" s="53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53" t="s">
        <v>54</v>
      </c>
      <c r="D52" s="53"/>
      <c r="E52" s="53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53" t="s">
        <v>55</v>
      </c>
      <c r="D53" s="53"/>
      <c r="E53" s="53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53" t="s">
        <v>56</v>
      </c>
      <c r="D54" s="53"/>
      <c r="E54" s="53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53" t="s">
        <v>57</v>
      </c>
      <c r="D55" s="53"/>
      <c r="E55" s="53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53" t="s">
        <v>58</v>
      </c>
      <c r="D56" s="53"/>
      <c r="E56" s="53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53" t="s">
        <v>59</v>
      </c>
      <c r="D57" s="53"/>
      <c r="E57" s="53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53" t="s">
        <v>60</v>
      </c>
      <c r="D58" s="53"/>
      <c r="E58" s="53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53" t="s">
        <v>61</v>
      </c>
      <c r="D59" s="53"/>
      <c r="E59" s="53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53" t="s">
        <v>62</v>
      </c>
      <c r="D60" s="53"/>
      <c r="E60" s="53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53" t="s">
        <v>63</v>
      </c>
      <c r="D61" s="53"/>
      <c r="E61" s="53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52" t="s">
        <v>64</v>
      </c>
      <c r="D62" s="52"/>
      <c r="E62" s="52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52" t="s">
        <v>65</v>
      </c>
      <c r="D63" s="52"/>
      <c r="E63" s="52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B13:C13"/>
    <mergeCell ref="B1:E1"/>
    <mergeCell ref="B2:E2"/>
    <mergeCell ref="B3:E3"/>
    <mergeCell ref="B11:C11"/>
    <mergeCell ref="B12:C12"/>
    <mergeCell ref="C27:D27"/>
    <mergeCell ref="B14:C14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43:E43"/>
    <mergeCell ref="C28:D28"/>
    <mergeCell ref="C29:D29"/>
    <mergeCell ref="C30:D30"/>
    <mergeCell ref="C31:D31"/>
    <mergeCell ref="C32:D32"/>
    <mergeCell ref="C37:E37"/>
    <mergeCell ref="C38:E38"/>
    <mergeCell ref="C39:E39"/>
    <mergeCell ref="C40:E40"/>
    <mergeCell ref="C41:E41"/>
    <mergeCell ref="C42:E42"/>
    <mergeCell ref="C55:E55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62:E62"/>
    <mergeCell ref="C63:E63"/>
    <mergeCell ref="C56:E56"/>
    <mergeCell ref="C57:E57"/>
    <mergeCell ref="C58:E58"/>
    <mergeCell ref="C59:E59"/>
    <mergeCell ref="C60:E60"/>
    <mergeCell ref="C61:E61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расчета цены</vt:lpstr>
      <vt:lpstr>Оренбургская_17</vt:lpstr>
      <vt:lpstr>Оренбургская_17!Область_печати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Мурад</cp:lastModifiedBy>
  <cp:lastPrinted>2026-02-02T12:44:21Z</cp:lastPrinted>
  <dcterms:created xsi:type="dcterms:W3CDTF">2024-10-01T13:23:09Z</dcterms:created>
  <dcterms:modified xsi:type="dcterms:W3CDTF">2026-02-03T12:29:17Z</dcterms:modified>
</cp:coreProperties>
</file>