
<file path=[Content_Types].xml><?xml version="1.0" encoding="utf-8"?>
<Types xmlns="http://schemas.openxmlformats.org/package/2006/content-types">
  <Default Extension="vml" ContentType="application/vnd.openxmlformats-officedocument.vmlDrawing"/>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comments1.xml" ContentType="application/vnd.openxmlformats-officedocument.spreadsheetml.comments+xml"/>
  <Override PartName="/xl/styles.xml" ContentType="application/vnd.openxmlformats-officedocument.spreadsheetml.styles+xml"/>
  <Override PartName="/xl/worksheets/sheet10.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2"/>
  </bookViews>
  <sheets>
    <sheet name="Лист изменений" sheetId="1" state="visible" r:id="rId1"/>
    <sheet name="1. ОТДЕЛКА АР ПОДЗЕМНОГО ЭТАЖА" sheetId="2" state="visible" r:id="rId2"/>
    <sheet name="2. ОТДЕЛКА АР 1 ЭТАЖА" sheetId="3" state="visible" r:id="rId3"/>
    <sheet name="3. ОТДЕЛКА АР ТИПОВЫХ ЭТАЖЕЙ" sheetId="4" state="visible" r:id="rId4"/>
    <sheet name="4. ОТДЕЛКА АР ТЕХ. ПР-ВА И МАШ." sheetId="5" state="visible" r:id="rId5"/>
    <sheet name="ОС" sheetId="6" state="visible" r:id="rId6"/>
    <sheet name="ОТ" sheetId="7" state="visible" r:id="rId7"/>
    <sheet name="ПТ" sheetId="8" state="visible" r:id="rId8"/>
    <sheet name="П" sheetId="9" state="visible" r:id="rId9"/>
    <sheet name="ОС _проверка" sheetId="10" state="hidden" r:id="rId10"/>
    <sheet name="ОТ_проверка" sheetId="11" state="hidden" r:id="rId11"/>
    <sheet name="ПТ_проверка" sheetId="12" state="hidden" r:id="rId12"/>
  </sheets>
  <definedNames>
    <definedName name="_xlnm.Print_Area" localSheetId="0" hidden="0">'Лист изменений'!$A$1:$D$263</definedName>
    <definedName name="_xlnm.Print_Area" localSheetId="1" hidden="0">'1. ОТДЕЛКА АР ПОДЗЕМНОГО ЭТАЖА'!$A$1:$AD$140</definedName>
    <definedName name="_xlnm.Print_Area" localSheetId="2" hidden="0">'2. ОТДЕЛКА АР 1 ЭТАЖА'!$A$1:$AG$328</definedName>
    <definedName name="_xlnm.Print_Area" localSheetId="3" hidden="0">'3. ОТДЕЛКА АР ТИПОВЫХ ЭТАЖЕЙ'!$A$1:$AJ$188</definedName>
    <definedName name="_xlnm.Print_Area" localSheetId="4" hidden="0">'4. ОТДЕЛКА АР ТЕХ. ПР-ВА И МАШ.'!$A$1:$Z$49</definedName>
    <definedName name="_xlnm.Print_Area" localSheetId="5" hidden="0">'ОС'!$A$1:$F$167</definedName>
    <definedName name="_xlnm.Print_Area" localSheetId="6" hidden="0">'ОТ'!$A$1:$C$57</definedName>
    <definedName name="_xlnm._FilterDatabase" localSheetId="6" hidden="1">'ОТ'!$A$1:$G$54</definedName>
    <definedName name="_xlnm.Print_Area" localSheetId="7" hidden="0">'ПТ'!$A$1:$C$164</definedName>
    <definedName name="_xlnm._FilterDatabase" localSheetId="6" hidden="1">'ОТ'!$A$1:$G$54</definedName>
  </definedNames>
  <calcPr/>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text>
        <r>
          <rPr>
            <sz val="9"/>
            <rFont val="Tahoma"/>
          </rPr>
          <t xml:space="preserve">Не хватает типа отделки: грунтовка глубокого проникновения
-Леухина Алина Сергеевна
----
Для проверки: должно быть ОС-15 (ЦПР, а не гипс)
-Леухина Алина Сергеевна</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A26" authorId="0">
      <text>
        <r>
          <rPr>
            <sz val="9"/>
            <rFont val="Tahoma"/>
          </rPr>
          <t xml:space="preserve">Стандартная отм. низа подвесного потолка Грильято - +2.400 от ур. ч.п.
Для прохождения инженерных коммуникаций допустимо уменьшать стандартную отметку, но не ниже +2.300 от ур. ч.п. 
См. правила АИ МОП: https://info.pik.ru/pik-standart/spaces/pst-std-renovation/pages/19668#part-6
-Леухина Алина Сергеевна</t>
        </r>
      </text>
    </comment>
  </commentList>
</comments>
</file>

<file path=xl/sharedStrings.xml><?xml version="1.0" encoding="utf-8"?>
<sst xmlns="http://schemas.openxmlformats.org/spreadsheetml/2006/main" count="1264" uniqueCount="1264">
  <si>
    <t>Дата</t>
  </si>
  <si>
    <t xml:space="preserve">Место применения </t>
  </si>
  <si>
    <t>Марка</t>
  </si>
  <si>
    <t xml:space="preserve">Содержание изменения</t>
  </si>
  <si>
    <t xml:space="preserve">2022 г.</t>
  </si>
  <si>
    <t xml:space="preserve">Для всех видов отделки</t>
  </si>
  <si>
    <t xml:space="preserve">Указания класса пожарной опасности заменено на указание группы горючести (в соответствии с изменениями в 123-ФЗ)</t>
  </si>
  <si>
    <t xml:space="preserve">Грунтовка под финишный слой отделки перенесена в раздел Чистовой отделки стен</t>
  </si>
  <si>
    <t xml:space="preserve">Указано количество слоев для всех грунтовок и красок</t>
  </si>
  <si>
    <t>Потолок</t>
  </si>
  <si>
    <t xml:space="preserve">Исключено указание класса пожарной опасности подвесных потолков типа Грильято</t>
  </si>
  <si>
    <t xml:space="preserve">ОТДЕЛКА АР ПОДЗЕМНОГО ЭТАЖА: 
АВТОСТОЯНКА: Лифтовый холл, тамбур-шлюз (при лифтовом холле), Лестничная клетка (площадка подземного этажа, междуэтажная площадка, лестничный марш), Отделка дверных откосов лифтового холла, тамбур-шлюза, лестничной клетки</t>
  </si>
  <si>
    <t>ОТ-3</t>
  </si>
  <si>
    <t xml:space="preserve">Исключена Шпатлевка на цементной основе с последующей Грунтовкой акрилового глубокого проникновения под отделку Структурной краской. Изменено название чистового слоя отделки: Текстурная краска заменена на Структурную негорючую краску</t>
  </si>
  <si>
    <t xml:space="preserve">ОТДЕЛКА АР ПОДЗЕМНОГО ЭТАЖА: 
ИНЖЕНЕРНЫЕ И ТЕХНИЧЕСКИЕ ПОМЕЩЕНИЯ</t>
  </si>
  <si>
    <r>
      <rPr>
        <sz val="10"/>
        <color theme="1"/>
        <rFont val="Open Sans"/>
      </rPr>
      <t xml:space="preserve">Добавлены новые места применения: </t>
    </r>
    <r>
      <rPr>
        <i/>
        <sz val="10"/>
        <color theme="1"/>
        <rFont val="Open Sans"/>
      </rPr>
      <t xml:space="preserve">Приямки ВК</t>
    </r>
    <r>
      <rPr>
        <sz val="10"/>
        <color theme="1"/>
        <rFont val="Open Sans"/>
      </rPr>
      <t xml:space="preserve"> и </t>
    </r>
    <r>
      <rPr>
        <i/>
        <sz val="10"/>
        <color theme="1"/>
        <rFont val="Open Sans"/>
      </rPr>
      <t xml:space="preserve">Эксплуатируемые технические ниши</t>
    </r>
    <r>
      <rPr>
        <sz val="10"/>
        <color theme="1"/>
        <rFont val="Open Sans"/>
      </rPr>
      <t xml:space="preserve">, назначена отделка</t>
    </r>
  </si>
  <si>
    <t xml:space="preserve">ОТДЕЛКА АР ПОДЗЕМНОГО ЭТАЖА: 
ИНЖЕНЕРНЫЕ И ТЕХНИЧЕСКИЕ ПОМЕЩЕНИЯ: Помещение ИТП и ВНС, венткамера ПД, венткамера автостоянки, насосная АПТ, расположенные под помещениями БКТ (Ф3.5, Ф4.3) и ОДС</t>
  </si>
  <si>
    <t xml:space="preserve">Указания об устройстве звукоизоляционной общивке стен перенесены в Альбом строительных конструкций и материалов. Внутренние ненесущие стены и перегородки ЖД-ТАС-РЕН-АР-ВК.С</t>
  </si>
  <si>
    <t xml:space="preserve">ОТДЕЛКА АР ПОДЗЕМНОГО ЭТАЖА: 
АВТОСТОЯНКА: Отделка откосов проемов в наружных стенах, Помещение хранения автомобилей, Рампа</t>
  </si>
  <si>
    <t xml:space="preserve">ОТ-1, ОТ-2</t>
  </si>
  <si>
    <t xml:space="preserve">Для указанных помещений в соответствии с новой версией Каталога отделочных материалов и оборудования название финишного чистового слоя отделки изменено на Простая окраска влагостойкой негорючей краской за 2 раза, группа горючести НГ</t>
  </si>
  <si>
    <t xml:space="preserve">ОТДЕЛКА АР ПОДЗЕМНОГО ЭТАЖА: 
ИНЖЕНЕРНЫЕ И ТЕХНИЧЕСКИЕ ПОМЕЩЕНИЯ: Приямки лифтовых шахт</t>
  </si>
  <si>
    <t>ОТ-14</t>
  </si>
  <si>
    <t xml:space="preserve">Упрочняющая и обеспыливающая пропитка перенесена в раздел Чистовой отделки стен</t>
  </si>
  <si>
    <t xml:space="preserve">ОТДЕЛКА АР ПОДЗЕМНОГО ЭТАЖА: 
АВТОСТОЯНКА: Рампа</t>
  </si>
  <si>
    <t>ПТ-1</t>
  </si>
  <si>
    <t xml:space="preserve">Грунтовка под финишную отделку заменена на Грунтовку силикатную</t>
  </si>
  <si>
    <t xml:space="preserve">ОТДЕЛКА АР ПОДЗЕМНОГО ЭТАЖА: 
АВТОСТОЯНКА</t>
  </si>
  <si>
    <r>
      <rPr>
        <sz val="10"/>
        <color theme="1"/>
        <rFont val="Open Sans"/>
      </rPr>
      <t xml:space="preserve">Место применния </t>
    </r>
    <r>
      <rPr>
        <i/>
        <sz val="10"/>
        <color theme="1"/>
        <rFont val="Open Sans"/>
      </rPr>
      <t xml:space="preserve">Отделка торцов и нижней поверхности лестничных маршей эвакуационных лестниц из подземного этажа</t>
    </r>
    <r>
      <rPr>
        <sz val="10"/>
        <color theme="1"/>
        <rFont val="Open Sans"/>
      </rPr>
      <t xml:space="preserve"> с назначеной отделкой ПТ-4 перенесено из раздела первого этажа в раздел подземного этажа</t>
    </r>
  </si>
  <si>
    <t xml:space="preserve">ОТДЕЛКА АР 1 ЭТАЖА:
МОП: Тамбур, Вестибюль, Колясочная
ИНЖЕНЕРНЫЕ И ТЕХНИЧЕСКИЕ ПОМЕЩЕНИЯ: Тамбур мусоросборной камеры</t>
  </si>
  <si>
    <r>
      <rPr>
        <sz val="10"/>
        <color theme="1"/>
        <rFont val="Open Sans"/>
      </rPr>
      <t xml:space="preserve">Исключена чистовая отделка керамогранитом по основанию </t>
    </r>
    <r>
      <rPr>
        <i/>
        <sz val="10"/>
        <color theme="1"/>
        <rFont val="Open Sans"/>
      </rPr>
      <t>Утеплитель</t>
    </r>
    <r>
      <rPr>
        <sz val="10"/>
        <color theme="1"/>
        <rFont val="Open Sans"/>
      </rPr>
      <t xml:space="preserve">. Для указанных помещений должна применяться зашивка утеплителя листами ГСП--Н2 согласно Альбома строительных конструкций и материалов. Внутренние ненесущие стены и перегородки ЖД-ТАС-РЕН-АР-ВК.С</t>
    </r>
  </si>
  <si>
    <t xml:space="preserve">ОТДЕЛКА АР 1 ЭТАЖА:
МОП: Помещение консьержа</t>
  </si>
  <si>
    <t xml:space="preserve">Исключена Шпатлевка на гипсовой основе с последующей Грунтовкой акрилового глубокого проникновения под отделку Структурной краской. Изменено название чистового слоя отделки: Текстурная краска заменена на Структурную негорючую краску</t>
  </si>
  <si>
    <t xml:space="preserve">ОТДЕЛКА АР 1 ЭТАЖА:
МОП: Лестничная клетка (эвакуационная лестница из подземного этажа), Лестничная  клетка (жилая часть)</t>
  </si>
  <si>
    <t xml:space="preserve">ОТДЕЛКА АР 1 ЭТАЖА:
МОП, ПОМЕЩЕНИЕ ОХРАНЫ
ОТДЕЛКА АР ТИПОВЫХ ЭТАЖЕЙ: 
МОП, КВАРТИРЫ</t>
  </si>
  <si>
    <r>
      <rPr>
        <sz val="10"/>
        <color theme="1"/>
        <rFont val="Open Sans"/>
      </rPr>
      <t xml:space="preserve">Толщина штукатурки по основанию </t>
    </r>
    <r>
      <rPr>
        <i/>
        <sz val="10"/>
        <color theme="1"/>
        <rFont val="Open Sans"/>
      </rPr>
      <t xml:space="preserve">Ячеистый бетонный блок</t>
    </r>
    <r>
      <rPr>
        <sz val="10"/>
        <color theme="1"/>
        <rFont val="Open Sans"/>
      </rPr>
      <t xml:space="preserve"> под окраску и оклейку обоями увеличена с 17 мм до 20 мм</t>
    </r>
  </si>
  <si>
    <t xml:space="preserve">ОТДЕЛКА АР 1 ЭТАЖА:
ИНЖЕНЕРНЫЕ И ТЕХНИЧЕСКИЕ ПОМЕЩЕНИЯ</t>
  </si>
  <si>
    <r>
      <rPr>
        <sz val="10"/>
        <color theme="1"/>
        <rFont val="Open Sans"/>
      </rPr>
      <t xml:space="preserve">Добавлено место применения </t>
    </r>
    <r>
      <rPr>
        <i/>
        <sz val="10"/>
        <color theme="1"/>
        <rFont val="Open Sans"/>
      </rPr>
      <t xml:space="preserve">Отделка дверного откоса в мусоросборной камере</t>
    </r>
    <r>
      <rPr>
        <sz val="10"/>
        <color theme="1"/>
        <rFont val="Open Sans"/>
      </rPr>
      <t xml:space="preserve">. Назначена отделка ОС-25 + ОТ-7</t>
    </r>
  </si>
  <si>
    <r>
      <rPr>
        <sz val="10"/>
        <color theme="1"/>
        <rFont val="Open Sans"/>
      </rPr>
      <t xml:space="preserve">Добавлены места применения: </t>
    </r>
    <r>
      <rPr>
        <i/>
        <sz val="10"/>
        <color theme="1"/>
        <rFont val="Open Sans"/>
      </rPr>
      <t xml:space="preserve">техническое пространство для прокладки инженерных коммуникаций</t>
    </r>
    <r>
      <rPr>
        <sz val="10"/>
        <color theme="1"/>
        <rFont val="Open Sans"/>
      </rPr>
      <t xml:space="preserve">, </t>
    </r>
    <r>
      <rPr>
        <i/>
        <sz val="10"/>
        <color theme="1"/>
        <rFont val="Open Sans"/>
      </rPr>
      <t xml:space="preserve">эксплуатируемые технические ниши</t>
    </r>
    <r>
      <rPr>
        <sz val="10"/>
        <color theme="1"/>
        <rFont val="Open Sans"/>
      </rPr>
      <t xml:space="preserve">, назначена отделка</t>
    </r>
  </si>
  <si>
    <r>
      <rPr>
        <sz val="10"/>
        <color theme="1"/>
        <rFont val="Open Sans"/>
      </rPr>
      <t xml:space="preserve">Для основания </t>
    </r>
    <r>
      <rPr>
        <i/>
        <sz val="10"/>
        <color theme="1"/>
        <rFont val="Open Sans"/>
      </rPr>
      <t>ГКЛ/ГВЛВ</t>
    </r>
    <r>
      <rPr>
        <sz val="10"/>
        <color theme="1"/>
        <rFont val="Open Sans"/>
      </rPr>
      <t xml:space="preserve"> под окраску и оклейку предусмотрено сплошное выравнивание гипсовыми смесями толщиной 10 мм.</t>
    </r>
  </si>
  <si>
    <t xml:space="preserve">ОТДЕЛКА АР 1 ЭТАЖА:
ОДС, ЦИН</t>
  </si>
  <si>
    <t xml:space="preserve">Для сухих помещений в соответствии с новой версией Каталога отделочных материалов и оборудования название финишного чистового слоя отделки изменено на Улучшенная окраска водно-дисперсионной краской за 2 раза, группа горючести Г1</t>
  </si>
  <si>
    <t xml:space="preserve">ОТДЕЛКА АР 1 ЭТАЖА:
ЦИН</t>
  </si>
  <si>
    <r>
      <rPr>
        <sz val="10"/>
        <color theme="1"/>
        <rFont val="Open Sans"/>
      </rPr>
      <t xml:space="preserve">Название места применения </t>
    </r>
    <r>
      <rPr>
        <i/>
        <sz val="10"/>
        <color theme="1"/>
        <rFont val="Open Sans"/>
      </rPr>
      <t xml:space="preserve">Детская зона</t>
    </r>
    <r>
      <rPr>
        <sz val="10"/>
        <color theme="1"/>
        <rFont val="Open Sans"/>
      </rPr>
      <t xml:space="preserve"> изменено на </t>
    </r>
    <r>
      <rPr>
        <i/>
        <sz val="10"/>
        <color theme="1"/>
        <rFont val="Open Sans"/>
      </rPr>
      <t xml:space="preserve">Зона ожидания с детским уголком</t>
    </r>
  </si>
  <si>
    <t xml:space="preserve">ОТДЕЛКА АР 1 ЭТАЖА</t>
  </si>
  <si>
    <t xml:space="preserve">Добавлен подраздел СТАНЦИЯ МОНИТОРИНГА НЕСУЩИХ КОНСТРУКЦИЙ И ИНЖЕНЕРНЫХ СИСТЕМ</t>
  </si>
  <si>
    <t xml:space="preserve">ОТДЕЛКА АР ТИПОВЫХ ЭТАЖЕЙ</t>
  </si>
  <si>
    <t xml:space="preserve">Разделены основания ПГП и ГКЛ (ГКЛВ) / ГВЛВ</t>
  </si>
  <si>
    <t xml:space="preserve">ОТДЕЛКА АР ТИПОВЫХ ЭТАЖЕЙ: 
МОП, КВАРТИРЫ</t>
  </si>
  <si>
    <r>
      <rPr>
        <sz val="10"/>
        <color theme="1"/>
        <rFont val="Open Sans"/>
      </rPr>
      <t xml:space="preserve">Изменено название основания </t>
    </r>
    <r>
      <rPr>
        <i/>
        <sz val="10"/>
        <color theme="1"/>
        <rFont val="Open Sans"/>
      </rPr>
      <t xml:space="preserve">Выравнивание монолитных пилонов в местах стыка со стеной из газобетонных блоков толщиной 250мм</t>
    </r>
    <r>
      <rPr>
        <sz val="10"/>
        <color theme="1"/>
        <rFont val="Open Sans"/>
      </rPr>
      <t xml:space="preserve"> на </t>
    </r>
    <r>
      <rPr>
        <i/>
        <sz val="10"/>
        <color theme="1"/>
        <rFont val="Open Sans"/>
      </rPr>
      <t xml:space="preserve">Выравнивание монолитных конструкций в местах стыка со стеной из ячеистых бетонных блоков </t>
    </r>
  </si>
  <si>
    <t xml:space="preserve">ОТДЕЛКА АР ТИПОВЫХ ЭТАЖЕЙ: 
МОП: Лестничная клетка, Тамбур</t>
  </si>
  <si>
    <t xml:space="preserve">Исключена Шпатлевка на цементной основе с последующей Грунтовкой акрилового глубокого проникновения под отделку Структурной краской. Изменено название чистового слоя отделки: Текстурная краска заменена на ш</t>
  </si>
  <si>
    <t xml:space="preserve">ОТДЕЛКА АР ТИПОВЫХ ЭТАЖЕЙ: 
МОП</t>
  </si>
  <si>
    <r>
      <rPr>
        <sz val="10"/>
        <color theme="1"/>
        <rFont val="Open Sans"/>
      </rPr>
      <t xml:space="preserve">Добавлено место применения </t>
    </r>
    <r>
      <rPr>
        <i/>
        <sz val="10"/>
        <color theme="1"/>
        <rFont val="Open Sans"/>
      </rPr>
      <t xml:space="preserve">Эксплуатируемые технические ниши</t>
    </r>
    <r>
      <rPr>
        <sz val="10"/>
        <color theme="1"/>
        <rFont val="Open Sans"/>
      </rPr>
      <t xml:space="preserve">, назначена отделка</t>
    </r>
  </si>
  <si>
    <t xml:space="preserve">Откорректированы названия финишных слоев отделки</t>
  </si>
  <si>
    <t xml:space="preserve">ОТДЕЛКА АР ТИПОВЫХ ЭТАЖЕЙ: 
КВАРТИРЫ: Жилая комната, Холл, Кухня</t>
  </si>
  <si>
    <t xml:space="preserve">Отделка потолка с окраской заменена устройством натяжного потолка с предварительной обоработкой упрочняющей и обеспыливающей пропиткой</t>
  </si>
  <si>
    <t>ПТ-9</t>
  </si>
  <si>
    <t xml:space="preserve">Откорретирован состав марки: к шпатлевке на цементной основе добавлено указание о проклейке стыков армирующей лентой</t>
  </si>
  <si>
    <t>ПТ-18</t>
  </si>
  <si>
    <t xml:space="preserve">Откорретирован состав марки: к шпатлевке на гипсовой основе добавлено указание о проклейке стыков армирующей лентой</t>
  </si>
  <si>
    <t>ПТ-27</t>
  </si>
  <si>
    <t xml:space="preserve">Добавлен новый тип потолка для тамбура переходного балкона на типовых этажах, в новой марке добавлено утепление</t>
  </si>
  <si>
    <t xml:space="preserve">ОТДЕЛКА АР ТИПОВЫХ ЭТАЖЕЙ: 
МОП: Тамбур</t>
  </si>
  <si>
    <t xml:space="preserve">Марка применяемого потолка изменена с ПТ-2 на ПТ-27</t>
  </si>
  <si>
    <t xml:space="preserve">Назначена отделка по основанию Кирпич ОС-40</t>
  </si>
  <si>
    <t>ПТ-28</t>
  </si>
  <si>
    <t xml:space="preserve">Добавлен новый тип потолка для зашивки перекидок под потолком помещений БКТ</t>
  </si>
  <si>
    <t>Полы</t>
  </si>
  <si>
    <t>П-48</t>
  </si>
  <si>
    <t xml:space="preserve">Добавлен новый тип пола для тамбура переходного балкона на типовых этажах, в новой марке добавлено утепление</t>
  </si>
  <si>
    <t>П-35</t>
  </si>
  <si>
    <t xml:space="preserve">Из места применения исключен тамбур переходного балкона</t>
  </si>
  <si>
    <t>П-49</t>
  </si>
  <si>
    <t xml:space="preserve">Добавлен новый тип пола в месте устройства пандуса на перепаде полов для подземного этажа без автостоянки</t>
  </si>
  <si>
    <t xml:space="preserve">Плинтус напольный</t>
  </si>
  <si>
    <t>ПЛН-1</t>
  </si>
  <si>
    <t xml:space="preserve">Добавлено место применения П-48</t>
  </si>
  <si>
    <t xml:space="preserve">Марка применяемого пола изменена с П-35 на П-48</t>
  </si>
  <si>
    <t xml:space="preserve">Черновая отделка стен</t>
  </si>
  <si>
    <t>ОС-31</t>
  </si>
  <si>
    <t xml:space="preserve">Изменена толщина сплошного выравнивания гипсовыми смесями: с 10 мм на 10-40 мм согласно узлам отделки откосов ЖД-ТАС-РЕН-АИ-ТУ, добавлена сетка СВУ 120-2600 СП 31-111-2004</t>
  </si>
  <si>
    <t>ОС-32</t>
  </si>
  <si>
    <r>
      <rPr>
        <sz val="10"/>
        <color theme="1"/>
        <rFont val="Open Sans"/>
      </rPr>
      <t xml:space="preserve">Изменена толщина</t>
    </r>
    <r>
      <rPr>
        <i/>
        <sz val="10"/>
        <color theme="1"/>
        <rFont val="Open Sans"/>
      </rPr>
      <t xml:space="preserve"> сплошного выравнивания гипсовыми смесями</t>
    </r>
    <r>
      <rPr>
        <sz val="10"/>
        <color theme="1"/>
        <rFont val="Open Sans"/>
      </rPr>
      <t xml:space="preserve">: с 17-60 мм на 20-60 мм</t>
    </r>
  </si>
  <si>
    <t xml:space="preserve">ОТДЕЛКА АР ТИПОВЫХ ЭТАЖЕЙ:
МОП: Отделка оконных откосов в лифтовом холле</t>
  </si>
  <si>
    <r>
      <rPr>
        <sz val="10"/>
        <color theme="1"/>
        <rFont val="Open Sans"/>
      </rPr>
      <t xml:space="preserve">Назначена отделка оконных откосов по основанию </t>
    </r>
    <r>
      <rPr>
        <i/>
        <sz val="10"/>
        <color theme="1"/>
        <rFont val="Open Sans"/>
      </rPr>
      <t xml:space="preserve">Монолитный ж/бетон  / Наружная стеновая панель</t>
    </r>
    <r>
      <rPr>
        <sz val="10"/>
        <color theme="1"/>
        <rFont val="Open Sans"/>
      </rPr>
      <t xml:space="preserve">, марка ОС-31</t>
    </r>
  </si>
  <si>
    <t>ОС-44</t>
  </si>
  <si>
    <t xml:space="preserve">Добавлен новый тип отделки откосов, со сплошным выравниванием на цементной основе 10-40 мм</t>
  </si>
  <si>
    <t xml:space="preserve">ОТДЕЛКА АР ТИПОВЫХ ЭТАЖЕЙ:
МОП: Отделка оконных откосов в лестничной клетке </t>
  </si>
  <si>
    <r>
      <rPr>
        <sz val="10"/>
        <color theme="1"/>
        <rFont val="Open Sans"/>
      </rPr>
      <t xml:space="preserve">Назначена отделка оконных откосов по основанию </t>
    </r>
    <r>
      <rPr>
        <i/>
        <sz val="10"/>
        <color theme="1"/>
        <rFont val="Open Sans"/>
      </rPr>
      <t xml:space="preserve">Монолитный ж/бетон  / Наружная стеновая панель</t>
    </r>
    <r>
      <rPr>
        <sz val="10"/>
        <color theme="1"/>
        <rFont val="Open Sans"/>
      </rPr>
      <t xml:space="preserve">, марка ОС-44</t>
    </r>
  </si>
  <si>
    <t>ОС-34</t>
  </si>
  <si>
    <t xml:space="preserve">Добавлен лист ГСП-Н2 12,5 мм, изменена толщина сплошного выравнивания гипсовыми смесями: с 20-60 мм на 20-50 мм согласно узлам отделки откосов ЖД-ТАС-РЕН-АИ-ТУ</t>
  </si>
  <si>
    <t xml:space="preserve">ОТДЕЛКА АР ТИПОВЫХ ЭТАЖЕЙ:
КВАРТИРЫ: Отделка оконных и балконных откосов</t>
  </si>
  <si>
    <t xml:space="preserve">Отделка оконных и балконных откосов разделена на две независимые позиции</t>
  </si>
  <si>
    <r>
      <rPr>
        <sz val="10"/>
        <color theme="1"/>
        <rFont val="Open Sans"/>
      </rPr>
      <t xml:space="preserve">Основание </t>
    </r>
    <r>
      <rPr>
        <i/>
        <sz val="10"/>
        <color theme="1"/>
        <rFont val="Open Sans"/>
      </rPr>
      <t xml:space="preserve">Ячеистый газобетонный блок</t>
    </r>
    <r>
      <rPr>
        <sz val="10"/>
        <color theme="1"/>
        <rFont val="Open Sans"/>
      </rPr>
      <t xml:space="preserve"> исправлено на </t>
    </r>
    <r>
      <rPr>
        <i/>
        <sz val="10"/>
        <color theme="1"/>
        <rFont val="Open Sans"/>
      </rPr>
      <t xml:space="preserve">Ячеистый </t>
    </r>
    <r>
      <rPr>
        <b/>
        <i/>
        <sz val="10"/>
        <color theme="1"/>
        <rFont val="Open Sans"/>
      </rPr>
      <t>бетонный</t>
    </r>
    <r>
      <rPr>
        <i/>
        <sz val="10"/>
        <color theme="1"/>
        <rFont val="Open Sans"/>
      </rPr>
      <t xml:space="preserve">
блок</t>
    </r>
  </si>
  <si>
    <t xml:space="preserve">ОТДЕЛКА АР ТИПОВЫХ ЭТАЖЕЙ:
КВАРТИРЫ: Отделка балконных откосов</t>
  </si>
  <si>
    <r>
      <rPr>
        <sz val="10"/>
        <color theme="1"/>
        <rFont val="Open Sans"/>
      </rPr>
      <t xml:space="preserve">Назначена отделка балконных откосов: черновая по основанию </t>
    </r>
    <r>
      <rPr>
        <i/>
        <sz val="10"/>
        <color theme="1"/>
        <rFont val="Open Sans"/>
      </rPr>
      <t xml:space="preserve">Ячеистый бетонный блок</t>
    </r>
    <r>
      <rPr>
        <sz val="10"/>
        <color theme="1"/>
        <rFont val="Open Sans"/>
      </rPr>
      <t xml:space="preserve"> - марка ОС-33, чистовая - марка ОТ-8</t>
    </r>
  </si>
  <si>
    <t>ОС-45</t>
  </si>
  <si>
    <t xml:space="preserve">Добавлен новый тип отделки откосов, лист ГСП-Н2 12,5 мм, сплошное выравнивания гипсовыми смесями 20-25 мм  согласно узлам отделки откосов ЖД-ТАС-РЕН-АР-ТУ.ТЭ</t>
  </si>
  <si>
    <t xml:space="preserve">ОТДЕЛКА АР ТИПОВЫХ ЭТАЖЕЙ:
КВАРТИРЫ: Отделка оконных откосов</t>
  </si>
  <si>
    <r>
      <rPr>
        <sz val="10"/>
        <color theme="1"/>
        <rFont val="Open Sans"/>
      </rPr>
      <t xml:space="preserve">Назначена отделка оконных откосов по основанию </t>
    </r>
    <r>
      <rPr>
        <i/>
        <sz val="10"/>
        <color theme="1"/>
        <rFont val="Open Sans"/>
      </rPr>
      <t xml:space="preserve">Ячеистый бетонный блок</t>
    </r>
    <r>
      <rPr>
        <sz val="10"/>
        <color theme="1"/>
        <rFont val="Open Sans"/>
      </rPr>
      <t xml:space="preserve">, марка ОС-45</t>
    </r>
  </si>
  <si>
    <t>ОС-29</t>
  </si>
  <si>
    <t xml:space="preserve">Добавлен лист ГСП-Н2 12,5 мм, изменена толщина штукатурки цементно-песчаными смесями: с 20-35 мм на 20-25 мм согласно узлам отделки откосов ЖД-ТАС-РЕН-АИ-ТУ</t>
  </si>
  <si>
    <t>ОС-46</t>
  </si>
  <si>
    <t xml:space="preserve">Добавлен новый тип отделки с улучшенной штукатуркой гипсовыми смесями по сетке СВУ 120-2600 СП 31-111-2004</t>
  </si>
  <si>
    <t xml:space="preserve">ОТДЕЛКА АР 1 ЭТАЖА:
ЦИН: Помещение приема пищи</t>
  </si>
  <si>
    <r>
      <rPr>
        <sz val="10"/>
        <color theme="1"/>
        <rFont val="Open Sans"/>
      </rPr>
      <t xml:space="preserve">Назначена отделка по основанию </t>
    </r>
    <r>
      <rPr>
        <i/>
        <sz val="10"/>
        <color theme="1"/>
        <rFont val="Open Sans"/>
      </rPr>
      <t xml:space="preserve">Кирпич </t>
    </r>
    <r>
      <rPr>
        <sz val="10"/>
        <color theme="1"/>
        <rFont val="Open Sans"/>
      </rPr>
      <t>ОС-40</t>
    </r>
  </si>
  <si>
    <t xml:space="preserve">ОТДЕЛКА АР 1 ЭТАЖА:
ЦИН: Помещение приема пищи, Фартук кухни h=600 мм от столешницы</t>
  </si>
  <si>
    <r>
      <rPr>
        <sz val="10"/>
        <color theme="1"/>
        <rFont val="Open Sans"/>
      </rPr>
      <t xml:space="preserve">Назначена отделка по основанию </t>
    </r>
    <r>
      <rPr>
        <i/>
        <sz val="10"/>
        <color theme="1"/>
        <rFont val="Open Sans"/>
      </rPr>
      <t xml:space="preserve">Кирпич </t>
    </r>
    <r>
      <rPr>
        <sz val="10"/>
        <color theme="1"/>
        <rFont val="Open Sans"/>
      </rPr>
      <t>ОС-46</t>
    </r>
  </si>
  <si>
    <t xml:space="preserve">ПТ-7, ПТ-10, ПТ-13, ПТ-14, ПТ-15, ПТ-25, ПТ-27</t>
  </si>
  <si>
    <t xml:space="preserve">В состав отделки включен слой Клеевая смесь для монтажа утеплителя (Технониколь 110) толщиной 5 мм</t>
  </si>
  <si>
    <t>ПТ-29</t>
  </si>
  <si>
    <t xml:space="preserve">Добавлен новый тип отделки, включающий подвесной кассетный потолок для отделки козырьков входных групп МОП</t>
  </si>
  <si>
    <t xml:space="preserve">03-04.2023 г.</t>
  </si>
  <si>
    <r>
      <rPr>
        <sz val="10"/>
        <color theme="1"/>
        <rFont val="Open Sans"/>
      </rPr>
      <t xml:space="preserve">Для типовых этажей разделены основания </t>
    </r>
    <r>
      <rPr>
        <i/>
        <sz val="10"/>
        <color theme="1"/>
        <rFont val="Open Sans"/>
      </rPr>
      <t xml:space="preserve">Наружная стеновая панель</t>
    </r>
    <r>
      <rPr>
        <sz val="10"/>
        <color theme="1"/>
        <rFont val="Open Sans"/>
      </rPr>
      <t xml:space="preserve"> и </t>
    </r>
    <r>
      <rPr>
        <i/>
        <sz val="10"/>
        <color theme="1"/>
        <rFont val="Open Sans"/>
      </rPr>
      <t xml:space="preserve">Монолитный ж/б бетон</t>
    </r>
  </si>
  <si>
    <t xml:space="preserve">ОС-47, ОС-48, ОС-49, ОС-50, ОС-51, ОС-52</t>
  </si>
  <si>
    <t xml:space="preserve">Добавлены новые типы отделки </t>
  </si>
  <si>
    <t xml:space="preserve">Чистовая отделка стен</t>
  </si>
  <si>
    <t xml:space="preserve">ОТ-30, ОТ-31</t>
  </si>
  <si>
    <t xml:space="preserve">Добавлен новый тип отделки </t>
  </si>
  <si>
    <t xml:space="preserve">ОТДЕЛКА АР ТИПОВЫХ ЭТАЖЕЙ:
МОП: Лестничная клетка</t>
  </si>
  <si>
    <r>
      <rPr>
        <sz val="10"/>
        <color theme="1"/>
        <rFont val="Open Sans"/>
      </rPr>
      <t xml:space="preserve">Назначена отделка ОС-47 по основанию </t>
    </r>
    <r>
      <rPr>
        <i/>
        <sz val="10"/>
        <color theme="1"/>
        <rFont val="Open Sans"/>
      </rPr>
      <t xml:space="preserve">Монолитный ж/б бетон</t>
    </r>
  </si>
  <si>
    <t xml:space="preserve">ОТДЕЛКА АР ТИПОВЫХ ЭТАЖЕЙ:
МОП: Лифтовый холл, межквартирный коридор</t>
  </si>
  <si>
    <r>
      <rPr>
        <sz val="10"/>
        <color theme="1"/>
        <rFont val="Open Sans"/>
      </rPr>
      <t xml:space="preserve">Назначена отделка ОС-48 по основанию </t>
    </r>
    <r>
      <rPr>
        <i/>
        <sz val="10"/>
        <color theme="1"/>
        <rFont val="Open Sans"/>
      </rPr>
      <t xml:space="preserve">Монолитный ж/б бетон</t>
    </r>
    <r>
      <rPr>
        <sz val="10"/>
        <color theme="1"/>
        <rFont val="Open Sans"/>
      </rPr>
      <t xml:space="preserve"> и </t>
    </r>
    <r>
      <rPr>
        <i/>
        <sz val="10"/>
        <color theme="1"/>
        <rFont val="Open Sans"/>
      </rPr>
      <t xml:space="preserve">Выравнивание монолитных конструкций в местах стыка со стеной из ячеистых бетонных блоков </t>
    </r>
  </si>
  <si>
    <r>
      <rPr>
        <sz val="10"/>
        <color theme="1"/>
        <rFont val="Open Sans"/>
      </rPr>
      <t xml:space="preserve">Назначена отделка ОС-49 по основанию </t>
    </r>
    <r>
      <rPr>
        <i/>
        <sz val="10"/>
        <color theme="1"/>
        <rFont val="Open Sans"/>
      </rPr>
      <t xml:space="preserve">Монолитный ж/б бетон</t>
    </r>
  </si>
  <si>
    <r>
      <rPr>
        <sz val="10"/>
        <color theme="1"/>
        <rFont val="Open Sans"/>
      </rPr>
      <t xml:space="preserve">Назначена отделка ОС-50 по основанию </t>
    </r>
    <r>
      <rPr>
        <i/>
        <sz val="10"/>
        <color theme="1"/>
        <rFont val="Open Sans"/>
      </rPr>
      <t xml:space="preserve">Монолитный ж/б бетон</t>
    </r>
  </si>
  <si>
    <t xml:space="preserve">ОТДЕЛКА АР ПОДЗЕМНОГО ЭТАЖА: 
ИНЖЕНЕРНЫЕ И ТЕХНИЧЕСКИЕ ПОМЕЩЕНИЯ: Помещение для размещения вторичных узлов учета тепла, тепловой узел, электрощитовая и ВРУ автостоянки, тамбур-шлюз (технических помещений)</t>
  </si>
  <si>
    <r>
      <rPr>
        <sz val="10"/>
        <color theme="1"/>
        <rFont val="Open Sans"/>
      </rPr>
      <t xml:space="preserve">Место применения разделено на </t>
    </r>
    <r>
      <rPr>
        <i/>
        <sz val="10"/>
        <color theme="1"/>
        <rFont val="Open Sans"/>
      </rPr>
      <t xml:space="preserve">Электрощитовая и ВРУ автостоянки, тамбур-шлюз (технических помещений)</t>
    </r>
    <r>
      <rPr>
        <sz val="10"/>
        <color theme="1"/>
        <rFont val="Open Sans"/>
      </rPr>
      <t xml:space="preserve"> и </t>
    </r>
    <r>
      <rPr>
        <i/>
        <sz val="10"/>
        <color theme="1"/>
        <rFont val="Open Sans"/>
      </rPr>
      <t xml:space="preserve">Помещение для размещения вторичных узлов учета тепла, тепловой узел</t>
    </r>
  </si>
  <si>
    <t xml:space="preserve">ОТДЕЛКА АР ПОДЗЕМНОГО ЭТАЖА: 
ИНЖЕНЕРНЫЕ И ТЕХНИЧЕСКИЕ ПОМЕЩЕНИЯ: Электрощитовая и ВРУ автостоянки, тамбур-шлюз (технических помещений)</t>
  </si>
  <si>
    <t xml:space="preserve">Назначен пол П-11</t>
  </si>
  <si>
    <t xml:space="preserve">ОТДЕЛКА АР 1 ЭТАЖА:
ЦИН: ПУИ, выше 2,04 м (стена без оборудования от отм. пола) до отм. 60мм выше отметки низа реечного потолка </t>
  </si>
  <si>
    <t xml:space="preserve">Назначен плинтус ПЛН-02</t>
  </si>
  <si>
    <t xml:space="preserve">ОТДЕЛКА АР ПОДЗЕМНОГО, 1, ТИПОВЫХ ЭТАЖЕЙ:
МОП: Лестничная клетка, торцы лестничных маршей, этажных и междуэтажных площадок</t>
  </si>
  <si>
    <t xml:space="preserve">Назначена отделка ОС-51, ОТ-30</t>
  </si>
  <si>
    <t xml:space="preserve">ОТДЕЛКА АР 1 ЭТАЖА:
МОП: Помещение консьержа
ПОМЕЩЕНИЕ ОХРАНЫ: Помещение охраны</t>
  </si>
  <si>
    <t xml:space="preserve">Сплошное выравнивание гипсовыми смесями заменено (ОС-10) на Шпатлевка поверхности на гипсовой основе (с проклейкой стыков армирующей лентой) (ОС-23)</t>
  </si>
  <si>
    <t xml:space="preserve">ОТДЕЛКА АР 1 ЭТАЖА: 
ИНЖЕНЕРНЫЕ И ТЕХНИЧЕСКИЕ ПОМЕЩЕНИЯ: Отделка дверного откоса в мусоросборной камере </t>
  </si>
  <si>
    <r>
      <rPr>
        <sz val="10"/>
        <color theme="1"/>
        <rFont val="Open Sans"/>
      </rPr>
      <t xml:space="preserve">Назначена отделка по основанию </t>
    </r>
    <r>
      <rPr>
        <i/>
        <sz val="10"/>
        <color theme="1"/>
        <rFont val="Open Sans"/>
      </rPr>
      <t xml:space="preserve">Ячеистый бетонный блок</t>
    </r>
    <r>
      <rPr>
        <sz val="10"/>
        <color theme="1"/>
        <rFont val="Open Sans"/>
      </rPr>
      <t xml:space="preserve"> ОС-7; чистовая отделка с </t>
    </r>
    <r>
      <rPr>
        <i/>
        <sz val="10"/>
        <color theme="1"/>
        <rFont val="Open Sans"/>
      </rPr>
      <t xml:space="preserve">улучшенной окраской</t>
    </r>
    <r>
      <rPr>
        <sz val="10"/>
        <color theme="1"/>
        <rFont val="Open Sans"/>
      </rPr>
      <t xml:space="preserve"> (ОТ-7) заменена на </t>
    </r>
    <r>
      <rPr>
        <i/>
        <sz val="10"/>
        <color theme="1"/>
        <rFont val="Open Sans"/>
      </rPr>
      <t xml:space="preserve">простую окраску</t>
    </r>
    <r>
      <rPr>
        <sz val="10"/>
        <color theme="1"/>
        <rFont val="Open Sans"/>
      </rPr>
      <t xml:space="preserve"> (ОТ-6)</t>
    </r>
  </si>
  <si>
    <t xml:space="preserve">ОТДЕЛКА АР 1 ЭТАЖА:
ПОМЕЩЕНИЕ ОХРАНЫ: С/у охраны
ОДС: ПУИ, универсальный с/у ОДС, с/у персонала
ЦИН: ПУИ, универсальный с/у</t>
  </si>
  <si>
    <t xml:space="preserve">Назначена простая штукатурка цементно-песчаными смесями (ОС-15, ОС-52) вместо улучшенной (ОС-18, ОС-27)</t>
  </si>
  <si>
    <t>ОТ-13</t>
  </si>
  <si>
    <t xml:space="preserve">Исключено указание окраски обоев в 1 слой</t>
  </si>
  <si>
    <t>ПТ-19</t>
  </si>
  <si>
    <t xml:space="preserve">Исключена затирка за реечным потолком</t>
  </si>
  <si>
    <t xml:space="preserve">Откорректирована толщина затирки поверхности после демонтажа опалубки с 4 мм на 2-4 мм</t>
  </si>
  <si>
    <t>ПТ-6</t>
  </si>
  <si>
    <t xml:space="preserve">Шпатлевка с проклейкой армирующей ленты по швам стыка ГКЛ заменена на Шпатлевка стыков ГКЛ/ГВЛВ с проклейкой армирующей лентой</t>
  </si>
  <si>
    <t xml:space="preserve">ОТДЕЛКА АР 1 ЭТАЖА:
ЦИН: ПУИ, универсальный с/у</t>
  </si>
  <si>
    <t xml:space="preserve">Назначен тип пола П-23 (вместо П-26)</t>
  </si>
  <si>
    <t>ПТ-30</t>
  </si>
  <si>
    <t xml:space="preserve">Добавлен новый тип отделки потолка (упрочняющая и обеспыливающая пропитка)</t>
  </si>
  <si>
    <t xml:space="preserve">ОТДЕЛКА АР ПОДЗЕМНОГО, 1, ТИПОВЫХ ЭТАЖЕЙ:
ИНЖЕНЕРНЫЕ И ТЕХНИЧЕСКИЕ ПОМЕЩЕНИЯ: Эксплуатируемые технические ниши</t>
  </si>
  <si>
    <t xml:space="preserve">Отделка потолка заменена на ПТ-30</t>
  </si>
  <si>
    <t xml:space="preserve">ОТДЕЛКА АР 1 ЭТАЖА:
МОП: Отделка откосов проемов в наружных стенах</t>
  </si>
  <si>
    <r>
      <rPr>
        <sz val="10"/>
        <color theme="1"/>
        <rFont val="Open Sans"/>
      </rPr>
      <t xml:space="preserve">Место применения разделено на </t>
    </r>
    <r>
      <rPr>
        <i/>
        <sz val="10"/>
        <color theme="1"/>
        <rFont val="Open Sans"/>
      </rPr>
      <t xml:space="preserve">Отделка откосов проемов в наружных стенах: Вестибюль, колясочная</t>
    </r>
    <r>
      <rPr>
        <sz val="10"/>
        <color theme="1"/>
        <rFont val="Open Sans"/>
      </rPr>
      <t xml:space="preserve"> и </t>
    </r>
    <r>
      <rPr>
        <i/>
        <sz val="10"/>
        <color theme="1"/>
        <rFont val="Open Sans"/>
      </rPr>
      <t xml:space="preserve">Отделка откосов проемов в наружных стенах: Помещение консьержа</t>
    </r>
  </si>
  <si>
    <t xml:space="preserve">ОТДЕЛКА АР 1 ЭТАЖА:
МОП: Отделка откосов проемов в наружных стенах,помещение консьержа</t>
  </si>
  <si>
    <t xml:space="preserve">Назначена чистовая отделка ОТ-7</t>
  </si>
  <si>
    <r>
      <rPr>
        <sz val="10"/>
        <color theme="1"/>
        <rFont val="Open Sans"/>
      </rPr>
      <t xml:space="preserve">Добавлены места применения </t>
    </r>
    <r>
      <rPr>
        <i/>
        <sz val="10"/>
        <color theme="1"/>
        <rFont val="Open Sans"/>
      </rPr>
      <t xml:space="preserve">Отделка откосов проемов в наружных стенах ОДС</t>
    </r>
    <r>
      <rPr>
        <sz val="10"/>
        <color theme="1"/>
        <rFont val="Open Sans"/>
      </rPr>
      <t xml:space="preserve"> и </t>
    </r>
    <r>
      <rPr>
        <i/>
        <sz val="10"/>
        <color theme="1"/>
        <rFont val="Open Sans"/>
      </rPr>
      <t xml:space="preserve">Отделка откосов проемов в наружных стенах ЦИН</t>
    </r>
    <r>
      <rPr>
        <sz val="10"/>
        <color theme="1"/>
        <rFont val="Open Sans"/>
      </rPr>
      <t xml:space="preserve">, назначены черновая отделка ОС-32, ОС-34 и чистовая отделка ОТ-31</t>
    </r>
  </si>
  <si>
    <t xml:space="preserve">Добавлены новые виды черновой отделки ОС-53, ОС-54</t>
  </si>
  <si>
    <r>
      <rPr>
        <sz val="10"/>
        <color theme="1"/>
        <rFont val="Open Sans"/>
      </rPr>
      <t xml:space="preserve">Добавлено основание </t>
    </r>
    <r>
      <rPr>
        <i/>
        <sz val="10"/>
        <color theme="1"/>
        <rFont val="Open Sans"/>
      </rPr>
      <t xml:space="preserve">Выравнивание монолитных конструкций в местах стыка со стеной из ячеистых бетонных блоков</t>
    </r>
    <r>
      <rPr>
        <sz val="10"/>
        <color theme="1"/>
        <rFont val="Open Sans"/>
      </rPr>
      <t xml:space="preserve">, назначены типы отделки ОС-13, ОС-42, ОС-53, ОС-54</t>
    </r>
  </si>
  <si>
    <t xml:space="preserve">ОТДЕЛКА АР 1 ЭТАЖА:
Электрощитовые жилой и нежилой части</t>
  </si>
  <si>
    <t xml:space="preserve">Назначена отделка ниже уровня фальшпола: пропитка упрочняющая обеспыливающая (ОТ-14)</t>
  </si>
  <si>
    <t xml:space="preserve">ОТДЕЛКА АР ТИПОВЫХ ЭТАЖЕЙ:</t>
  </si>
  <si>
    <r>
      <rPr>
        <sz val="10"/>
        <color theme="1"/>
        <rFont val="Open Sans"/>
      </rPr>
      <t xml:space="preserve">Откорректировано название основания: </t>
    </r>
    <r>
      <rPr>
        <i/>
        <sz val="10"/>
        <color theme="1"/>
        <rFont val="Open Sans"/>
      </rPr>
      <t xml:space="preserve">ГСП-А (ГСП-Н2) / ГВЛВ (за исключением шкаф-пакетов типов 1, 2, 3)</t>
    </r>
  </si>
  <si>
    <t xml:space="preserve">ПТ-6, ПТ-7, ПТ-10, ПТ-13, ПТ-14, ПТ-25, ПТ-27, ПТ-28, ПТ-29</t>
  </si>
  <si>
    <t xml:space="preserve">Откорректировны формулировки в описании слоев конструкций (без именения применяемых материалов и толщины слоев)</t>
  </si>
  <si>
    <t xml:space="preserve">07.2023 г.</t>
  </si>
  <si>
    <t xml:space="preserve">Изменения мест применения</t>
  </si>
  <si>
    <t xml:space="preserve">ОТДЕЛКА АР 1 ЭТАЖА:
Лестничная  клетка (жилая часть)</t>
  </si>
  <si>
    <r>
      <rPr>
        <sz val="10"/>
        <color theme="1"/>
        <rFont val="Open Sans"/>
      </rPr>
      <t xml:space="preserve">По замечанию МФР </t>
    </r>
    <r>
      <rPr>
        <b/>
        <sz val="10"/>
        <color theme="1"/>
        <rFont val="Open Sans"/>
      </rPr>
      <t>разделены</t>
    </r>
    <r>
      <rPr>
        <sz val="10"/>
        <color theme="1"/>
        <rFont val="Open Sans"/>
      </rPr>
      <t xml:space="preserve"> места применения </t>
    </r>
    <r>
      <rPr>
        <b/>
        <sz val="10"/>
        <color theme="1"/>
        <rFont val="Open Sans"/>
      </rPr>
      <t xml:space="preserve">торцы междуэтажных площадок и торцы лестничных маршей</t>
    </r>
    <r>
      <rPr>
        <sz val="10"/>
        <color theme="1"/>
        <rFont val="Open Sans"/>
      </rPr>
      <t xml:space="preserve">.
Отделка торцов лестничных маршей оставлена без изменений, для торцов междуэтажных площадок назначена отделка ОС-26 (со слоем затирки)</t>
    </r>
  </si>
  <si>
    <t xml:space="preserve">ОТДЕЛКА АР ТИПОВЫХ ЭТАЖЕЙ:
Лестничная  клетка</t>
  </si>
  <si>
    <r>
      <rPr>
        <sz val="10"/>
        <color theme="1"/>
        <rFont val="Open Sans"/>
      </rPr>
      <t xml:space="preserve">По замечанию МФР </t>
    </r>
    <r>
      <rPr>
        <b/>
        <sz val="10"/>
        <color theme="1"/>
        <rFont val="Open Sans"/>
      </rPr>
      <t xml:space="preserve">разделены </t>
    </r>
    <r>
      <rPr>
        <sz val="10"/>
        <color theme="1"/>
        <rFont val="Open Sans"/>
      </rPr>
      <t xml:space="preserve">места применения </t>
    </r>
    <r>
      <rPr>
        <b/>
        <sz val="10"/>
        <color theme="1"/>
        <rFont val="Open Sans"/>
      </rPr>
      <t xml:space="preserve">торцы этажных и междуэтажных площадок и торцы лестничных маршей</t>
    </r>
    <r>
      <rPr>
        <sz val="10"/>
        <color theme="1"/>
        <rFont val="Open Sans"/>
      </rPr>
      <t xml:space="preserve">.
Отделка торцов лестничных маршей оставлена без изменений, для торцов этажных и междуэтажных площадок назначена отделка ОС-26 (со слоем затирки)</t>
    </r>
  </si>
  <si>
    <t xml:space="preserve">ОТДЕЛКА АР ТИПОВЫХ ЭТАЖЕЙ:
Холл. встроенный шкаф</t>
  </si>
  <si>
    <r>
      <rPr>
        <sz val="10"/>
        <color theme="1"/>
        <rFont val="Open Sans"/>
      </rPr>
      <t xml:space="preserve">Название места применения </t>
    </r>
    <r>
      <rPr>
        <b/>
        <sz val="10"/>
        <color theme="1"/>
        <rFont val="Open Sans"/>
      </rPr>
      <t xml:space="preserve">Холл изменено</t>
    </r>
    <r>
      <rPr>
        <sz val="10"/>
        <color theme="1"/>
        <rFont val="Open Sans"/>
      </rPr>
      <t xml:space="preserve"> на </t>
    </r>
    <r>
      <rPr>
        <b/>
        <sz val="10"/>
        <color theme="1"/>
        <rFont val="Open Sans"/>
      </rPr>
      <t xml:space="preserve">Холл, встроенный шкаф</t>
    </r>
  </si>
  <si>
    <r>
      <rPr>
        <b/>
        <color theme="1"/>
        <rFont val="Open Sans"/>
      </rPr>
      <t xml:space="preserve">Добавлено </t>
    </r>
    <r>
      <rPr>
        <color theme="1"/>
        <rFont val="Open Sans"/>
      </rPr>
      <t xml:space="preserve">место применения Холл, встроенный шкаф: </t>
    </r>
    <r>
      <rPr>
        <b/>
        <color theme="1"/>
        <rFont val="Open Sans"/>
      </rPr>
      <t>Шкаф-пакет</t>
    </r>
  </si>
  <si>
    <r>
      <rPr>
        <b/>
        <color theme="1"/>
        <rFont val="Open Sans"/>
      </rPr>
      <t xml:space="preserve">Добавлены </t>
    </r>
    <r>
      <rPr>
        <color theme="1"/>
        <rFont val="Open Sans"/>
      </rPr>
      <t xml:space="preserve">места применения</t>
    </r>
    <r>
      <rPr>
        <b/>
        <color theme="1"/>
        <rFont val="Open Sans"/>
      </rPr>
      <t xml:space="preserve"> Тамбур БКТ (без отделки), Сухие помещения БКТ (без отделки): Зашивки перекидок коммуникаций под потолком</t>
    </r>
  </si>
  <si>
    <t xml:space="preserve">ОТДЕЛКА ПОМЕЩЕНИЙ ТЕХ. ПР-ВА, ЧЕРДАКА И МАШИННОГО ПОМ. ЛИФТОВ</t>
  </si>
  <si>
    <r>
      <rPr>
        <color theme="1"/>
        <rFont val="Open Sans"/>
      </rPr>
      <t xml:space="preserve">Добавлены места применения </t>
    </r>
    <r>
      <rPr>
        <i/>
        <color theme="1"/>
        <rFont val="Open Sans"/>
      </rPr>
      <t xml:space="preserve">Отделка дверных откосов технического пространства для прокладки инженерных коммуникаций, чердака</t>
    </r>
    <r>
      <rPr>
        <color theme="1"/>
        <rFont val="Open Sans"/>
      </rPr>
      <t xml:space="preserve"> и </t>
    </r>
    <r>
      <rPr>
        <i/>
        <color theme="1"/>
        <rFont val="Open Sans"/>
      </rPr>
      <t xml:space="preserve">Отделка дверных откосов машинного помещения лифтов, помещения СС (на кровле), Лестничная  клетка (жилая часть)</t>
    </r>
  </si>
  <si>
    <r>
      <rPr>
        <b/>
        <color theme="1"/>
        <rFont val="Open Sans"/>
      </rPr>
      <t xml:space="preserve">Добавлено </t>
    </r>
    <r>
      <rPr>
        <color theme="1"/>
        <rFont val="Open Sans"/>
      </rPr>
      <t xml:space="preserve">место применения </t>
    </r>
    <r>
      <rPr>
        <i/>
        <color theme="1"/>
        <rFont val="Open Sans"/>
      </rPr>
      <t xml:space="preserve">Лестничная клетка (</t>
    </r>
    <r>
      <rPr>
        <b/>
        <i/>
        <color theme="1"/>
        <rFont val="Open Sans"/>
      </rPr>
      <t xml:space="preserve">лестница в техническое пространство</t>
    </r>
    <r>
      <rPr>
        <i/>
        <color theme="1"/>
        <rFont val="Open Sans"/>
      </rPr>
      <t xml:space="preserve"> для прокладки инженерных коммуникаций),</t>
    </r>
    <r>
      <rPr>
        <color theme="1"/>
        <rFont val="Open Sans"/>
      </rPr>
      <t xml:space="preserve"> назначены марки отделки</t>
    </r>
  </si>
  <si>
    <t xml:space="preserve">ОТДЕЛКА АР 1 ЭТАЖА
ЦИН
Тамбур ЦИН, Место администратора, Информационная зона, Рабочая зона специалистов, Зона службы охраны, Зона ожидания 
ОДС
Тамбур ОДС, Сухие помещения ОДС (кроме серверной)</t>
  </si>
  <si>
    <r>
      <rPr>
        <b/>
        <color theme="1"/>
        <rFont val="Open Sans"/>
      </rPr>
      <t xml:space="preserve">Добавлено место применения</t>
    </r>
    <r>
      <rPr>
        <color theme="1"/>
        <rFont val="Open Sans"/>
      </rPr>
      <t xml:space="preserve"> </t>
    </r>
    <r>
      <rPr>
        <i/>
        <color theme="1"/>
        <rFont val="Open Sans"/>
      </rPr>
      <t xml:space="preserve">Зашивка инженерных коммуникаций под потолком</t>
    </r>
  </si>
  <si>
    <t xml:space="preserve">ОТДЕЛКА АР ПОДЗЕМНОГО ЭТАЖА
Тамбур-шлюз (технических помещений), Электрощитовая и ВРУ автостоянки</t>
  </si>
  <si>
    <r>
      <rPr>
        <b/>
        <color theme="1"/>
        <rFont val="Open Sans"/>
      </rPr>
      <t xml:space="preserve">Разделены </t>
    </r>
    <r>
      <rPr>
        <color theme="1"/>
        <rFont val="Open Sans"/>
      </rPr>
      <t xml:space="preserve">места применения</t>
    </r>
    <r>
      <rPr>
        <i/>
        <color theme="1"/>
        <rFont val="Open Sans"/>
      </rPr>
      <t xml:space="preserve"> Тамбур-шлюз (технических помещений)</t>
    </r>
    <r>
      <rPr>
        <color theme="1"/>
        <rFont val="Open Sans"/>
      </rPr>
      <t xml:space="preserve"> и </t>
    </r>
    <r>
      <rPr>
        <i/>
        <color theme="1"/>
        <rFont val="Open Sans"/>
      </rPr>
      <t xml:space="preserve">Электрощитовая и ВРУ автостоянки</t>
    </r>
    <r>
      <rPr>
        <color theme="1"/>
        <rFont val="Open Sans"/>
      </rPr>
      <t xml:space="preserve">: по требованию МФР в помещениях назначен разный тип пола и плинтуса</t>
    </r>
  </si>
  <si>
    <t xml:space="preserve">ОТДЕЛКА АР ПОДЗЕМНОГО ЭТАЖА
Лифтовый холл, тамбур-шлюз (при лифтовом холле) - до отметки 60мм выше отметки низа подвесного потолка "Грильято", Лестничная клетка 
ОТДЕЛКА АР 1 ЭТАЖА
Лестничная клетка (эвакуационная лестница из подземного этажа), Лестничная  клетка (жилая часть)
ОТДЕЛКА АР ТИПОВЫХ ЭТАЖЕЙ
Лестничная клетка </t>
  </si>
  <si>
    <r>
      <rPr>
        <color theme="1"/>
        <rFont val="Open Sans"/>
      </rPr>
      <t xml:space="preserve">По основанию монолитный ж/б </t>
    </r>
    <r>
      <rPr>
        <b/>
        <color theme="1"/>
        <rFont val="Open Sans"/>
      </rPr>
      <t xml:space="preserve">назначена </t>
    </r>
    <r>
      <rPr>
        <color theme="1"/>
        <rFont val="Open Sans"/>
      </rPr>
      <t xml:space="preserve">марка черновой отделки </t>
    </r>
    <r>
      <rPr>
        <b/>
        <color theme="1"/>
        <rFont val="Open Sans"/>
      </rPr>
      <t>ОС-19</t>
    </r>
    <r>
      <rPr>
        <color theme="1"/>
        <rFont val="Open Sans"/>
      </rPr>
      <t xml:space="preserve"> (улучшенная штукатурка 17 мм).</t>
    </r>
  </si>
  <si>
    <t xml:space="preserve">ОТДЕЛКА АР ТИПОВЫХ ЭТАЖЕЙ
Лифтовый холл, межквартирный коридор - до отметки 60мм выше отметки низа подвесного потолка "Грильято"</t>
  </si>
  <si>
    <r>
      <rPr>
        <color theme="1"/>
        <rFont val="Open Sans"/>
      </rPr>
      <t xml:space="preserve">По основанию монолитный ж/б </t>
    </r>
    <r>
      <rPr>
        <b/>
        <color theme="1"/>
        <rFont val="Open Sans"/>
      </rPr>
      <t xml:space="preserve">назначена </t>
    </r>
    <r>
      <rPr>
        <color theme="1"/>
        <rFont val="Open Sans"/>
      </rPr>
      <t xml:space="preserve">марка черновой отделки </t>
    </r>
    <r>
      <rPr>
        <b/>
        <color theme="1"/>
        <rFont val="Open Sans"/>
      </rPr>
      <t>ОС-21</t>
    </r>
    <r>
      <rPr>
        <color theme="1"/>
        <rFont val="Open Sans"/>
      </rPr>
      <t xml:space="preserve"> (улучшенная штукатурка 17 мм).</t>
    </r>
  </si>
  <si>
    <t xml:space="preserve">ОТДЕЛКА АР ТИПОВЫХ ЭТАЖЕЙ
Помещение ствола мусоропровода</t>
  </si>
  <si>
    <r>
      <rPr>
        <color theme="1"/>
        <rFont val="Open Sans"/>
      </rPr>
      <t xml:space="preserve">По основанию монолитный ж/б </t>
    </r>
    <r>
      <rPr>
        <b/>
        <color theme="1"/>
        <rFont val="Open Sans"/>
      </rPr>
      <t xml:space="preserve">назначена </t>
    </r>
    <r>
      <rPr>
        <color theme="1"/>
        <rFont val="Open Sans"/>
      </rPr>
      <t xml:space="preserve">марка черновой отделки </t>
    </r>
    <r>
      <rPr>
        <b/>
        <color theme="1"/>
        <rFont val="Open Sans"/>
      </rPr>
      <t>ОС-41</t>
    </r>
    <r>
      <rPr>
        <color theme="1"/>
        <rFont val="Open Sans"/>
      </rPr>
      <t xml:space="preserve"> (улучшенная штукатурка 17 мм, шпатлевка).</t>
    </r>
  </si>
  <si>
    <t xml:space="preserve">Изменения оснований под отделку</t>
  </si>
  <si>
    <t xml:space="preserve">ОТДЕЛКА АР ПОДЗЕМНОГО ЭТАЖА</t>
  </si>
  <si>
    <r>
      <rPr>
        <b/>
        <color theme="1"/>
        <rFont val="Open Sans"/>
      </rPr>
      <t xml:space="preserve">Добавлено </t>
    </r>
    <r>
      <rPr>
        <color theme="1"/>
        <rFont val="Open Sans"/>
      </rPr>
      <t xml:space="preserve">новое основание под отделку </t>
    </r>
    <r>
      <rPr>
        <b/>
        <i/>
        <color theme="1"/>
        <rFont val="Open Sans"/>
      </rPr>
      <t>Выравнивание</t>
    </r>
    <r>
      <rPr>
        <color theme="1"/>
        <rFont val="Open Sans"/>
      </rPr>
      <t xml:space="preserve"> </t>
    </r>
    <r>
      <rPr>
        <i/>
        <color theme="1"/>
        <rFont val="Open Sans"/>
      </rPr>
      <t xml:space="preserve">монолитных конструкций в местах стыка со стеной из кирпича</t>
    </r>
    <r>
      <rPr>
        <color theme="1"/>
        <rFont val="Open Sans"/>
      </rPr>
      <t xml:space="preserve">, назначены типы отделки</t>
    </r>
  </si>
  <si>
    <r>
      <rPr>
        <color theme="1"/>
        <rFont val="Open Sans"/>
      </rPr>
      <t xml:space="preserve">Основание </t>
    </r>
    <r>
      <rPr>
        <i/>
        <color theme="1"/>
        <rFont val="Open Sans"/>
      </rPr>
      <t xml:space="preserve">Выравнивание монолитных конструкций в местах стыка со стеной из ячеистых бетонных блоков</t>
    </r>
    <r>
      <rPr>
        <color theme="1"/>
        <rFont val="Open Sans"/>
      </rPr>
      <t xml:space="preserve"> изменено на </t>
    </r>
    <r>
      <rPr>
        <i/>
        <color theme="1"/>
        <rFont val="Open Sans"/>
      </rPr>
      <t xml:space="preserve">Выравнивание монолитных конструкций в местах стыка со стеной из ячеистых бетонных блоков/</t>
    </r>
    <r>
      <rPr>
        <b/>
        <i/>
        <color theme="1"/>
        <rFont val="Open Sans"/>
      </rPr>
      <t xml:space="preserve">кирпича </t>
    </r>
  </si>
  <si>
    <r>
      <rPr>
        <b/>
        <color theme="1"/>
        <rFont val="Open Sans"/>
      </rPr>
      <t xml:space="preserve">Название основания</t>
    </r>
    <r>
      <rPr>
        <color theme="1"/>
        <rFont val="Open Sans"/>
      </rPr>
      <t xml:space="preserve"> </t>
    </r>
    <r>
      <rPr>
        <i/>
        <color theme="1"/>
        <rFont val="Open Sans"/>
      </rPr>
      <t xml:space="preserve">ГСП-А (ГСП-Н2) / ГВЛВ (за исключением шкаф-пакетов типов 1, 2, 3)</t>
    </r>
    <r>
      <rPr>
        <color theme="1"/>
        <rFont val="Open Sans"/>
      </rPr>
      <t xml:space="preserve"> изменено на </t>
    </r>
    <r>
      <rPr>
        <b/>
        <i/>
        <color theme="1"/>
        <rFont val="Open Sans"/>
      </rPr>
      <t xml:space="preserve">ГСП-А (ГСП-Н2)</t>
    </r>
  </si>
  <si>
    <t xml:space="preserve">ОТДЕЛКА АР ТЕХ. ПР-ВА И МАШ. ПОМ. ЛИФТОВ</t>
  </si>
  <si>
    <r>
      <rPr>
        <color theme="1"/>
        <rFont val="Open Sans"/>
      </rPr>
      <t xml:space="preserve">Разделены основания </t>
    </r>
    <r>
      <rPr>
        <i/>
        <color theme="1"/>
        <rFont val="Open Sans"/>
      </rPr>
      <t xml:space="preserve">Ячеистый бетонный блок</t>
    </r>
    <r>
      <rPr>
        <color theme="1"/>
        <rFont val="Open Sans"/>
      </rPr>
      <t xml:space="preserve"> и </t>
    </r>
    <r>
      <rPr>
        <i/>
        <color theme="1"/>
        <rFont val="Open Sans"/>
      </rPr>
      <t>Кирпич</t>
    </r>
  </si>
  <si>
    <t xml:space="preserve">Изменения состава типов отделки стен</t>
  </si>
  <si>
    <t xml:space="preserve">ОС-9, ОС-10, ОС-12, ОС-13, ОС-31, ОС-36, ОС-37, ОС-42, ОС-44</t>
  </si>
  <si>
    <r>
      <rPr>
        <sz val="10"/>
        <color theme="1"/>
        <rFont val="Open Sans"/>
      </rPr>
      <t xml:space="preserve">В указанных  типах отделки </t>
    </r>
    <r>
      <rPr>
        <b/>
        <sz val="10"/>
        <color theme="1"/>
        <rFont val="Open Sans"/>
      </rPr>
      <t xml:space="preserve">сплошное выравнивание</t>
    </r>
    <r>
      <rPr>
        <sz val="10"/>
        <color theme="1"/>
        <rFont val="Open Sans"/>
      </rPr>
      <t xml:space="preserve"> </t>
    </r>
    <r>
      <rPr>
        <b/>
        <sz val="10"/>
        <color theme="1"/>
        <rFont val="Open Sans"/>
      </rPr>
      <t xml:space="preserve">указано как</t>
    </r>
    <r>
      <rPr>
        <sz val="10"/>
        <color theme="1"/>
        <rFont val="Open Sans"/>
      </rPr>
      <t xml:space="preserve"> </t>
    </r>
    <r>
      <rPr>
        <b/>
        <sz val="10"/>
        <color theme="1"/>
        <rFont val="Open Sans"/>
      </rPr>
      <t xml:space="preserve">улучшенная штукатурка</t>
    </r>
    <r>
      <rPr>
        <sz val="10"/>
        <color theme="1"/>
        <rFont val="Open Sans"/>
      </rPr>
      <t xml:space="preserve"> (по требованию МФР) с сохранением толщины штукатурного слоя</t>
    </r>
  </si>
  <si>
    <t xml:space="preserve">ОС-11, ОС-32, ОС-41, ОС-49, ОС-50</t>
  </si>
  <si>
    <r>
      <rPr>
        <sz val="10"/>
        <color theme="1"/>
        <rFont val="Open Sans"/>
      </rPr>
      <t xml:space="preserve">В указанных  типах отделки </t>
    </r>
    <r>
      <rPr>
        <b/>
        <sz val="10"/>
        <color theme="1"/>
        <rFont val="Open Sans"/>
      </rPr>
      <t xml:space="preserve">сплошное выравнивание</t>
    </r>
    <r>
      <rPr>
        <sz val="10"/>
        <color theme="1"/>
        <rFont val="Open Sans"/>
      </rPr>
      <t xml:space="preserve"> </t>
    </r>
    <r>
      <rPr>
        <b/>
        <sz val="10"/>
        <color theme="1"/>
        <rFont val="Open Sans"/>
      </rPr>
      <t xml:space="preserve">указано как</t>
    </r>
    <r>
      <rPr>
        <sz val="10"/>
        <color theme="1"/>
        <rFont val="Open Sans"/>
      </rPr>
      <t xml:space="preserve"> </t>
    </r>
    <r>
      <rPr>
        <b/>
        <sz val="10"/>
        <color theme="1"/>
        <rFont val="Open Sans"/>
      </rPr>
      <t xml:space="preserve">улучшенная штукатурка</t>
    </r>
    <r>
      <rPr>
        <sz val="10"/>
        <color theme="1"/>
        <rFont val="Open Sans"/>
      </rPr>
      <t xml:space="preserve"> (по требованию МФР) с </t>
    </r>
    <r>
      <rPr>
        <b/>
        <sz val="10"/>
        <color theme="1"/>
        <rFont val="Open Sans"/>
      </rPr>
      <t xml:space="preserve">изменением толщины</t>
    </r>
    <r>
      <rPr>
        <sz val="10"/>
        <color theme="1"/>
        <rFont val="Open Sans"/>
      </rPr>
      <t xml:space="preserve"> штукатурного слоя с</t>
    </r>
    <r>
      <rPr>
        <b/>
        <sz val="10"/>
        <color theme="1"/>
        <rFont val="Open Sans"/>
      </rPr>
      <t xml:space="preserve"> 20</t>
    </r>
    <r>
      <rPr>
        <sz val="10"/>
        <color theme="1"/>
        <rFont val="Open Sans"/>
      </rPr>
      <t xml:space="preserve"> мм </t>
    </r>
    <r>
      <rPr>
        <b/>
        <sz val="10"/>
        <color theme="1"/>
        <rFont val="Open Sans"/>
      </rPr>
      <t xml:space="preserve">на 17</t>
    </r>
    <r>
      <rPr>
        <sz val="10"/>
        <color theme="1"/>
        <rFont val="Open Sans"/>
      </rPr>
      <t xml:space="preserve"> мм.</t>
    </r>
  </si>
  <si>
    <t xml:space="preserve">ОС-4, ОС-53</t>
  </si>
  <si>
    <r>
      <rPr>
        <sz val="10"/>
        <color theme="1"/>
        <rFont val="Open Sans"/>
      </rPr>
      <t xml:space="preserve">В указанных  типах отделки </t>
    </r>
    <r>
      <rPr>
        <b/>
        <sz val="10"/>
        <color theme="1"/>
        <rFont val="Open Sans"/>
      </rPr>
      <t xml:space="preserve">сплошное выравнивание</t>
    </r>
    <r>
      <rPr>
        <sz val="10"/>
        <color theme="1"/>
        <rFont val="Open Sans"/>
      </rPr>
      <t xml:space="preserve"> </t>
    </r>
    <r>
      <rPr>
        <b/>
        <sz val="10"/>
        <color theme="1"/>
        <rFont val="Open Sans"/>
      </rPr>
      <t xml:space="preserve">указано как</t>
    </r>
    <r>
      <rPr>
        <sz val="10"/>
        <color theme="1"/>
        <rFont val="Open Sans"/>
      </rPr>
      <t xml:space="preserve"> </t>
    </r>
    <r>
      <rPr>
        <b/>
        <sz val="10"/>
        <color theme="1"/>
        <rFont val="Open Sans"/>
      </rPr>
      <t xml:space="preserve">простая штукатурка</t>
    </r>
    <r>
      <rPr>
        <sz val="10"/>
        <color theme="1"/>
        <rFont val="Open Sans"/>
      </rPr>
      <t xml:space="preserve"> (по требованию МФР) с сохранением толщины штукатурного слоя</t>
    </r>
  </si>
  <si>
    <t xml:space="preserve">ОС-2, ОС-3, ОС-30, ОС-43</t>
  </si>
  <si>
    <r>
      <rPr>
        <color theme="1"/>
        <rFont val="Open Sans"/>
      </rPr>
      <t xml:space="preserve">В указанных  типах отделки </t>
    </r>
    <r>
      <rPr>
        <b/>
        <color theme="1"/>
        <rFont val="Open Sans"/>
      </rPr>
      <t xml:space="preserve">слой штукатурно-клеевой</t>
    </r>
    <r>
      <rPr>
        <color theme="1"/>
        <rFont val="Open Sans"/>
      </rPr>
      <t xml:space="preserve"> </t>
    </r>
    <r>
      <rPr>
        <b/>
        <color theme="1"/>
        <rFont val="Open Sans"/>
      </rPr>
      <t xml:space="preserve">указан как улучшенная штукатурка</t>
    </r>
    <r>
      <rPr>
        <color theme="1"/>
        <rFont val="Open Sans"/>
      </rPr>
      <t xml:space="preserve"> (по требованию МФР) с сохранением толщины штукатурного слоя</t>
    </r>
  </si>
  <si>
    <t>ОС-47</t>
  </si>
  <si>
    <r>
      <rPr>
        <sz val="10"/>
        <color theme="1"/>
        <rFont val="Open Sans"/>
      </rPr>
      <t xml:space="preserve">Состав типа изменен:
</t>
    </r>
    <r>
      <rPr>
        <b/>
        <sz val="10"/>
        <color theme="1"/>
        <rFont val="Open Sans"/>
      </rPr>
      <t xml:space="preserve">Сплошное выравнивание </t>
    </r>
    <r>
      <rPr>
        <sz val="10"/>
        <color theme="1"/>
        <rFont val="Open Sans"/>
      </rPr>
      <t xml:space="preserve">смесями </t>
    </r>
    <r>
      <rPr>
        <b/>
        <sz val="10"/>
        <color theme="1"/>
        <rFont val="Open Sans"/>
      </rPr>
      <t>цементно-песчаными</t>
    </r>
    <r>
      <rPr>
        <sz val="10"/>
        <color theme="1"/>
        <rFont val="Open Sans"/>
      </rPr>
      <t xml:space="preserve"> толщной </t>
    </r>
    <r>
      <rPr>
        <b/>
        <sz val="10"/>
        <color theme="1"/>
        <rFont val="Open Sans"/>
      </rPr>
      <t>20</t>
    </r>
    <r>
      <rPr>
        <sz val="10"/>
        <color theme="1"/>
        <rFont val="Open Sans"/>
      </rPr>
      <t xml:space="preserve"> мм </t>
    </r>
    <r>
      <rPr>
        <b/>
        <sz val="10"/>
        <color theme="1"/>
        <rFont val="Open Sans"/>
      </rPr>
      <t xml:space="preserve">изменено на Простая штукатурка</t>
    </r>
    <r>
      <rPr>
        <sz val="10"/>
        <color theme="1"/>
        <rFont val="Open Sans"/>
      </rPr>
      <t xml:space="preserve"> смесями </t>
    </r>
    <r>
      <rPr>
        <b/>
        <sz val="10"/>
        <color theme="1"/>
        <rFont val="Open Sans"/>
      </rPr>
      <t xml:space="preserve">гипсовыми </t>
    </r>
    <r>
      <rPr>
        <sz val="10"/>
        <color theme="1"/>
        <rFont val="Open Sans"/>
      </rPr>
      <t xml:space="preserve">по сетке СВУ 120-2600 СП 31-111-2004, толщина до </t>
    </r>
    <r>
      <rPr>
        <b/>
        <sz val="10"/>
        <color theme="1"/>
        <rFont val="Open Sans"/>
      </rPr>
      <t xml:space="preserve">35 </t>
    </r>
    <r>
      <rPr>
        <sz val="10"/>
        <color theme="1"/>
        <rFont val="Open Sans"/>
      </rPr>
      <t>мм</t>
    </r>
  </si>
  <si>
    <t>ОС-48</t>
  </si>
  <si>
    <r>
      <rPr>
        <color theme="1"/>
        <rFont val="Open Sans"/>
      </rPr>
      <t xml:space="preserve">Состав типа изменен:
</t>
    </r>
    <r>
      <rPr>
        <b/>
        <color theme="1"/>
        <rFont val="Open Sans"/>
      </rPr>
      <t xml:space="preserve">Сплошное выравнивание</t>
    </r>
    <r>
      <rPr>
        <color theme="1"/>
        <rFont val="Open Sans"/>
      </rPr>
      <t xml:space="preserve"> смесями гипсовыми толщиной </t>
    </r>
    <r>
      <rPr>
        <b/>
        <color theme="1"/>
        <rFont val="Open Sans"/>
      </rPr>
      <t xml:space="preserve">20 </t>
    </r>
    <r>
      <rPr>
        <color theme="1"/>
        <rFont val="Open Sans"/>
      </rPr>
      <t xml:space="preserve">мм </t>
    </r>
    <r>
      <rPr>
        <b/>
        <color theme="1"/>
        <rFont val="Open Sans"/>
      </rPr>
      <t xml:space="preserve">изменены на Простая штукатурка</t>
    </r>
    <r>
      <rPr>
        <color theme="1"/>
        <rFont val="Open Sans"/>
      </rPr>
      <t xml:space="preserve"> смесями гипсовыми по сетке СВУ 120-2600 СП 31-111-2004, толщина до </t>
    </r>
    <r>
      <rPr>
        <b/>
        <color theme="1"/>
        <rFont val="Open Sans"/>
      </rPr>
      <t xml:space="preserve">35 </t>
    </r>
    <r>
      <rPr>
        <color theme="1"/>
        <rFont val="Open Sans"/>
      </rPr>
      <t xml:space="preserve">мм. Добавлены слои шпатлевки поверхности на цементной основе и грунтовки глубокого проникновения</t>
    </r>
  </si>
  <si>
    <t xml:space="preserve">ОС-11, ОС-29, ОС-31, ОС-32, ОС-33, ОС-34, ОС-44, ОС-45, ОС-49, ОС-50</t>
  </si>
  <si>
    <r>
      <rPr>
        <sz val="10"/>
        <color theme="1"/>
        <rFont val="Open Sans"/>
      </rPr>
      <t xml:space="preserve">Во всех типах отделки оконных откосов </t>
    </r>
    <r>
      <rPr>
        <b/>
        <sz val="10"/>
        <color theme="1"/>
        <rFont val="Open Sans"/>
      </rPr>
      <t xml:space="preserve">профиль </t>
    </r>
    <r>
      <rPr>
        <sz val="10"/>
        <color theme="1"/>
        <rFont val="Open Sans"/>
      </rPr>
      <t xml:space="preserve">углозащитный </t>
    </r>
    <r>
      <rPr>
        <b/>
        <sz val="10"/>
        <color theme="1"/>
        <rFont val="Open Sans"/>
      </rPr>
      <t xml:space="preserve">оцинкованный </t>
    </r>
    <r>
      <rPr>
        <sz val="10"/>
        <color theme="1"/>
        <rFont val="Open Sans"/>
      </rPr>
      <t xml:space="preserve">25х25мм </t>
    </r>
    <r>
      <rPr>
        <b/>
        <sz val="10"/>
        <color theme="1"/>
        <rFont val="Open Sans"/>
      </rPr>
      <t xml:space="preserve">заменен на профиль </t>
    </r>
    <r>
      <rPr>
        <sz val="10"/>
        <color theme="1"/>
        <rFont val="Open Sans"/>
      </rPr>
      <t xml:space="preserve">угловой </t>
    </r>
    <r>
      <rPr>
        <b/>
        <sz val="10"/>
        <color theme="1"/>
        <rFont val="Open Sans"/>
      </rPr>
      <t xml:space="preserve">ПВХ </t>
    </r>
    <r>
      <rPr>
        <sz val="10"/>
        <color theme="1"/>
        <rFont val="Open Sans"/>
      </rPr>
      <t xml:space="preserve">перфорированный </t>
    </r>
    <r>
      <rPr>
        <b/>
        <sz val="10"/>
        <color theme="1"/>
        <rFont val="Open Sans"/>
      </rPr>
      <t>с</t>
    </r>
    <r>
      <rPr>
        <sz val="10"/>
        <color theme="1"/>
        <rFont val="Open Sans"/>
      </rPr>
      <t xml:space="preserve"> армирующей стеклотканевой </t>
    </r>
    <r>
      <rPr>
        <b/>
        <sz val="10"/>
        <color theme="1"/>
        <rFont val="Open Sans"/>
      </rPr>
      <t xml:space="preserve">сеткой </t>
    </r>
    <r>
      <rPr>
        <sz val="10"/>
        <color theme="1"/>
        <rFont val="Open Sans"/>
      </rPr>
      <t xml:space="preserve">100х100мм </t>
    </r>
  </si>
  <si>
    <r>
      <rPr>
        <b/>
        <sz val="10"/>
        <color theme="1"/>
        <rFont val="Open Sans"/>
      </rPr>
      <t>Исключен</t>
    </r>
    <r>
      <rPr>
        <sz val="10"/>
        <color theme="1"/>
        <rFont val="Open Sans"/>
      </rPr>
      <t xml:space="preserve"> слой </t>
    </r>
    <r>
      <rPr>
        <b/>
        <sz val="10"/>
        <color theme="1"/>
        <rFont val="Open Sans"/>
      </rPr>
      <t>ГСП-Н2</t>
    </r>
    <r>
      <rPr>
        <sz val="10"/>
        <color theme="1"/>
        <rFont val="Open Sans"/>
      </rPr>
      <t xml:space="preserve"> и грунтовки глубокого проникновения по ГСП, оштукатуривание цементно-песчаными смесями выполняется по поверхности фахверка, толщина штукатурного слоя 17-35 мм</t>
    </r>
  </si>
  <si>
    <t xml:space="preserve">ОС-11, ОС-32, ОС-33, ОС-34, ОС-41, ОС-49, ОС-50</t>
  </si>
  <si>
    <r>
      <rPr>
        <sz val="10"/>
        <color theme="1"/>
        <rFont val="Open Sans"/>
      </rPr>
      <t xml:space="preserve">Толщина минимального штукатурного слоя </t>
    </r>
    <r>
      <rPr>
        <b/>
        <sz val="10"/>
        <color theme="1"/>
        <rFont val="Open Sans"/>
      </rPr>
      <t xml:space="preserve">отделки откосов по монолиту и ячеистому бетонному блоку изменена с 20 на 17 </t>
    </r>
    <r>
      <rPr>
        <sz val="10"/>
        <color theme="1"/>
        <rFont val="Open Sans"/>
      </rPr>
      <t xml:space="preserve">мм во всех типах отделки</t>
    </r>
  </si>
  <si>
    <r>
      <rPr>
        <sz val="10"/>
        <color theme="1"/>
        <rFont val="Open Sans"/>
      </rPr>
      <t xml:space="preserve">Толщина штукатурного слоя оконного откоса принята </t>
    </r>
    <r>
      <rPr>
        <b/>
        <sz val="10"/>
        <color theme="1"/>
        <rFont val="Open Sans"/>
      </rPr>
      <t>17</t>
    </r>
    <r>
      <rPr>
        <sz val="10"/>
        <color theme="1"/>
        <rFont val="Open Sans"/>
      </rPr>
      <t xml:space="preserve"> мм</t>
    </r>
  </si>
  <si>
    <t xml:space="preserve">ОС-8, ОС-28, ОС-40, ОС-46</t>
  </si>
  <si>
    <r>
      <rPr>
        <sz val="10"/>
        <color theme="1"/>
        <rFont val="Open Sans"/>
      </rPr>
      <t xml:space="preserve">Состав типа изменен:
</t>
    </r>
    <r>
      <rPr>
        <b/>
        <sz val="10"/>
        <color theme="1"/>
        <rFont val="Open Sans"/>
      </rPr>
      <t xml:space="preserve">Изменена толщина</t>
    </r>
    <r>
      <rPr>
        <sz val="10"/>
        <color theme="1"/>
        <rFont val="Open Sans"/>
      </rPr>
      <t xml:space="preserve"> улучшенной штукатурки по кирпичу </t>
    </r>
    <r>
      <rPr>
        <b/>
        <sz val="10"/>
        <color theme="1"/>
        <rFont val="Open Sans"/>
      </rPr>
      <t xml:space="preserve">с 20 на 17 мм,</t>
    </r>
  </si>
  <si>
    <t xml:space="preserve">ОС-19, ОС-21</t>
  </si>
  <si>
    <r>
      <rPr>
        <sz val="10"/>
        <color theme="1"/>
        <rFont val="Open Sans"/>
      </rPr>
      <t xml:space="preserve">Состав типа изменен:
</t>
    </r>
    <r>
      <rPr>
        <b/>
        <sz val="10"/>
        <color theme="1"/>
        <rFont val="Open Sans"/>
      </rPr>
      <t xml:space="preserve">Изменена толщина </t>
    </r>
    <r>
      <rPr>
        <sz val="10"/>
        <color theme="1"/>
        <rFont val="Open Sans"/>
      </rPr>
      <t xml:space="preserve">штукатурки </t>
    </r>
    <r>
      <rPr>
        <b/>
        <sz val="10"/>
        <color theme="1"/>
        <rFont val="Open Sans"/>
      </rPr>
      <t xml:space="preserve">с 20 на 17</t>
    </r>
    <r>
      <rPr>
        <sz val="10"/>
        <color theme="1"/>
        <rFont val="Open Sans"/>
      </rPr>
      <t xml:space="preserve"> мм, </t>
    </r>
    <r>
      <rPr>
        <b/>
        <sz val="10"/>
        <color theme="1"/>
        <rFont val="Open Sans"/>
      </rPr>
      <t xml:space="preserve">Грунтовка глубокого проникновения изменена на Грунтовку Бетонконтакт </t>
    </r>
  </si>
  <si>
    <t>ОС-24</t>
  </si>
  <si>
    <r>
      <rPr>
        <color theme="1"/>
        <rFont val="Open Sans"/>
      </rPr>
      <t xml:space="preserve">Откорректировано название слоя отделки (формулировка) без изменения свойств и толщины:
Шпатлевка стыков </t>
    </r>
    <r>
      <rPr>
        <b/>
        <color theme="1"/>
        <rFont val="Open Sans"/>
      </rPr>
      <t xml:space="preserve">ГКЛ/ГВЛВ заменена</t>
    </r>
    <r>
      <rPr>
        <color theme="1"/>
        <rFont val="Open Sans"/>
      </rPr>
      <t xml:space="preserve"> на Шпатлевка стыков </t>
    </r>
    <r>
      <rPr>
        <b/>
        <color theme="1"/>
        <rFont val="Open Sans"/>
      </rPr>
      <t>ГСП</t>
    </r>
  </si>
  <si>
    <t>ОС-54</t>
  </si>
  <si>
    <r>
      <rPr>
        <color theme="1"/>
        <rFont val="Open Sans"/>
      </rPr>
      <t xml:space="preserve">Состав типа изменен:
Указан </t>
    </r>
    <r>
      <rPr>
        <b/>
        <color theme="1"/>
        <rFont val="Open Sans"/>
      </rPr>
      <t xml:space="preserve">новый состав</t>
    </r>
    <r>
      <rPr>
        <color theme="1"/>
        <rFont val="Open Sans"/>
      </rPr>
      <t xml:space="preserve"> типа отделки, содержащий </t>
    </r>
    <r>
      <rPr>
        <b/>
        <color theme="1"/>
        <rFont val="Open Sans"/>
      </rPr>
      <t xml:space="preserve">простую штукатурку</t>
    </r>
    <r>
      <rPr>
        <color theme="1"/>
        <rFont val="Open Sans"/>
      </rPr>
      <t xml:space="preserve"> (слой штукатурно-клеевой </t>
    </r>
    <r>
      <rPr>
        <b/>
        <color theme="1"/>
        <rFont val="Open Sans"/>
      </rPr>
      <t xml:space="preserve">Технониколь 210</t>
    </r>
    <r>
      <rPr>
        <color theme="1"/>
        <rFont val="Open Sans"/>
      </rPr>
      <t xml:space="preserve"> или аналог), армированный сеткой фасадной стеклотканевой щелочестойкой М3600</t>
    </r>
  </si>
  <si>
    <t>ОС-25</t>
  </si>
  <si>
    <r>
      <rPr>
        <color theme="1"/>
        <rFont val="Open Sans"/>
      </rPr>
      <t xml:space="preserve">Состав типа изменен:
</t>
    </r>
    <r>
      <rPr>
        <b/>
        <color theme="1"/>
        <rFont val="Open Sans"/>
      </rPr>
      <t xml:space="preserve">Профиль </t>
    </r>
    <r>
      <rPr>
        <color theme="1"/>
        <rFont val="Open Sans"/>
      </rPr>
      <t xml:space="preserve">угловой </t>
    </r>
    <r>
      <rPr>
        <b/>
        <color theme="1"/>
        <rFont val="Open Sans"/>
      </rPr>
      <t xml:space="preserve">ПВХ </t>
    </r>
    <r>
      <rPr>
        <color theme="1"/>
        <rFont val="Open Sans"/>
      </rPr>
      <t xml:space="preserve">перфорированный с армирующей стеклотканевой сеткой 100х100мм, </t>
    </r>
    <r>
      <rPr>
        <b/>
        <color theme="1"/>
        <rFont val="Open Sans"/>
      </rPr>
      <t xml:space="preserve">простая штукатурка</t>
    </r>
    <r>
      <rPr>
        <color theme="1"/>
        <rFont val="Open Sans"/>
      </rPr>
      <t xml:space="preserve"> смесями </t>
    </r>
    <r>
      <rPr>
        <b/>
        <color theme="1"/>
        <rFont val="Open Sans"/>
      </rPr>
      <t>цементно-песчаными</t>
    </r>
    <r>
      <rPr>
        <color theme="1"/>
        <rFont val="Open Sans"/>
      </rPr>
      <t xml:space="preserve"> по сетке тканой стальной 10х10х0.8 мм </t>
    </r>
    <r>
      <rPr>
        <b/>
        <color theme="1"/>
        <rFont val="Open Sans"/>
      </rPr>
      <t xml:space="preserve">изменены на Улучшенная штукатурка</t>
    </r>
    <r>
      <rPr>
        <color theme="1"/>
        <rFont val="Open Sans"/>
      </rPr>
      <t xml:space="preserve"> смесями </t>
    </r>
    <r>
      <rPr>
        <b/>
        <color theme="1"/>
        <rFont val="Open Sans"/>
      </rPr>
      <t>цементно-песчаными</t>
    </r>
    <r>
      <rPr>
        <color theme="1"/>
        <rFont val="Open Sans"/>
      </rPr>
      <t xml:space="preserve"> по сетке тканой стальной 10х10х0.8 мм, толщиной </t>
    </r>
    <r>
      <rPr>
        <b/>
        <color theme="1"/>
        <rFont val="Open Sans"/>
      </rPr>
      <t xml:space="preserve">до 35 мм.</t>
    </r>
  </si>
  <si>
    <t>ОС-39</t>
  </si>
  <si>
    <r>
      <rPr>
        <color theme="1"/>
        <rFont val="Open Sans"/>
      </rPr>
      <t xml:space="preserve">Состав типа изменен:
</t>
    </r>
    <r>
      <rPr>
        <b/>
        <color theme="1"/>
        <rFont val="Open Sans"/>
      </rPr>
      <t xml:space="preserve">Заменены слои грунтовки, штукатурки и шпатлевки</t>
    </r>
    <r>
      <rPr>
        <color theme="1"/>
        <rFont val="Open Sans"/>
      </rPr>
      <t xml:space="preserve"> (объединено с типом черновой отделки ОС-54 по предыдущей редакции 3.1). Грунтовка глубокого проникновения заменена на Грунтовку Бетонконтакт, Сплошное выравнивание смесями гипсовыми толщиной 20 мм (применение исключено) изменено на Улучшенная штукатурка смесями цементно-песчаными по сетке тканой стальной 10х10х0.8 мм, толщиной до 35 мм, шпатлевка поверхности на гипсовой основе заменена на шпатлевку поверхности на цементной основе</t>
    </r>
  </si>
  <si>
    <t>ОС-14</t>
  </si>
  <si>
    <t xml:space="preserve">Кол-во слоев гидроизоляции увеличено до двух</t>
  </si>
  <si>
    <t xml:space="preserve">Тип анулирован</t>
  </si>
  <si>
    <t>ОТ-4</t>
  </si>
  <si>
    <r>
      <rPr>
        <color theme="1"/>
        <rFont val="Open Sans"/>
      </rPr>
      <t xml:space="preserve">В слое окраски </t>
    </r>
    <r>
      <rPr>
        <b/>
        <color theme="1"/>
        <rFont val="Open Sans"/>
      </rPr>
      <t xml:space="preserve">исключена </t>
    </r>
    <r>
      <rPr>
        <color theme="1"/>
        <rFont val="Open Sans"/>
      </rPr>
      <t xml:space="preserve">характеристика "</t>
    </r>
    <r>
      <rPr>
        <b/>
        <color theme="1"/>
        <rFont val="Open Sans"/>
      </rPr>
      <t>водно-дисперсионная</t>
    </r>
    <r>
      <rPr>
        <color theme="1"/>
        <rFont val="Open Sans"/>
      </rPr>
      <t xml:space="preserve">" (для приведения в соответствие с новом Каталогом АИ)</t>
    </r>
  </si>
  <si>
    <t>ОТ-8</t>
  </si>
  <si>
    <r>
      <rPr>
        <color theme="1"/>
        <rFont val="Open Sans"/>
      </rPr>
      <t xml:space="preserve">В слое окраски </t>
    </r>
    <r>
      <rPr>
        <b/>
        <color theme="1"/>
        <rFont val="Open Sans"/>
      </rPr>
      <t xml:space="preserve">исключена </t>
    </r>
    <r>
      <rPr>
        <color theme="1"/>
        <rFont val="Open Sans"/>
      </rPr>
      <t xml:space="preserve">характеристика "</t>
    </r>
    <r>
      <rPr>
        <b/>
        <color theme="1"/>
        <rFont val="Open Sans"/>
      </rPr>
      <t>влагостойкая</t>
    </r>
    <r>
      <rPr>
        <color theme="1"/>
        <rFont val="Open Sans"/>
      </rPr>
      <t xml:space="preserve">" (для приведения в соответствие с новом Каталогом АИ)</t>
    </r>
  </si>
  <si>
    <t>ОТ-10</t>
  </si>
  <si>
    <r>
      <rPr>
        <color theme="1"/>
        <rFont val="Open Sans"/>
      </rPr>
      <t xml:space="preserve">В слое окраски</t>
    </r>
    <r>
      <rPr>
        <b/>
        <color theme="1"/>
        <rFont val="Open Sans"/>
      </rPr>
      <t xml:space="preserve"> исключена </t>
    </r>
    <r>
      <rPr>
        <color theme="1"/>
        <rFont val="Open Sans"/>
      </rPr>
      <t xml:space="preserve">характеристика "</t>
    </r>
    <r>
      <rPr>
        <b/>
        <color theme="1"/>
        <rFont val="Open Sans"/>
      </rPr>
      <t>влагостойкая</t>
    </r>
    <r>
      <rPr>
        <color theme="1"/>
        <rFont val="Open Sans"/>
      </rPr>
      <t xml:space="preserve">" (для приведения в соответствие с новом Каталогом АИ), </t>
    </r>
    <r>
      <rPr>
        <b/>
        <color theme="1"/>
        <rFont val="Open Sans"/>
      </rPr>
      <t xml:space="preserve">добавлена </t>
    </r>
    <r>
      <rPr>
        <color theme="1"/>
        <rFont val="Open Sans"/>
      </rPr>
      <t xml:space="preserve">характеристика "</t>
    </r>
    <r>
      <rPr>
        <b/>
        <color theme="1"/>
        <rFont val="Open Sans"/>
      </rPr>
      <t>водно-дисперсионная</t>
    </r>
    <r>
      <rPr>
        <color theme="1"/>
        <rFont val="Open Sans"/>
      </rPr>
      <t>"</t>
    </r>
  </si>
  <si>
    <t>ОТ-11</t>
  </si>
  <si>
    <r>
      <rPr>
        <color theme="1"/>
        <rFont val="Open Sans"/>
      </rPr>
      <t xml:space="preserve">В слое окраски</t>
    </r>
    <r>
      <rPr>
        <b/>
        <color theme="1"/>
        <rFont val="Open Sans"/>
      </rPr>
      <t xml:space="preserve"> исключена </t>
    </r>
    <r>
      <rPr>
        <color theme="1"/>
        <rFont val="Open Sans"/>
      </rPr>
      <t xml:space="preserve">характеристика "</t>
    </r>
    <r>
      <rPr>
        <b/>
        <color theme="1"/>
        <rFont val="Open Sans"/>
      </rPr>
      <t>влагостойкая</t>
    </r>
    <r>
      <rPr>
        <color theme="1"/>
        <rFont val="Open Sans"/>
      </rPr>
      <t xml:space="preserve">" (для приведения в соответствие с новом Каталогом АИ), </t>
    </r>
    <r>
      <rPr>
        <b/>
        <color theme="1"/>
        <rFont val="Open Sans"/>
      </rPr>
      <t xml:space="preserve">добавлена </t>
    </r>
    <r>
      <rPr>
        <color theme="1"/>
        <rFont val="Open Sans"/>
      </rPr>
      <t xml:space="preserve">характеристика "</t>
    </r>
    <r>
      <rPr>
        <b/>
        <color theme="1"/>
        <rFont val="Open Sans"/>
      </rPr>
      <t>водно-дисперсионная</t>
    </r>
    <r>
      <rPr>
        <color theme="1"/>
        <rFont val="Open Sans"/>
      </rPr>
      <t xml:space="preserve">", группа горючести </t>
    </r>
    <r>
      <rPr>
        <b/>
        <color theme="1"/>
        <rFont val="Open Sans"/>
      </rPr>
      <t xml:space="preserve">изменена </t>
    </r>
    <r>
      <rPr>
        <color theme="1"/>
        <rFont val="Open Sans"/>
      </rPr>
      <t xml:space="preserve">на </t>
    </r>
    <r>
      <rPr>
        <b/>
        <color theme="1"/>
        <rFont val="Open Sans"/>
      </rPr>
      <t>Г1</t>
    </r>
  </si>
  <si>
    <t xml:space="preserve">ОТ-17, ОТ-18, ОТ-27, ОТ-28</t>
  </si>
  <si>
    <r>
      <rPr>
        <color theme="1"/>
        <rFont val="Open Sans"/>
      </rPr>
      <t xml:space="preserve">Марки </t>
    </r>
    <r>
      <rPr>
        <b/>
        <color theme="1"/>
        <rFont val="Open Sans"/>
      </rPr>
      <t>анулированы</t>
    </r>
  </si>
  <si>
    <t xml:space="preserve">ОТ-25, ОТ-26</t>
  </si>
  <si>
    <r>
      <rPr>
        <color theme="1"/>
        <rFont val="Open Sans"/>
      </rPr>
      <t>Исключено</t>
    </r>
    <r>
      <rPr>
        <b/>
        <color theme="1"/>
        <rFont val="Open Sans"/>
      </rPr>
      <t xml:space="preserve"> </t>
    </r>
    <r>
      <rPr>
        <color theme="1"/>
        <rFont val="Open Sans"/>
      </rPr>
      <t xml:space="preserve">указание цвета керамогранита</t>
    </r>
  </si>
  <si>
    <r>
      <rPr>
        <b/>
        <color theme="1"/>
        <rFont val="Open Sans"/>
      </rPr>
      <t xml:space="preserve">Группа горючести</t>
    </r>
    <r>
      <rPr>
        <color theme="1"/>
        <rFont val="Open Sans"/>
      </rPr>
      <t xml:space="preserve"> слоя окраски </t>
    </r>
    <r>
      <rPr>
        <b/>
        <color theme="1"/>
        <rFont val="Open Sans"/>
      </rPr>
      <t xml:space="preserve">изменена на Г1</t>
    </r>
    <r>
      <rPr>
        <color theme="1"/>
        <rFont val="Open Sans"/>
      </rPr>
      <t xml:space="preserve"> (по требованию МФР)</t>
    </r>
  </si>
  <si>
    <t xml:space="preserve">Изменения назначений типов отделки отделки стен</t>
  </si>
  <si>
    <t xml:space="preserve">ОТДЕЛКА АР 1 ЭТАЖА:
МОП
Тамбур МОП (граничащий с улицей, второй тамбур западающей входной группы), Тамбур МОП (второй тамбур выступающей входной группы), Вестибюль, колясочная, Помещение консьержа
ПОМЕЩЕНИЕ ОХРАНЫ
Помещение охраны
ОДС
Тамбур ОДС, Сухие помещения ОДС (кроме серверной)
ЦИН
Тамбур ЦИН, Место администратора, Информационная зона, Рабочая зона специалистов, Зона службы охраны, Зона ожидания, Зона ожидания с детским уголком, Универсальный с/у, ПУИ
ОТДЕЛКА АР ТИПОВОГО ЭТАЖА:
Лифтовый холл, межквартирный коридор</t>
  </si>
  <si>
    <r>
      <rPr>
        <b/>
        <color theme="1"/>
        <rFont val="Open Sans"/>
      </rPr>
      <t xml:space="preserve">Выше отметки 60мм от низа </t>
    </r>
    <r>
      <rPr>
        <color theme="1"/>
        <rFont val="Open Sans"/>
      </rPr>
      <t xml:space="preserve">подвесного потолка "</t>
    </r>
    <r>
      <rPr>
        <b/>
        <color theme="1"/>
        <rFont val="Open Sans"/>
      </rPr>
      <t>Грильято</t>
    </r>
    <r>
      <rPr>
        <color theme="1"/>
        <rFont val="Open Sans"/>
      </rPr>
      <t xml:space="preserve">" (реечного потолка для ПУИ, с/у ЦИН) для выравнивания монолитных пилонов в местах стыка со стеной из ячеистых бетонных блоков/кирпича </t>
    </r>
    <r>
      <rPr>
        <b/>
        <color theme="1"/>
        <rFont val="Open Sans"/>
      </rPr>
      <t xml:space="preserve">назначена </t>
    </r>
    <r>
      <rPr>
        <color theme="1"/>
        <rFont val="Open Sans"/>
      </rPr>
      <t xml:space="preserve">отделка </t>
    </r>
    <r>
      <rPr>
        <b/>
        <color theme="1"/>
        <rFont val="Open Sans"/>
      </rPr>
      <t>ОС-1</t>
    </r>
  </si>
  <si>
    <t xml:space="preserve">ОТДЕЛКА АР 1 ЭТАЖА:
Воздухозаборная шахта, техническое пространство для прокладки инженерных коммуникаций</t>
  </si>
  <si>
    <r>
      <rPr>
        <b/>
        <color theme="1"/>
        <rFont val="Open Sans"/>
      </rPr>
      <t xml:space="preserve">Исключено устройства выравнивания</t>
    </r>
    <r>
      <rPr>
        <color theme="1"/>
        <rFont val="Open Sans"/>
      </rPr>
      <t xml:space="preserve"> монолитных пилонов в местах стыка со стеной из ячеистых бетонных блоков</t>
    </r>
  </si>
  <si>
    <t xml:space="preserve">ОТДЕЛКА АР 1 ЭТАЖА:
ПОМЕЩЕНИЕ ОХРАНЫ
С/у охраны
ОДС
ПУИ, универсальный с/у ОДС, с/у персонала
ЦИН
ПУИ, универсальный с/у</t>
  </si>
  <si>
    <r>
      <rPr>
        <b/>
        <color theme="1"/>
        <rFont val="Open Sans"/>
      </rPr>
      <t xml:space="preserve">Для выравнивания</t>
    </r>
    <r>
      <rPr>
        <color theme="1"/>
        <rFont val="Open Sans"/>
      </rPr>
      <t xml:space="preserve"> монолитных пилонов в местах стыка со стеной из ячеистых бетонных блоков/кирпича </t>
    </r>
    <r>
      <rPr>
        <b/>
        <color theme="1"/>
        <rFont val="Open Sans"/>
      </rPr>
      <t xml:space="preserve">назначена </t>
    </r>
    <r>
      <rPr>
        <color theme="1"/>
        <rFont val="Open Sans"/>
      </rPr>
      <t xml:space="preserve">отделка </t>
    </r>
    <r>
      <rPr>
        <b/>
        <color theme="1"/>
        <rFont val="Open Sans"/>
      </rPr>
      <t>ОС-48</t>
    </r>
    <r>
      <rPr>
        <color theme="1"/>
        <rFont val="Open Sans"/>
      </rPr>
      <t xml:space="preserve"> (простая штукатурка):
- выше 1,8 м для ОДС, с/у охраны
- выше 2.04 м до отм. 60мм выше отметки низа реечного потолка для ЦИН</t>
    </r>
  </si>
  <si>
    <t xml:space="preserve">ОТДЕЛКА АР 1 ЭТАЖА:
ОДС
Тамбур ОДС
ЦИН
Тамбур ЦИН</t>
  </si>
  <si>
    <r>
      <rPr>
        <b/>
        <color theme="1"/>
        <rFont val="Open Sans"/>
      </rPr>
      <t xml:space="preserve">Для выравнивания</t>
    </r>
    <r>
      <rPr>
        <color theme="1"/>
        <rFont val="Open Sans"/>
      </rPr>
      <t xml:space="preserve"> монолитных конструкций </t>
    </r>
    <r>
      <rPr>
        <b/>
        <color theme="1"/>
        <rFont val="Open Sans"/>
      </rPr>
      <t xml:space="preserve">назначена </t>
    </r>
    <r>
      <rPr>
        <color theme="1"/>
        <rFont val="Open Sans"/>
      </rPr>
      <t xml:space="preserve">отделка </t>
    </r>
    <r>
      <rPr>
        <b/>
        <color theme="1"/>
        <rFont val="Open Sans"/>
      </rPr>
      <t xml:space="preserve">ОС-39 </t>
    </r>
    <r>
      <rPr>
        <color theme="1"/>
        <rFont val="Open Sans"/>
      </rPr>
      <t xml:space="preserve">(улучшенная штукатурка)</t>
    </r>
  </si>
  <si>
    <t xml:space="preserve">ОТДЕЛКА АР 1 ЭТАЖА:
ЦИН
Помещение приема пищи</t>
  </si>
  <si>
    <r>
      <rPr>
        <b/>
        <color theme="1"/>
        <rFont val="Open Sans"/>
      </rPr>
      <t xml:space="preserve">Для выравнивания</t>
    </r>
    <r>
      <rPr>
        <color theme="1"/>
        <rFont val="Open Sans"/>
      </rPr>
      <t xml:space="preserve"> монолитных конструкций </t>
    </r>
    <r>
      <rPr>
        <b/>
        <color theme="1"/>
        <rFont val="Open Sans"/>
      </rPr>
      <t xml:space="preserve">назначена </t>
    </r>
    <r>
      <rPr>
        <color theme="1"/>
        <rFont val="Open Sans"/>
      </rPr>
      <t xml:space="preserve">отделка </t>
    </r>
    <r>
      <rPr>
        <b/>
        <color theme="1"/>
        <rFont val="Open Sans"/>
      </rPr>
      <t>ОС-42</t>
    </r>
    <r>
      <rPr>
        <color theme="1"/>
        <rFont val="Open Sans"/>
      </rPr>
      <t xml:space="preserve"> и </t>
    </r>
    <r>
      <rPr>
        <b/>
        <color theme="1"/>
        <rFont val="Open Sans"/>
      </rPr>
      <t>ОС-13</t>
    </r>
    <r>
      <rPr>
        <color theme="1"/>
        <rFont val="Open Sans"/>
      </rPr>
      <t xml:space="preserve"> для фартука (улучшенная штукатурка)</t>
    </r>
  </si>
  <si>
    <t xml:space="preserve">ОТДЕЛКА АР 1 ЭТАЖА:
ЦИН
Помещение приема пищи (фартук кухни h=600 мм от столешницы)</t>
  </si>
  <si>
    <r>
      <rPr>
        <b/>
        <color theme="1"/>
        <rFont val="Open Sans"/>
      </rPr>
      <t xml:space="preserve">Для выравнивания</t>
    </r>
    <r>
      <rPr>
        <color theme="1"/>
        <rFont val="Open Sans"/>
      </rPr>
      <t xml:space="preserve"> монолитных пилонов в местах стыка со стеной из ячеистых бетонных блоков/кирпича </t>
    </r>
    <r>
      <rPr>
        <b/>
        <color theme="1"/>
        <rFont val="Open Sans"/>
      </rPr>
      <t xml:space="preserve">назначен </t>
    </r>
    <r>
      <rPr>
        <color theme="1"/>
        <rFont val="Open Sans"/>
      </rPr>
      <t xml:space="preserve">тип отделки </t>
    </r>
    <r>
      <rPr>
        <b/>
        <color theme="1"/>
        <rFont val="Open Sans"/>
      </rPr>
      <t>ОС-13</t>
    </r>
    <r>
      <rPr>
        <color theme="1"/>
        <rFont val="Open Sans"/>
      </rPr>
      <t xml:space="preserve"> (улучшенная штукатурка смесями гипсовыми до 35 мм)</t>
    </r>
  </si>
  <si>
    <t xml:space="preserve">ОТДЕЛКА АР 1 ЭТАЖА:
Лестничная клетка (эвакуационная лестница из подземного этажа)</t>
  </si>
  <si>
    <r>
      <rPr>
        <b/>
        <color theme="1"/>
        <rFont val="Open Sans"/>
      </rPr>
      <t xml:space="preserve">Для выравнивания</t>
    </r>
    <r>
      <rPr>
        <color theme="1"/>
        <rFont val="Open Sans"/>
      </rPr>
      <t xml:space="preserve"> монолитных пилонов в местах стыка со стеной из ячеистых бетонных блоков/кирпича </t>
    </r>
    <r>
      <rPr>
        <b/>
        <color theme="1"/>
        <rFont val="Open Sans"/>
      </rPr>
      <t xml:space="preserve">назначен </t>
    </r>
    <r>
      <rPr>
        <color theme="1"/>
        <rFont val="Open Sans"/>
      </rPr>
      <t xml:space="preserve">тип отделки  </t>
    </r>
    <r>
      <rPr>
        <b/>
        <color theme="1"/>
        <rFont val="Open Sans"/>
      </rPr>
      <t>ОС-25</t>
    </r>
    <r>
      <rPr>
        <color theme="1"/>
        <rFont val="Open Sans"/>
      </rPr>
      <t xml:space="preserve"> (улучшенная штукатурка)</t>
    </r>
  </si>
  <si>
    <t xml:space="preserve">ОТДЕЛКА АР 1 ЭТАЖА:
Отделка дверного откоса в мусоросборной камере </t>
  </si>
  <si>
    <r>
      <rPr>
        <color theme="1"/>
        <rFont val="Open Sans"/>
      </rPr>
      <t xml:space="preserve">По основанию монолитный ж/б</t>
    </r>
    <r>
      <rPr>
        <b/>
        <color theme="1"/>
        <rFont val="Open Sans"/>
      </rPr>
      <t xml:space="preserve"> назначена </t>
    </r>
    <r>
      <rPr>
        <color theme="1"/>
        <rFont val="Open Sans"/>
      </rPr>
      <t xml:space="preserve">марка черновой отделки </t>
    </r>
    <r>
      <rPr>
        <b/>
        <color theme="1"/>
        <rFont val="Open Sans"/>
      </rPr>
      <t>ОС-4</t>
    </r>
    <r>
      <rPr>
        <color theme="1"/>
        <rFont val="Open Sans"/>
      </rPr>
      <t xml:space="preserve">. Изменена только марка, </t>
    </r>
    <r>
      <rPr>
        <b/>
        <color theme="1"/>
        <rFont val="Open Sans"/>
      </rPr>
      <t xml:space="preserve">без изменений</t>
    </r>
    <r>
      <rPr>
        <color theme="1"/>
        <rFont val="Open Sans"/>
      </rPr>
      <t xml:space="preserve"> состава </t>
    </r>
    <r>
      <rPr>
        <b/>
        <color theme="1"/>
        <rFont val="Open Sans"/>
      </rPr>
      <t xml:space="preserve">слоев отделки</t>
    </r>
    <r>
      <rPr>
        <color theme="1"/>
        <rFont val="Open Sans"/>
      </rPr>
      <t xml:space="preserve">: ОС-25 в прошлой редакции являлась полным дубликатом ОС-4. </t>
    </r>
  </si>
  <si>
    <r>
      <rPr>
        <color theme="1"/>
        <rFont val="Open Sans"/>
      </rPr>
      <t xml:space="preserve">По основанию Ячеистый бетонный блок </t>
    </r>
    <r>
      <rPr>
        <b/>
        <color theme="1"/>
        <rFont val="Open Sans"/>
      </rPr>
      <t xml:space="preserve">марка </t>
    </r>
    <r>
      <rPr>
        <color theme="1"/>
        <rFont val="Open Sans"/>
      </rPr>
      <t xml:space="preserve">черновой отделки </t>
    </r>
    <r>
      <rPr>
        <b/>
        <color theme="1"/>
        <rFont val="Open Sans"/>
      </rPr>
      <t xml:space="preserve">изменена на ОС-5</t>
    </r>
    <r>
      <rPr>
        <color theme="1"/>
        <rFont val="Open Sans"/>
      </rPr>
      <t xml:space="preserve"> (угловой профиль + простая штукатурка цем.-песч. смесями)</t>
    </r>
  </si>
  <si>
    <t xml:space="preserve">ОТДЕЛКА АР 1 ЭТАЖА:
ОДС
Тамбур ОДС
ЦИН
Тамбур ЦИН
ОТДЕЛКА АР ТИПОВЫХ ЭТАЖЕЙ:
Тамбур</t>
  </si>
  <si>
    <r>
      <rPr>
        <b/>
        <color theme="1"/>
        <rFont val="Open Sans"/>
      </rPr>
      <t xml:space="preserve">Выше отметки 60мм от низа</t>
    </r>
    <r>
      <rPr>
        <color theme="1"/>
        <rFont val="Open Sans"/>
      </rPr>
      <t xml:space="preserve"> подвесного потолка "</t>
    </r>
    <r>
      <rPr>
        <b/>
        <color theme="1"/>
        <rFont val="Open Sans"/>
      </rPr>
      <t>Грильято</t>
    </r>
    <r>
      <rPr>
        <color theme="1"/>
        <rFont val="Open Sans"/>
      </rPr>
      <t xml:space="preserve">" по основанию </t>
    </r>
    <r>
      <rPr>
        <i/>
        <color theme="1"/>
        <rFont val="Open Sans"/>
      </rPr>
      <t xml:space="preserve">Утеплитель </t>
    </r>
    <r>
      <rPr>
        <b/>
        <color theme="1"/>
        <rFont val="Open Sans"/>
      </rPr>
      <t xml:space="preserve">назначена </t>
    </r>
    <r>
      <rPr>
        <color theme="1"/>
        <rFont val="Open Sans"/>
      </rPr>
      <t xml:space="preserve">отделка </t>
    </r>
    <r>
      <rPr>
        <b/>
        <color theme="1"/>
        <rFont val="Open Sans"/>
      </rPr>
      <t xml:space="preserve">ОС-54 </t>
    </r>
    <r>
      <rPr>
        <color theme="1"/>
        <rFont val="Open Sans"/>
      </rPr>
      <t xml:space="preserve">(простая штукатурка)</t>
    </r>
  </si>
  <si>
    <t xml:space="preserve">ОТДЕЛКА АР ПОДЗЕМНОГО ЭТАЖА:
АВТОСТОЯНКА
Рампа
ИНЖЕНЕРНЫЕ И ТЕХНИЧЕСКИЕ ПОМЕЩЕНИЯ
Воздухозаборная шахта
ОТДЕЛКА АР 1 ЭТАЖА:
ИНЖЕНЕРНЫЕ И ТЕХНИЧЕСКИЕ ПОМЕЩЕНИЯ
Электрощитовые жилой и нежилой части, Воздухозаборная шахта, техническое пространство для прокладки инженерных коммуникаций, Эксплуатируемые технические ниши 
</t>
  </si>
  <si>
    <r>
      <rPr>
        <color theme="1"/>
        <rFont val="Open Sans"/>
      </rPr>
      <t xml:space="preserve">По основанию утеплитель </t>
    </r>
    <r>
      <rPr>
        <b/>
        <color theme="1"/>
        <rFont val="Open Sans"/>
      </rPr>
      <t xml:space="preserve">назачена </t>
    </r>
    <r>
      <rPr>
        <color theme="1"/>
        <rFont val="Open Sans"/>
      </rPr>
      <t xml:space="preserve">отделка </t>
    </r>
    <r>
      <rPr>
        <b/>
        <color theme="1"/>
        <rFont val="Open Sans"/>
      </rPr>
      <t xml:space="preserve">ОС-54 </t>
    </r>
    <r>
      <rPr>
        <color theme="1"/>
        <rFont val="Open Sans"/>
      </rPr>
      <t xml:space="preserve">(простая штукатурка)</t>
    </r>
  </si>
  <si>
    <t xml:space="preserve">ОТДЕЛКА АР ПОДЗЕМНОГО ЭТАЖА:
Помещение хранения автомобилей, Рампа, Помещение ИТП и ВНС, водомерный узел, венткамера ПД, венткамера автостоянки, насосная АПТ,  помещение уборочной техники, Электрощитовая и ВРУ автостоянки, тамбур-шлюз (технических помещений), Помещение для размещения вторичных узлов учета тепла, тепловой узел  </t>
  </si>
  <si>
    <r>
      <rPr>
        <b/>
        <color theme="1"/>
        <rFont val="Open Sans"/>
      </rPr>
      <t xml:space="preserve">Для выравнивания</t>
    </r>
    <r>
      <rPr>
        <color theme="1"/>
        <rFont val="Open Sans"/>
      </rPr>
      <t xml:space="preserve"> монолитных конструкций </t>
    </r>
    <r>
      <rPr>
        <b/>
        <color theme="1"/>
        <rFont val="Open Sans"/>
      </rPr>
      <t xml:space="preserve">назначена </t>
    </r>
    <r>
      <rPr>
        <color theme="1"/>
        <rFont val="Open Sans"/>
      </rPr>
      <t xml:space="preserve">отделка </t>
    </r>
    <r>
      <rPr>
        <b/>
        <color theme="1"/>
        <rFont val="Open Sans"/>
      </rPr>
      <t>ОС-53</t>
    </r>
    <r>
      <rPr>
        <color theme="1"/>
        <rFont val="Open Sans"/>
      </rPr>
      <t xml:space="preserve"> (простая штукатурка)</t>
    </r>
  </si>
  <si>
    <t xml:space="preserve">ОТДЕЛКА АР ПОДЗЕМНОГО ЭТАЖА:
Лифтовый холл, тамбур-шлюз (при лифтовом холле) - До отметки 60мм выше отметки низа подвесного потолка "Грильято"
Лестничная клетка - Площадка подземного этажа, междуэтажная площадка, лестничные марши</t>
  </si>
  <si>
    <r>
      <rPr>
        <b/>
        <color theme="1"/>
        <rFont val="Open Sans"/>
      </rPr>
      <t xml:space="preserve">Для выравнивания</t>
    </r>
    <r>
      <rPr>
        <color theme="1"/>
        <rFont val="Open Sans"/>
      </rPr>
      <t xml:space="preserve"> монолитных конструкций </t>
    </r>
    <r>
      <rPr>
        <b/>
        <color theme="1"/>
        <rFont val="Open Sans"/>
      </rPr>
      <t xml:space="preserve">назначена </t>
    </r>
    <r>
      <rPr>
        <color theme="1"/>
        <rFont val="Open Sans"/>
      </rPr>
      <t xml:space="preserve">отделка </t>
    </r>
    <r>
      <rPr>
        <b/>
        <color theme="1"/>
        <rFont val="Open Sans"/>
      </rPr>
      <t>ОС-25</t>
    </r>
    <r>
      <rPr>
        <color theme="1"/>
        <rFont val="Open Sans"/>
      </rPr>
      <t xml:space="preserve"> (улучшенная штукатурка)</t>
    </r>
  </si>
  <si>
    <t xml:space="preserve">ОТДЕЛКА АР ПОДЗЕМНОГО ЭТАЖА:
Лифтовый холл, тамбур-шлюз (при лифтовом холле) - выше отметки 60мм от низа подвестного потолка "Грильято"</t>
  </si>
  <si>
    <r>
      <rPr>
        <b/>
        <color theme="1"/>
        <rFont val="Open Sans"/>
      </rPr>
      <t xml:space="preserve">Для выравнивания</t>
    </r>
    <r>
      <rPr>
        <color theme="1"/>
        <rFont val="Open Sans"/>
      </rPr>
      <t xml:space="preserve"> монолитных конструкций </t>
    </r>
    <r>
      <rPr>
        <b/>
        <color theme="1"/>
        <rFont val="Open Sans"/>
      </rPr>
      <t xml:space="preserve">назначена </t>
    </r>
    <r>
      <rPr>
        <color theme="1"/>
        <rFont val="Open Sans"/>
      </rPr>
      <t xml:space="preserve">отделка </t>
    </r>
    <r>
      <rPr>
        <b/>
        <color theme="1"/>
        <rFont val="Open Sans"/>
      </rPr>
      <t>ОС-1</t>
    </r>
    <r>
      <rPr>
        <color theme="1"/>
        <rFont val="Open Sans"/>
      </rPr>
      <t xml:space="preserve"> (затирка)</t>
    </r>
  </si>
  <si>
    <t xml:space="preserve">ОТДЕЛКА АР 1 ЭТАЖА:
Тамбур БКТ (без отделки)</t>
  </si>
  <si>
    <r>
      <rPr>
        <b/>
        <color theme="1"/>
        <rFont val="Open Sans"/>
      </rPr>
      <t xml:space="preserve">Назначена </t>
    </r>
    <r>
      <rPr>
        <color theme="1"/>
        <rFont val="Open Sans"/>
      </rPr>
      <t xml:space="preserve">черновая </t>
    </r>
    <r>
      <rPr>
        <b/>
        <color theme="1"/>
        <rFont val="Open Sans"/>
      </rPr>
      <t xml:space="preserve">отделка стен</t>
    </r>
    <r>
      <rPr>
        <color theme="1"/>
        <rFont val="Open Sans"/>
      </rPr>
      <t xml:space="preserve"> по утеплителю - </t>
    </r>
    <r>
      <rPr>
        <b/>
        <color theme="1"/>
        <rFont val="Open Sans"/>
      </rPr>
      <t>ОС-3</t>
    </r>
  </si>
  <si>
    <t xml:space="preserve">ОТДЕЛКА АР ТИПОВЫХ ЭТАЖЕЙ:
Холл - Шкаф-пакет</t>
  </si>
  <si>
    <r>
      <rPr>
        <b/>
        <color theme="1"/>
        <rFont val="Open Sans"/>
      </rPr>
      <t xml:space="preserve">Назначена </t>
    </r>
    <r>
      <rPr>
        <color theme="1"/>
        <rFont val="Open Sans"/>
      </rPr>
      <t xml:space="preserve">отделка </t>
    </r>
    <r>
      <rPr>
        <b/>
        <color theme="1"/>
        <rFont val="Open Sans"/>
      </rPr>
      <t>ОС-23</t>
    </r>
  </si>
  <si>
    <r>
      <rPr>
        <b/>
        <sz val="10"/>
        <color theme="1"/>
        <rFont val="Open Sans"/>
      </rPr>
      <t xml:space="preserve">Толщина штукатурки</t>
    </r>
    <r>
      <rPr>
        <sz val="10"/>
        <color theme="1"/>
        <rFont val="Open Sans"/>
      </rPr>
      <t xml:space="preserve"> по основанию </t>
    </r>
    <r>
      <rPr>
        <i/>
        <sz val="10"/>
        <color theme="1"/>
        <rFont val="Open Sans"/>
      </rPr>
      <t xml:space="preserve">Ячеистый бетонный бло</t>
    </r>
    <r>
      <rPr>
        <sz val="10"/>
        <color theme="1"/>
        <rFont val="Open Sans"/>
      </rPr>
      <t xml:space="preserve">к </t>
    </r>
    <r>
      <rPr>
        <b/>
        <sz val="10"/>
        <color theme="1"/>
        <rFont val="Open Sans"/>
      </rPr>
      <t xml:space="preserve">изменена с 20 мм на 17 мм</t>
    </r>
    <r>
      <rPr>
        <sz val="10"/>
        <color theme="1"/>
        <rFont val="Open Sans"/>
      </rPr>
      <t xml:space="preserve">, присвоена марка </t>
    </r>
    <r>
      <rPr>
        <b/>
        <sz val="10"/>
        <color theme="1"/>
        <rFont val="Open Sans"/>
      </rPr>
      <t>ОС-18</t>
    </r>
    <r>
      <rPr>
        <sz val="10"/>
        <color theme="1"/>
        <rFont val="Open Sans"/>
      </rPr>
      <t>.</t>
    </r>
  </si>
  <si>
    <t xml:space="preserve">ОТДЕЛКА АР ТИПОВЫХ ЭТАЖЕЙ:
Лифтовый холл, межквартирный коридор - До отметки 60мм от низа подвестного потолка "Грильято"</t>
  </si>
  <si>
    <r>
      <rPr>
        <b/>
        <sz val="10"/>
        <color theme="1"/>
        <rFont val="Open Sans"/>
      </rPr>
      <t xml:space="preserve">Толщина штукатурки</t>
    </r>
    <r>
      <rPr>
        <sz val="10"/>
        <color theme="1"/>
        <rFont val="Open Sans"/>
      </rPr>
      <t xml:space="preserve"> по основанию </t>
    </r>
    <r>
      <rPr>
        <i/>
        <sz val="10"/>
        <color theme="1"/>
        <rFont val="Open Sans"/>
      </rPr>
      <t xml:space="preserve">Ячеистый бетонный бло</t>
    </r>
    <r>
      <rPr>
        <sz val="10"/>
        <color theme="1"/>
        <rFont val="Open Sans"/>
      </rPr>
      <t xml:space="preserve">к </t>
    </r>
    <r>
      <rPr>
        <b/>
        <sz val="10"/>
        <color theme="1"/>
        <rFont val="Open Sans"/>
      </rPr>
      <t xml:space="preserve">изменена с 20 мм на 17 мм</t>
    </r>
    <r>
      <rPr>
        <sz val="10"/>
        <color theme="1"/>
        <rFont val="Open Sans"/>
      </rPr>
      <t xml:space="preserve">, присвоена марка </t>
    </r>
    <r>
      <rPr>
        <b/>
        <sz val="10"/>
        <color theme="1"/>
        <rFont val="Open Sans"/>
      </rPr>
      <t>ОС-20</t>
    </r>
    <r>
      <rPr>
        <sz val="10"/>
        <color theme="1"/>
        <rFont val="Open Sans"/>
      </rPr>
      <t>.</t>
    </r>
  </si>
  <si>
    <t xml:space="preserve">ОТДЕЛКА АР ТИПОВЫХ ЭТАЖЕЙ:
Жилая комната, Холл, Кухня</t>
  </si>
  <si>
    <r>
      <rPr>
        <b/>
        <color theme="1"/>
        <rFont val="Open Sans"/>
      </rPr>
      <t xml:space="preserve">Толщина штукатурки</t>
    </r>
    <r>
      <rPr>
        <color theme="1"/>
        <rFont val="Open Sans"/>
      </rPr>
      <t xml:space="preserve"> по основанию </t>
    </r>
    <r>
      <rPr>
        <i/>
        <color theme="1"/>
        <rFont val="Open Sans"/>
      </rPr>
      <t xml:space="preserve">Ячеистый бетонный блок</t>
    </r>
    <r>
      <rPr>
        <b/>
        <color theme="1"/>
        <rFont val="Open Sans"/>
      </rPr>
      <t xml:space="preserve"> изменена с 20 мм на 17 мм</t>
    </r>
    <r>
      <rPr>
        <color theme="1"/>
        <rFont val="Open Sans"/>
      </rPr>
      <t xml:space="preserve">, присвоена марка </t>
    </r>
    <r>
      <rPr>
        <b/>
        <color theme="1"/>
        <rFont val="Open Sans"/>
      </rPr>
      <t>ОС-38</t>
    </r>
    <r>
      <rPr>
        <color theme="1"/>
        <rFont val="Open Sans"/>
      </rPr>
      <t>.</t>
    </r>
  </si>
  <si>
    <t xml:space="preserve">ОТДЕЛКА ПОМЕЩЕНИЙ ТЕХ. ПР-ВА, ЧЕРДАКА И МАШИННОГО ПОМ. ЛИФТОВ:
Отделка дверных откосов технического пространства для прокладки инженерных коммуникаций, чердака</t>
  </si>
  <si>
    <r>
      <rPr>
        <b/>
        <color theme="1"/>
        <rFont val="Open Sans"/>
      </rPr>
      <t xml:space="preserve">Назначена </t>
    </r>
    <r>
      <rPr>
        <color theme="1"/>
        <rFont val="Open Sans"/>
      </rPr>
      <t xml:space="preserve">черновая и чистовая </t>
    </r>
    <r>
      <rPr>
        <b/>
        <color theme="1"/>
        <rFont val="Open Sans"/>
      </rPr>
      <t xml:space="preserve">отделка </t>
    </r>
    <r>
      <rPr>
        <color theme="1"/>
        <rFont val="Open Sans"/>
      </rPr>
      <t xml:space="preserve">дверных </t>
    </r>
    <r>
      <rPr>
        <b/>
        <color theme="1"/>
        <rFont val="Open Sans"/>
      </rPr>
      <t>откосов</t>
    </r>
    <r>
      <rPr>
        <color theme="1"/>
        <rFont val="Open Sans"/>
      </rPr>
      <t xml:space="preserve">, назначены марки </t>
    </r>
    <r>
      <rPr>
        <b/>
        <color theme="1"/>
        <rFont val="Open Sans"/>
      </rPr>
      <t>ОС-4</t>
    </r>
    <r>
      <rPr>
        <color theme="1"/>
        <rFont val="Open Sans"/>
      </rPr>
      <t xml:space="preserve">, </t>
    </r>
    <r>
      <rPr>
        <b/>
        <color theme="1"/>
        <rFont val="Open Sans"/>
      </rPr>
      <t>ОС-5</t>
    </r>
    <r>
      <rPr>
        <color theme="1"/>
        <rFont val="Open Sans"/>
      </rPr>
      <t xml:space="preserve"> (простая штукатурка), </t>
    </r>
    <r>
      <rPr>
        <b/>
        <color theme="1"/>
        <rFont val="Open Sans"/>
      </rPr>
      <t>ОТ-14</t>
    </r>
    <r>
      <rPr>
        <color theme="1"/>
        <rFont val="Open Sans"/>
      </rPr>
      <t xml:space="preserve"> (обеспыливание)</t>
    </r>
  </si>
  <si>
    <t xml:space="preserve">ОТДЕЛКА ПОМЕЩЕНИЙ ТЕХ. ПР-ВА, ЧЕРДАКА И МАШИННОГО ПОМ. ЛИФТОВ:
Отделка дверных откосов машинного помещения лифтов, помещения СС (на кровле)</t>
  </si>
  <si>
    <r>
      <rPr>
        <b/>
        <color theme="1"/>
        <rFont val="Open Sans"/>
      </rPr>
      <t xml:space="preserve">Назначена </t>
    </r>
    <r>
      <rPr>
        <color theme="1"/>
        <rFont val="Open Sans"/>
      </rPr>
      <t xml:space="preserve">черновая и чистовая </t>
    </r>
    <r>
      <rPr>
        <b/>
        <color theme="1"/>
        <rFont val="Open Sans"/>
      </rPr>
      <t xml:space="preserve">отделка </t>
    </r>
    <r>
      <rPr>
        <color theme="1"/>
        <rFont val="Open Sans"/>
      </rPr>
      <t xml:space="preserve">дверных </t>
    </r>
    <r>
      <rPr>
        <b/>
        <color theme="1"/>
        <rFont val="Open Sans"/>
      </rPr>
      <t>откосов</t>
    </r>
    <r>
      <rPr>
        <color theme="1"/>
        <rFont val="Open Sans"/>
      </rPr>
      <t xml:space="preserve">, назначены марки </t>
    </r>
    <r>
      <rPr>
        <b/>
        <color theme="1"/>
        <rFont val="Open Sans"/>
      </rPr>
      <t>ОС-4</t>
    </r>
    <r>
      <rPr>
        <color theme="1"/>
        <rFont val="Open Sans"/>
      </rPr>
      <t xml:space="preserve">, </t>
    </r>
    <r>
      <rPr>
        <b/>
        <color theme="1"/>
        <rFont val="Open Sans"/>
      </rPr>
      <t>ОС-5</t>
    </r>
    <r>
      <rPr>
        <color theme="1"/>
        <rFont val="Open Sans"/>
      </rPr>
      <t xml:space="preserve"> (простая штукатурка), </t>
    </r>
    <r>
      <rPr>
        <b/>
        <color theme="1"/>
        <rFont val="Open Sans"/>
      </rPr>
      <t>ОТ-5</t>
    </r>
    <r>
      <rPr>
        <color theme="1"/>
        <rFont val="Open Sans"/>
      </rPr>
      <t xml:space="preserve"> (простая окраска)</t>
    </r>
  </si>
  <si>
    <t xml:space="preserve">ОТДЕЛКА АР ТЕХ. ПР-ВА И МАШ. ПОМ. ЛИФТОВ:
Техническое пространство для прокладки инженерных коммуникаций, чердак, Эксплуатируемые технические ниши, Машинное помещение лифтов, помещение СС (на кровле)</t>
  </si>
  <si>
    <r>
      <rPr>
        <color theme="1"/>
        <rFont val="Open Sans"/>
      </rPr>
      <t xml:space="preserve">По снованию </t>
    </r>
    <r>
      <rPr>
        <b/>
        <color theme="1"/>
        <rFont val="Open Sans"/>
      </rPr>
      <t xml:space="preserve">Кирпич назначен</t>
    </r>
    <r>
      <rPr>
        <color theme="1"/>
        <rFont val="Open Sans"/>
      </rPr>
      <t xml:space="preserve"> тип отделки </t>
    </r>
    <r>
      <rPr>
        <b/>
        <color theme="1"/>
        <rFont val="Open Sans"/>
      </rPr>
      <t>ОС-7</t>
    </r>
    <r>
      <rPr>
        <color theme="1"/>
        <rFont val="Open Sans"/>
      </rPr>
      <t xml:space="preserve"> (простая штукатурка по сетке)</t>
    </r>
  </si>
  <si>
    <t xml:space="preserve">ОТДЕЛКА АР 1 ЭТАЖА:
Помещение СС</t>
  </si>
  <si>
    <r>
      <rPr>
        <b/>
        <sz val="10"/>
        <color theme="1"/>
        <rFont val="Open Sans"/>
      </rPr>
      <t xml:space="preserve">Исключена отделка</t>
    </r>
    <r>
      <rPr>
        <sz val="10"/>
        <color theme="1"/>
        <rFont val="Open Sans"/>
      </rPr>
      <t xml:space="preserve"> по основанию </t>
    </r>
    <r>
      <rPr>
        <b/>
        <sz val="10"/>
        <color theme="1"/>
        <rFont val="Open Sans"/>
      </rPr>
      <t xml:space="preserve">ГСП-А (ГСП-Н2)</t>
    </r>
  </si>
  <si>
    <t xml:space="preserve">ОТДЕЛКА АР 1 ЭТАЖА:
Электрощитовые жилой и нежилой части, Помещение СС</t>
  </si>
  <si>
    <r>
      <rPr>
        <color theme="1"/>
        <rFont val="Open Sans"/>
      </rPr>
      <t xml:space="preserve">Для указанных помещений </t>
    </r>
    <r>
      <rPr>
        <b/>
        <color theme="1"/>
        <rFont val="Open Sans"/>
      </rPr>
      <t xml:space="preserve">марка </t>
    </r>
    <r>
      <rPr>
        <color theme="1"/>
        <rFont val="Open Sans"/>
      </rPr>
      <t xml:space="preserve">чистовой отделки </t>
    </r>
    <r>
      <rPr>
        <b/>
        <color theme="1"/>
        <rFont val="Open Sans"/>
      </rPr>
      <t xml:space="preserve">заменена на ОТ-5</t>
    </r>
    <r>
      <rPr>
        <color theme="1"/>
        <rFont val="Open Sans"/>
      </rPr>
      <t xml:space="preserve"> (не влагостойкая краска)</t>
    </r>
  </si>
  <si>
    <t xml:space="preserve">ОТДЕЛКА АР 1 ЭТАЖА:
Отделка откосов проемов в наружных стенах МОП - Помещение консьержа</t>
  </si>
  <si>
    <r>
      <rPr>
        <b/>
        <color theme="1"/>
        <rFont val="Open Sans"/>
      </rPr>
      <t xml:space="preserve">Марка </t>
    </r>
    <r>
      <rPr>
        <color theme="1"/>
        <rFont val="Open Sans"/>
      </rPr>
      <t xml:space="preserve">чистовой отделки </t>
    </r>
    <r>
      <rPr>
        <b/>
        <color theme="1"/>
        <rFont val="Open Sans"/>
      </rPr>
      <t xml:space="preserve">заменена на ОТ-8</t>
    </r>
    <r>
      <rPr>
        <color theme="1"/>
        <rFont val="Open Sans"/>
      </rPr>
      <t xml:space="preserve"> (не влагостойкая краска)</t>
    </r>
  </si>
  <si>
    <t xml:space="preserve">ОТДЕЛКА АР ПОДЗЕМНОГО ЭТАЖА
Лестничная клетка - Торцы лестничных маршей, этажных и междуэтажных площадок
ОТДЕЛКА АР 1 ЭТАЖА
Отделка откосов проемов в наружных стенах МОП - Вестибюль, колясочная, Лестничная  клетка (жилая часть) - Торцы междуэтажных площадок, Торцы лестничных маршей
ОТДЕЛКА АР ТИПОВЫХ ЭТАЖЕЙ
Отделка оконных откосов в лестничной клетке; Отделка оконных откосов в лифтовом холле, Лестничная  клетка - Торцы этажных и междуэтажных площадок, Торцы лестничных маршей</t>
  </si>
  <si>
    <r>
      <rPr>
        <b/>
        <color theme="1"/>
        <rFont val="Open Sans"/>
      </rPr>
      <t xml:space="preserve">Марка </t>
    </r>
    <r>
      <rPr>
        <color theme="1"/>
        <rFont val="Open Sans"/>
      </rPr>
      <t xml:space="preserve">чистовой отделки </t>
    </r>
    <r>
      <rPr>
        <b/>
        <color theme="1"/>
        <rFont val="Open Sans"/>
      </rPr>
      <t xml:space="preserve">заменена на ОТ-10</t>
    </r>
    <r>
      <rPr>
        <color theme="1"/>
        <rFont val="Open Sans"/>
      </rPr>
      <t xml:space="preserve"> (не влагостойкая водно-дисперсионная краска)</t>
    </r>
  </si>
  <si>
    <t xml:space="preserve">ОТДЕЛКА АР 1 ЭТАЖА:
ЦИН
Отделка откосов проемов в наружных стенах ЦИН
ОДС
Отделка откосов проемов в наружных стенах ОДС</t>
  </si>
  <si>
    <r>
      <rPr>
        <b/>
        <color theme="1"/>
        <rFont val="Open Sans"/>
      </rPr>
      <t xml:space="preserve">Назначена </t>
    </r>
    <r>
      <rPr>
        <color theme="1"/>
        <rFont val="Open Sans"/>
      </rPr>
      <t xml:space="preserve">марка чистовой отделки </t>
    </r>
    <r>
      <rPr>
        <b/>
        <color theme="1"/>
        <rFont val="Open Sans"/>
      </rPr>
      <t>ОТ-11</t>
    </r>
  </si>
  <si>
    <t xml:space="preserve">ОТДЕЛКА АР 1 ЭТАЖА
МОП
Вестибюль, колясочная</t>
  </si>
  <si>
    <r>
      <rPr>
        <b/>
        <color theme="1"/>
        <rFont val="Open Sans"/>
      </rPr>
      <t xml:space="preserve">Исключены </t>
    </r>
    <r>
      <rPr>
        <color theme="1"/>
        <rFont val="Open Sans"/>
      </rPr>
      <t xml:space="preserve">марки чистовой отделки: </t>
    </r>
    <r>
      <rPr>
        <b/>
        <color theme="1"/>
        <rFont val="Open Sans"/>
      </rPr>
      <t xml:space="preserve">ОТ-27, ОТ-28</t>
    </r>
  </si>
  <si>
    <t xml:space="preserve">Изменения состава типов отделки потолка</t>
  </si>
  <si>
    <t xml:space="preserve">ПТ-7, ПТ-13, ПТ-14, ПТ-15, ПТ-27</t>
  </si>
  <si>
    <r>
      <rPr>
        <color theme="1"/>
        <rFont val="Open Sans"/>
      </rPr>
      <t xml:space="preserve">В указанных типах отделки </t>
    </r>
    <r>
      <rPr>
        <b/>
        <color theme="1"/>
        <rFont val="Open Sans"/>
      </rPr>
      <t xml:space="preserve">слой штукатурно-клеевой</t>
    </r>
    <r>
      <rPr>
        <color theme="1"/>
        <rFont val="Open Sans"/>
      </rPr>
      <t xml:space="preserve"> </t>
    </r>
    <r>
      <rPr>
        <b/>
        <color theme="1"/>
        <rFont val="Open Sans"/>
      </rPr>
      <t xml:space="preserve">указан как простая штукатурка</t>
    </r>
    <r>
      <rPr>
        <color theme="1"/>
        <rFont val="Open Sans"/>
      </rPr>
      <t xml:space="preserve"> (по требованию МФР) с сохранением толщины штукатурного слоя</t>
    </r>
  </si>
  <si>
    <t xml:space="preserve">ПТ-10, ПТ-25</t>
  </si>
  <si>
    <r>
      <rPr>
        <color theme="1"/>
        <rFont val="Open Sans"/>
      </rPr>
      <t xml:space="preserve">В указанных типах отделки </t>
    </r>
    <r>
      <rPr>
        <b/>
        <color theme="1"/>
        <rFont val="Open Sans"/>
      </rPr>
      <t xml:space="preserve">слой штукатурно-клеевой</t>
    </r>
    <r>
      <rPr>
        <color theme="1"/>
        <rFont val="Open Sans"/>
      </rPr>
      <t xml:space="preserve"> </t>
    </r>
    <r>
      <rPr>
        <b/>
        <color theme="1"/>
        <rFont val="Open Sans"/>
      </rPr>
      <t xml:space="preserve">указан как улучшенная штукатурка</t>
    </r>
    <r>
      <rPr>
        <color theme="1"/>
        <rFont val="Open Sans"/>
      </rPr>
      <t xml:space="preserve"> (по требованию МФР) с сохранением толщины штукатурного слоя</t>
    </r>
  </si>
  <si>
    <t>ПТ-8</t>
  </si>
  <si>
    <r>
      <rPr>
        <b/>
        <color theme="1"/>
        <rFont val="Open Sans"/>
      </rPr>
      <t xml:space="preserve">Изменен состав</t>
    </r>
    <r>
      <rPr>
        <color theme="1"/>
        <rFont val="Open Sans"/>
      </rPr>
      <t xml:space="preserve"> марки, назначено утепление с окраской</t>
    </r>
  </si>
  <si>
    <t>ПТ-21</t>
  </si>
  <si>
    <r>
      <rPr>
        <b/>
        <color theme="1"/>
        <rFont val="Open Sans"/>
      </rPr>
      <t xml:space="preserve">Изменен состав</t>
    </r>
    <r>
      <rPr>
        <color theme="1"/>
        <rFont val="Open Sans"/>
      </rPr>
      <t xml:space="preserve"> марки, </t>
    </r>
    <r>
      <rPr>
        <b/>
        <color theme="1"/>
        <rFont val="Open Sans"/>
      </rPr>
      <t xml:space="preserve">назначено утепление </t>
    </r>
    <r>
      <rPr>
        <color theme="1"/>
        <rFont val="Open Sans"/>
      </rPr>
      <t xml:space="preserve">со штукатурным слоем </t>
    </r>
    <r>
      <rPr>
        <b/>
        <color theme="1"/>
        <rFont val="Open Sans"/>
      </rPr>
      <t xml:space="preserve">без чистовой отделки</t>
    </r>
  </si>
  <si>
    <t>ПТ-31</t>
  </si>
  <si>
    <r>
      <rPr>
        <b/>
        <color theme="1"/>
        <rFont val="Open Sans"/>
      </rPr>
      <t xml:space="preserve">Добавлена новая марка</t>
    </r>
    <r>
      <rPr>
        <color theme="1"/>
        <rFont val="Open Sans"/>
      </rPr>
      <t xml:space="preserve"> потолка (подвесной потолок с зашивкой ГСП-А, шпатлевкой на цементной основе и окраской)</t>
    </r>
  </si>
  <si>
    <t>ПТ-17</t>
  </si>
  <si>
    <r>
      <rPr>
        <color theme="1"/>
        <rFont val="Open Sans"/>
      </rPr>
      <t xml:space="preserve">В слое окраски</t>
    </r>
    <r>
      <rPr>
        <b/>
        <color theme="1"/>
        <rFont val="Open Sans"/>
      </rPr>
      <t xml:space="preserve"> исключена </t>
    </r>
    <r>
      <rPr>
        <color theme="1"/>
        <rFont val="Open Sans"/>
      </rPr>
      <t xml:space="preserve">характеристика "</t>
    </r>
    <r>
      <rPr>
        <b/>
        <color theme="1"/>
        <rFont val="Open Sans"/>
      </rPr>
      <t>влагостойкая</t>
    </r>
    <r>
      <rPr>
        <color theme="1"/>
        <rFont val="Open Sans"/>
      </rPr>
      <t xml:space="preserve">" (для приведения в соответствие с новым Каталогом АИ)</t>
    </r>
  </si>
  <si>
    <r>
      <rPr>
        <color theme="1"/>
        <rFont val="Open Sans"/>
      </rPr>
      <t xml:space="preserve">В слое окраски</t>
    </r>
    <r>
      <rPr>
        <b/>
        <color theme="1"/>
        <rFont val="Open Sans"/>
      </rPr>
      <t xml:space="preserve"> исключена </t>
    </r>
    <r>
      <rPr>
        <color theme="1"/>
        <rFont val="Open Sans"/>
      </rPr>
      <t xml:space="preserve">характеристика "</t>
    </r>
    <r>
      <rPr>
        <b/>
        <color theme="1"/>
        <rFont val="Open Sans"/>
      </rPr>
      <t>влагостойкая</t>
    </r>
    <r>
      <rPr>
        <color theme="1"/>
        <rFont val="Open Sans"/>
      </rPr>
      <t xml:space="preserve">" (для приведения в соответствие с новым Каталогом АИ), </t>
    </r>
    <r>
      <rPr>
        <b/>
        <color theme="1"/>
        <rFont val="Open Sans"/>
      </rPr>
      <t xml:space="preserve">добавлено </t>
    </r>
    <r>
      <rPr>
        <color theme="1"/>
        <rFont val="Open Sans"/>
      </rPr>
      <t xml:space="preserve">указание группы горючести </t>
    </r>
    <r>
      <rPr>
        <b/>
        <color theme="1"/>
        <rFont val="Open Sans"/>
      </rPr>
      <t>Г1</t>
    </r>
  </si>
  <si>
    <t xml:space="preserve">ПТ-2, ПТ-3, ПТ-7, ПТ-15, ПТ-16, ПТ-27</t>
  </si>
  <si>
    <r>
      <rPr>
        <b/>
        <color theme="1"/>
        <rFont val="Open Sans"/>
      </rPr>
      <t xml:space="preserve">Добавлено </t>
    </r>
    <r>
      <rPr>
        <color theme="1"/>
        <rFont val="Open Sans"/>
      </rPr>
      <t xml:space="preserve">указание группы горючести </t>
    </r>
    <r>
      <rPr>
        <b/>
        <color theme="1"/>
        <rFont val="Open Sans"/>
      </rPr>
      <t xml:space="preserve">НГ </t>
    </r>
    <r>
      <rPr>
        <color theme="1"/>
        <rFont val="Open Sans"/>
      </rPr>
      <t xml:space="preserve">(по требованию МФР). Группа горючести НГ принята для всех элементов подвесного потолка, включая окрашенные профили.</t>
    </r>
  </si>
  <si>
    <t xml:space="preserve">Изменения назначений типов отделки потолка</t>
  </si>
  <si>
    <t xml:space="preserve">ОТДЕЛКА АР 1 ЭТАЖА
Тамбур БКТ (без отделки)</t>
  </si>
  <si>
    <r>
      <rPr>
        <b/>
        <color theme="1"/>
        <rFont val="Open Sans"/>
      </rPr>
      <t xml:space="preserve">Назначена </t>
    </r>
    <r>
      <rPr>
        <color theme="1"/>
        <rFont val="Open Sans"/>
      </rPr>
      <t xml:space="preserve">отделка потолка - </t>
    </r>
    <r>
      <rPr>
        <b/>
        <color theme="1"/>
        <rFont val="Open Sans"/>
      </rPr>
      <t>ПТ-21</t>
    </r>
  </si>
  <si>
    <t xml:space="preserve">ОТДЕЛКА АР 1 ЭТАЖА
Сухие помещения БКТ (без отделки): Зашивки перекидок коммуникаций под потолком</t>
  </si>
  <si>
    <r>
      <rPr>
        <b/>
        <color theme="1"/>
        <rFont val="Open Sans"/>
      </rPr>
      <t xml:space="preserve">Назначена </t>
    </r>
    <r>
      <rPr>
        <color theme="1"/>
        <rFont val="Open Sans"/>
      </rPr>
      <t xml:space="preserve">отделка потолка</t>
    </r>
    <r>
      <rPr>
        <b/>
        <color theme="1"/>
        <rFont val="Open Sans"/>
      </rPr>
      <t xml:space="preserve"> </t>
    </r>
    <r>
      <rPr>
        <color theme="1"/>
        <rFont val="Open Sans"/>
      </rPr>
      <t xml:space="preserve">- </t>
    </r>
    <r>
      <rPr>
        <b/>
        <color theme="1"/>
        <rFont val="Open Sans"/>
      </rPr>
      <t>ПТ-28</t>
    </r>
  </si>
  <si>
    <t xml:space="preserve">ОТДЕЛКА АР 1 ЭТАЖА
ЦИН
Тамбур ЦИН - Зашивка инженерных коммуникаций под потолком
ОДС
Тамбур ОДС - Зашивка инженерных коммуникаций под потолком</t>
  </si>
  <si>
    <r>
      <rPr>
        <color theme="1"/>
        <rFont val="Open Sans"/>
      </rPr>
      <t xml:space="preserve">Назначена марка отделки потолка</t>
    </r>
    <r>
      <rPr>
        <b/>
        <color theme="1"/>
        <rFont val="Open Sans"/>
      </rPr>
      <t xml:space="preserve"> ПТ-31</t>
    </r>
  </si>
  <si>
    <t xml:space="preserve">ОТДЕЛКА АР 1 ЭТАЖА
ЦИН
Место администратора, Информационная зона, Рабочая зона специалистов, Зона службы охраны, Зона ожидания - Зашивка инженерных коммуникаций под потолком 
ОДС
Сухие помещения ОДС (кроме серверной) - Зашивка инженерных коммуникаций под потолком</t>
  </si>
  <si>
    <r>
      <rPr>
        <color theme="1"/>
        <rFont val="Open Sans"/>
      </rPr>
      <t xml:space="preserve">Назначена марка отделки потолка</t>
    </r>
    <r>
      <rPr>
        <b/>
        <color theme="1"/>
        <rFont val="Open Sans"/>
      </rPr>
      <t xml:space="preserve"> ПТ-18</t>
    </r>
  </si>
  <si>
    <t xml:space="preserve">Изменения назначений марок полов и плинтусов (см. совместно с ЖД-ТАС-РЕН-АР-ВК.П)</t>
  </si>
  <si>
    <t xml:space="preserve">Марки плинтусов приведены в соответствие с Стандартом полов ЖД-ТАС-РЕН-АР-ВК.П и Каталогом АИ</t>
  </si>
  <si>
    <t xml:space="preserve">ОТДЕЛКА АР ПОДЗЕМНОГО ЭТАЖА
Электрощитовая и ВРУ автостоянки
ОТДЕЛКА АР 1 ЭТАЖА
Помещение СС</t>
  </si>
  <si>
    <t xml:space="preserve">По требованию МФР тип пола изменен на П-22, тип плинтуса на ПЛН-09</t>
  </si>
  <si>
    <t xml:space="preserve">ОТДЕЛКА ПОМЕЩЕНИЙ ТЕХ. ПР-ВА, ЧЕРДАКА И МАШИННОГО ПОМ. ЛИФТОВ:
Техническое пространство для прокладки инженерных коммуникаций, чердак</t>
  </si>
  <si>
    <r>
      <rPr>
        <b/>
        <color theme="1"/>
        <rFont val="Open Sans"/>
      </rPr>
      <t xml:space="preserve">Указан </t>
    </r>
    <r>
      <rPr>
        <color theme="1"/>
        <rFont val="Open Sans"/>
      </rPr>
      <t xml:space="preserve">дополнительный тип пола, применяемый в зоне металлических поддонов под вент.шахты - </t>
    </r>
    <r>
      <rPr>
        <b/>
        <color theme="1"/>
        <rFont val="Open Sans"/>
      </rPr>
      <t>П-47</t>
    </r>
  </si>
  <si>
    <t xml:space="preserve">ОТДЕЛКА АР ТИПОВЫХ ЭТАЖЕЙ
С/у (в строительном исполнении)</t>
  </si>
  <si>
    <r>
      <rPr>
        <b/>
        <color theme="1"/>
        <rFont val="Open Sans"/>
      </rPr>
      <t xml:space="preserve">Указан </t>
    </r>
    <r>
      <rPr>
        <color theme="1"/>
        <rFont val="Open Sans"/>
      </rPr>
      <t xml:space="preserve">дополнительный тип пола, применяемый за зашивкой инженерных коммуникаций - </t>
    </r>
    <r>
      <rPr>
        <b/>
        <color theme="1"/>
        <rFont val="Open Sans"/>
      </rPr>
      <t>П-50</t>
    </r>
  </si>
  <si>
    <t xml:space="preserve">11.2023 г.</t>
  </si>
  <si>
    <t xml:space="preserve">ОТДЕЛКА АР ТИПОВЫХ ЭТАЖЕЙ
МОП</t>
  </si>
  <si>
    <t xml:space="preserve">Добавлено место применения - Отделка откосов двери из тамбура лифтового холла на переходной балкон, Отделка откосов двери с переходного балкона на лестничную клетку</t>
  </si>
  <si>
    <t xml:space="preserve">ОТДЕЛКА АР 1 ЭТАЖА
ИНЖЕНЕРНЫЕ И ТЕХНИЧЕСКИЕ ПОМЕЩЕНИЯ</t>
  </si>
  <si>
    <t xml:space="preserve">Добавлено место применения -  откосы наружных металлических дверей в тамбурк мусоросборной камеры (мусоросборной камере с прямым выходом на улицу)</t>
  </si>
  <si>
    <t>ОТ-12</t>
  </si>
  <si>
    <t xml:space="preserve">Откорректировано количество слоев магнитно-грифельной краски: 2 слоя</t>
  </si>
  <si>
    <r>
      <rPr>
        <color theme="1"/>
        <rFont val="Open Sans"/>
      </rPr>
      <t xml:space="preserve">Изм. от 13.09.2023 анулировано. Количество слоев магнитно-грифельной краски принято: </t>
    </r>
    <r>
      <rPr>
        <b/>
        <color theme="1"/>
        <rFont val="Open Sans"/>
      </rPr>
      <t xml:space="preserve">4 слоя</t>
    </r>
  </si>
  <si>
    <r>
      <rPr>
        <color theme="1"/>
        <rFont val="Open Sans"/>
      </rPr>
      <t xml:space="preserve">В слое окраски добавлена характеристика "</t>
    </r>
    <r>
      <rPr>
        <b/>
        <color theme="1"/>
        <rFont val="Open Sans"/>
      </rPr>
      <t>водно-дисперсионная</t>
    </r>
    <r>
      <rPr>
        <color theme="1"/>
        <rFont val="Open Sans"/>
      </rPr>
      <t xml:space="preserve">" (для приведения в соответствие с новым Каталогом АИ)</t>
    </r>
  </si>
  <si>
    <t>ОТ-27</t>
  </si>
  <si>
    <t xml:space="preserve">Добавлена новая марка чистовой отделки (простая окраска краской влагостойкой негорючей) для запотолочного пространства потолков Грильято черного цвета</t>
  </si>
  <si>
    <t xml:space="preserve">ОС-57, ОС-58</t>
  </si>
  <si>
    <t xml:space="preserve">Добавлены марки черновой отделки для отделки откосов наружных металлических дверей</t>
  </si>
  <si>
    <r>
      <rPr>
        <b/>
        <color theme="1"/>
        <rFont val="Open Sans"/>
      </rPr>
      <t xml:space="preserve">Анулировано </t>
    </r>
    <r>
      <rPr>
        <color theme="1"/>
        <rFont val="Open Sans"/>
      </rPr>
      <t xml:space="preserve">изменение от 20.07.2023 "</t>
    </r>
    <r>
      <rPr>
        <i/>
        <color theme="1"/>
        <rFont val="Open Sans"/>
      </rPr>
      <t xml:space="preserve">В указанных  типах отделки слой штукатурно-клеевой указан как </t>
    </r>
    <r>
      <rPr>
        <b/>
        <i/>
        <color theme="1"/>
        <rFont val="Open Sans"/>
      </rPr>
      <t xml:space="preserve">улучшенная штукатурка</t>
    </r>
    <r>
      <rPr>
        <i/>
        <color theme="1"/>
        <rFont val="Open Sans"/>
      </rPr>
      <t xml:space="preserve"> (по требованию МФР) с сохранением толщины штукатурного слоя</t>
    </r>
    <r>
      <rPr>
        <color theme="1"/>
        <rFont val="Open Sans"/>
      </rPr>
      <t xml:space="preserve">".
По предварительному согласованию с МФР для штукатурного слоя </t>
    </r>
    <r>
      <rPr>
        <b/>
        <color theme="1"/>
        <rFont val="Open Sans"/>
      </rPr>
      <t xml:space="preserve">принята </t>
    </r>
    <r>
      <rPr>
        <color theme="1"/>
        <rFont val="Open Sans"/>
      </rPr>
      <t xml:space="preserve">формулировка "</t>
    </r>
    <r>
      <rPr>
        <b/>
        <color theme="1"/>
        <rFont val="Open Sans"/>
      </rPr>
      <t xml:space="preserve">Слой штукатурно-клеевой Технониколь 210 или аналог, армированный сеткой фасадной стеклотканевой щелочестойкой М3600</t>
    </r>
    <r>
      <rPr>
        <color theme="1"/>
        <rFont val="Open Sans"/>
      </rPr>
      <t xml:space="preserve">", без указания качества штукатурной поверхности</t>
    </r>
  </si>
  <si>
    <r>
      <rPr>
        <b/>
        <color theme="1"/>
        <rFont val="Open Sans"/>
      </rPr>
      <t xml:space="preserve">Анулировано </t>
    </r>
    <r>
      <rPr>
        <color theme="1"/>
        <rFont val="Open Sans"/>
      </rPr>
      <t xml:space="preserve">изменение от 20.07.2023 "</t>
    </r>
    <r>
      <rPr>
        <i/>
        <color theme="1"/>
        <rFont val="Open Sans"/>
      </rPr>
      <t xml:space="preserve">Состав типа изменен:
Указан новый состав типа отделки, содержащий простую штукатурку (слой штукатурно-клеевой Технониколь 210 или аналог), армированный сеткой фасадной стеклотканевой щелочестойкой М3600</t>
    </r>
    <r>
      <rPr>
        <color theme="1"/>
        <rFont val="Open Sans"/>
      </rPr>
      <t xml:space="preserve">".
</t>
    </r>
    <r>
      <rPr>
        <b/>
        <color theme="1"/>
        <rFont val="Open Sans"/>
      </rPr>
      <t xml:space="preserve">Марка </t>
    </r>
    <r>
      <rPr>
        <color theme="1"/>
        <rFont val="Open Sans"/>
      </rPr>
      <t xml:space="preserve">отделки </t>
    </r>
    <r>
      <rPr>
        <b/>
        <color theme="1"/>
        <rFont val="Open Sans"/>
      </rPr>
      <t>анулирована</t>
    </r>
  </si>
  <si>
    <t xml:space="preserve">ОС-9, ОС-10, ОС-12, ОС-31, ОС-36, ОС-37, ОС-44</t>
  </si>
  <si>
    <r>
      <rPr>
        <sz val="10"/>
        <color theme="1"/>
        <rFont val="Open Sans"/>
      </rPr>
      <t xml:space="preserve">Для указанных типах отделки </t>
    </r>
    <r>
      <rPr>
        <b/>
        <sz val="10"/>
        <color theme="1"/>
        <rFont val="Open Sans"/>
      </rPr>
      <t xml:space="preserve">анулировано </t>
    </r>
    <r>
      <rPr>
        <sz val="10"/>
        <color theme="1"/>
        <rFont val="Open Sans"/>
      </rPr>
      <t xml:space="preserve">изменение от 20.07.2023 "</t>
    </r>
    <r>
      <rPr>
        <i/>
        <sz val="10"/>
        <color theme="1"/>
        <rFont val="Open Sans"/>
      </rPr>
      <t xml:space="preserve">В указанных  типах отделки сплошное выравнивание указано как </t>
    </r>
    <r>
      <rPr>
        <b/>
        <i/>
        <sz val="10"/>
        <color theme="1"/>
        <rFont val="Open Sans"/>
      </rPr>
      <t xml:space="preserve">улучшенная штукатурка</t>
    </r>
    <r>
      <rPr>
        <i/>
        <sz val="10"/>
        <color theme="1"/>
        <rFont val="Open Sans"/>
      </rPr>
      <t xml:space="preserve"> (по требованию МФР) с сохранением толщины штукатурного слоя</t>
    </r>
    <r>
      <rPr>
        <sz val="10"/>
        <color theme="1"/>
        <rFont val="Open Sans"/>
      </rPr>
      <t xml:space="preserve">".
По предварительному согласованию с МФР для штукатурного слоя </t>
    </r>
    <r>
      <rPr>
        <b/>
        <sz val="10"/>
        <color theme="1"/>
        <rFont val="Open Sans"/>
      </rPr>
      <t xml:space="preserve">принята </t>
    </r>
    <r>
      <rPr>
        <sz val="10"/>
        <color theme="1"/>
        <rFont val="Open Sans"/>
      </rPr>
      <t xml:space="preserve">формулировка "</t>
    </r>
    <r>
      <rPr>
        <b/>
        <sz val="10"/>
        <color theme="1"/>
        <rFont val="Open Sans"/>
      </rPr>
      <t xml:space="preserve">сплошное выравнивание</t>
    </r>
    <r>
      <rPr>
        <sz val="10"/>
        <color theme="1"/>
        <rFont val="Open Sans"/>
      </rPr>
      <t>".</t>
    </r>
  </si>
  <si>
    <t>ОС-4</t>
  </si>
  <si>
    <r>
      <rPr>
        <sz val="10"/>
        <color theme="1"/>
        <rFont val="Open Sans"/>
      </rPr>
      <t xml:space="preserve">Для указанных типах отделки </t>
    </r>
    <r>
      <rPr>
        <b/>
        <sz val="10"/>
        <color theme="1"/>
        <rFont val="Open Sans"/>
      </rPr>
      <t xml:space="preserve">анулировано </t>
    </r>
    <r>
      <rPr>
        <sz val="10"/>
        <color theme="1"/>
        <rFont val="Open Sans"/>
      </rPr>
      <t xml:space="preserve">изменение от 20.07.2023 "</t>
    </r>
    <r>
      <rPr>
        <i/>
        <sz val="10"/>
        <color theme="1"/>
        <rFont val="Open Sans"/>
      </rPr>
      <t xml:space="preserve">В указанных  типах отделки сплошное выравнивание указано как </t>
    </r>
    <r>
      <rPr>
        <b/>
        <i/>
        <sz val="10"/>
        <color theme="1"/>
        <rFont val="Open Sans"/>
      </rPr>
      <t xml:space="preserve">простая штукатурка</t>
    </r>
    <r>
      <rPr>
        <i/>
        <sz val="10"/>
        <color theme="1"/>
        <rFont val="Open Sans"/>
      </rPr>
      <t xml:space="preserve"> (по требованию МФР) с сохранением толщины штукатурного слоя".
</t>
    </r>
    <r>
      <rPr>
        <sz val="10"/>
        <color theme="1"/>
        <rFont val="Open Sans"/>
      </rPr>
      <t xml:space="preserve">По предварительному согласованию с МФР для штукатурного слоя </t>
    </r>
    <r>
      <rPr>
        <b/>
        <sz val="10"/>
        <color theme="1"/>
        <rFont val="Open Sans"/>
      </rPr>
      <t xml:space="preserve">принята </t>
    </r>
    <r>
      <rPr>
        <sz val="10"/>
        <color theme="1"/>
        <rFont val="Open Sans"/>
      </rPr>
      <t xml:space="preserve">формулировка "</t>
    </r>
    <r>
      <rPr>
        <b/>
        <sz val="10"/>
        <color theme="1"/>
        <rFont val="Open Sans"/>
      </rPr>
      <t xml:space="preserve">сплошное выравнивание</t>
    </r>
    <r>
      <rPr>
        <sz val="10"/>
        <color theme="1"/>
        <rFont val="Open Sans"/>
      </rPr>
      <t>".</t>
    </r>
  </si>
  <si>
    <r>
      <rPr>
        <sz val="10"/>
        <color theme="1"/>
        <rFont val="Open Sans"/>
      </rPr>
      <t xml:space="preserve">Для слоя окраски </t>
    </r>
    <r>
      <rPr>
        <b/>
        <sz val="10"/>
        <color theme="1"/>
        <rFont val="Open Sans"/>
      </rPr>
      <t xml:space="preserve">исключена </t>
    </r>
    <r>
      <rPr>
        <sz val="10"/>
        <color theme="1"/>
        <rFont val="Open Sans"/>
      </rPr>
      <t xml:space="preserve">характеристика "</t>
    </r>
    <r>
      <rPr>
        <b/>
        <sz val="10"/>
        <color theme="1"/>
        <rFont val="Open Sans"/>
      </rPr>
      <t>негорючая</t>
    </r>
    <r>
      <rPr>
        <sz val="10"/>
        <color theme="1"/>
        <rFont val="Open Sans"/>
      </rPr>
      <t>"</t>
    </r>
  </si>
  <si>
    <t xml:space="preserve">Тип отделки анулирован</t>
  </si>
  <si>
    <t xml:space="preserve">ОТДЕЛКА АР ТИПОВЫХ ЭТАЖЕЙ
МОП
Отделка откосов двери из тамбура лифтового холла на переходной балкон, Отделка откосов двери с переходного балкона на лестничную клетку</t>
  </si>
  <si>
    <t xml:space="preserve">Назначены марки черновой и чистовой отделки ОС-55.1, ОС-55.2, ОС-56, ОТ-3. Решение с отделкой откосов металлическими нащельниками анулировано</t>
  </si>
  <si>
    <t xml:space="preserve">ОТДЕЛКА АР 1 ЭТАЖА:
МОП
Тамбур МОП (граничащий с улицей, второй тамбур западающей входной группы), Тамбур МОП (второй тамбур выступающей входной группы), Вестибюль, колясочная - Выше отметки 60 мм от низа подвесного потолка "Грильято"</t>
  </si>
  <si>
    <r>
      <rPr>
        <b/>
        <color theme="1"/>
        <rFont val="Open Sans"/>
      </rPr>
      <t xml:space="preserve">Марка </t>
    </r>
    <r>
      <rPr>
        <color theme="1"/>
        <rFont val="Open Sans"/>
      </rPr>
      <t xml:space="preserve">чистовой отделки </t>
    </r>
    <r>
      <rPr>
        <b/>
        <color theme="1"/>
        <rFont val="Open Sans"/>
      </rPr>
      <t xml:space="preserve">изменена </t>
    </r>
    <r>
      <rPr>
        <color theme="1"/>
        <rFont val="Open Sans"/>
      </rPr>
      <t xml:space="preserve">на </t>
    </r>
    <r>
      <rPr>
        <b/>
        <color theme="1"/>
        <rFont val="Open Sans"/>
      </rPr>
      <t>ОТ-27</t>
    </r>
  </si>
  <si>
    <t xml:space="preserve">ОТДЕЛКА АР 1 ЭТАЖА:
МОП
Помещение консьержа - До отметки 60 мм выше отметки низа подвесного потолка "Грильято"
ПОМЕЩЕНИЕ ОХРАНЫ
Помещение охраны - До отметки 60 мм выше отметки низа подвесного потолка "Грильято"</t>
  </si>
  <si>
    <r>
      <rPr>
        <b/>
        <color theme="1"/>
        <rFont val="Open Sans"/>
      </rPr>
      <t xml:space="preserve">Марка </t>
    </r>
    <r>
      <rPr>
        <color theme="1"/>
        <rFont val="Open Sans"/>
      </rPr>
      <t xml:space="preserve">черновой отделки по основанию Ячеистый бетонный блок </t>
    </r>
    <r>
      <rPr>
        <b/>
        <color theme="1"/>
        <rFont val="Open Sans"/>
      </rPr>
      <t xml:space="preserve">изменена на ОС-20.
Марка</t>
    </r>
    <r>
      <rPr>
        <color theme="1"/>
        <rFont val="Open Sans"/>
      </rPr>
      <t xml:space="preserve"> черновой отделки по основанию Монолитный ж.б. </t>
    </r>
    <r>
      <rPr>
        <b/>
        <color theme="1"/>
        <rFont val="Open Sans"/>
      </rPr>
      <t xml:space="preserve">изменена на ОС-21.</t>
    </r>
  </si>
  <si>
    <r>
      <rPr>
        <b/>
        <color theme="1"/>
        <rFont val="Open Sans"/>
      </rPr>
      <t xml:space="preserve">Марка </t>
    </r>
    <r>
      <rPr>
        <color theme="1"/>
        <rFont val="Open Sans"/>
      </rPr>
      <t xml:space="preserve">черновой отделки по основанию Ячеистый бетонный блок </t>
    </r>
    <r>
      <rPr>
        <b/>
        <color theme="1"/>
        <rFont val="Open Sans"/>
      </rPr>
      <t xml:space="preserve">изменена на ОС-18</t>
    </r>
  </si>
  <si>
    <t xml:space="preserve">ОТДЕЛКА АР 1 ЭТАЖА:
ИНЖЕНЕРНЫЕ И ТЕХНИЧЕСКИЕ ПОМЕЩЕНИЯ
Отделка дверного откоса в наружной стене тамбура мусоросборной камере</t>
  </si>
  <si>
    <t xml:space="preserve">Назначены марки черновой и чистовой отделки ОС-57, ОС-58, ОТ-6</t>
  </si>
  <si>
    <t xml:space="preserve">ОТДЕЛКА АР 1 ЭТАЖА:
МОП
Отделка откосов проемов в наружных стенах МОП
ОДС
Отделка откосов проемов в наружных стенах ОДС
ЦИН
Отделка откосов проемов в наружных стенах ЦИН</t>
  </si>
  <si>
    <r>
      <rPr>
        <b/>
        <color theme="1"/>
        <rFont val="Open Sans"/>
      </rPr>
      <t xml:space="preserve">Марка </t>
    </r>
    <r>
      <rPr>
        <color theme="1"/>
        <rFont val="Open Sans"/>
      </rPr>
      <t xml:space="preserve">черновой отделки по основанию Монолитный ж.б. </t>
    </r>
    <r>
      <rPr>
        <b/>
        <color theme="1"/>
        <rFont val="Open Sans"/>
      </rPr>
      <t xml:space="preserve">изменена на ОС-34</t>
    </r>
    <r>
      <rPr>
        <color theme="1"/>
        <rFont val="Open Sans"/>
      </rPr>
      <t>.</t>
    </r>
  </si>
  <si>
    <r>
      <rPr>
        <color theme="1"/>
        <rFont val="Open Sans"/>
      </rPr>
      <t xml:space="preserve">Для всех потолков типа </t>
    </r>
    <r>
      <rPr>
        <b/>
        <color theme="1"/>
        <rFont val="Open Sans"/>
      </rPr>
      <t xml:space="preserve">Грильято </t>
    </r>
    <r>
      <rPr>
        <color theme="1"/>
        <rFont val="Open Sans"/>
      </rPr>
      <t xml:space="preserve">размер ячеек принят </t>
    </r>
    <r>
      <rPr>
        <b/>
        <color theme="1"/>
        <rFont val="Open Sans"/>
      </rPr>
      <t>75х75</t>
    </r>
    <r>
      <rPr>
        <color theme="1"/>
        <rFont val="Open Sans"/>
      </rPr>
      <t xml:space="preserve">х40 мм</t>
    </r>
  </si>
  <si>
    <t>ПТ-3</t>
  </si>
  <si>
    <r>
      <rPr>
        <color theme="1"/>
        <rFont val="Open Sans"/>
      </rPr>
      <t xml:space="preserve">В слое окраски характеристика "</t>
    </r>
    <r>
      <rPr>
        <b/>
        <color theme="1"/>
        <rFont val="Open Sans"/>
      </rPr>
      <t>водно-дисперсионная</t>
    </r>
    <r>
      <rPr>
        <color theme="1"/>
        <rFont val="Open Sans"/>
      </rPr>
      <t xml:space="preserve">" </t>
    </r>
    <r>
      <rPr>
        <b/>
        <color theme="1"/>
        <rFont val="Open Sans"/>
      </rPr>
      <t xml:space="preserve">изменена </t>
    </r>
    <r>
      <rPr>
        <color theme="1"/>
        <rFont val="Open Sans"/>
      </rPr>
      <t xml:space="preserve">на "</t>
    </r>
    <r>
      <rPr>
        <b/>
        <color theme="1"/>
        <rFont val="Open Sans"/>
      </rPr>
      <t>влагостойкая</t>
    </r>
    <r>
      <rPr>
        <color theme="1"/>
        <rFont val="Open Sans"/>
      </rPr>
      <t xml:space="preserve">" (для приведения в соответствие с новым Каталогом АИ)</t>
    </r>
  </si>
  <si>
    <t>ПТ-7</t>
  </si>
  <si>
    <r>
      <rPr>
        <color theme="1"/>
        <rFont val="Open Sans"/>
      </rPr>
      <t xml:space="preserve">В слое окраски добавлена характеристика "</t>
    </r>
    <r>
      <rPr>
        <b/>
        <color theme="1"/>
        <rFont val="Open Sans"/>
      </rPr>
      <t>влагостойкая</t>
    </r>
    <r>
      <rPr>
        <color theme="1"/>
        <rFont val="Open Sans"/>
      </rPr>
      <t xml:space="preserve">" (для приведения в соответствие с новым Каталогом АИ)</t>
    </r>
  </si>
  <si>
    <r>
      <rPr>
        <color theme="1"/>
        <rFont val="Open Sans"/>
      </rPr>
      <t xml:space="preserve">Для указанных типах отделки </t>
    </r>
    <r>
      <rPr>
        <b/>
        <color theme="1"/>
        <rFont val="Open Sans"/>
      </rPr>
      <t xml:space="preserve">анулировано </t>
    </r>
    <r>
      <rPr>
        <color theme="1"/>
        <rFont val="Open Sans"/>
      </rPr>
      <t xml:space="preserve">изменение от 20.07.2023 "</t>
    </r>
    <r>
      <rPr>
        <i/>
        <color theme="1"/>
        <rFont val="Open Sans"/>
      </rPr>
      <t xml:space="preserve">В указанных типах отделки слой штукатурно-клеевой указан как </t>
    </r>
    <r>
      <rPr>
        <b/>
        <i/>
        <color theme="1"/>
        <rFont val="Open Sans"/>
      </rPr>
      <t xml:space="preserve">простая штукатурка</t>
    </r>
    <r>
      <rPr>
        <i/>
        <color theme="1"/>
        <rFont val="Open Sans"/>
      </rPr>
      <t xml:space="preserve"> (по требованию МФР) с сохранением толщины штукатурного слоя</t>
    </r>
    <r>
      <rPr>
        <color theme="1"/>
        <rFont val="Open Sans"/>
      </rPr>
      <t xml:space="preserve">".
По предварительному согласованию с МФР для штукатурного слоя </t>
    </r>
    <r>
      <rPr>
        <b/>
        <color theme="1"/>
        <rFont val="Open Sans"/>
      </rPr>
      <t xml:space="preserve">принята </t>
    </r>
    <r>
      <rPr>
        <color theme="1"/>
        <rFont val="Open Sans"/>
      </rPr>
      <t xml:space="preserve">формулировка "</t>
    </r>
    <r>
      <rPr>
        <b/>
        <color theme="1"/>
        <rFont val="Open Sans"/>
      </rPr>
      <t xml:space="preserve">Слой штукатурно-клеевой Технониколь 210 или аналог, армированный сеткой фасадной стеклотканевой щелочестойкой М3600</t>
    </r>
    <r>
      <rPr>
        <color theme="1"/>
        <rFont val="Open Sans"/>
      </rPr>
      <t xml:space="preserve">", без указания качества штукатурной поверхности.</t>
    </r>
  </si>
  <si>
    <r>
      <rPr>
        <color theme="1"/>
        <rFont val="Open Sans"/>
      </rPr>
      <t xml:space="preserve">Для указанных типах отделки </t>
    </r>
    <r>
      <rPr>
        <b/>
        <color theme="1"/>
        <rFont val="Open Sans"/>
      </rPr>
      <t xml:space="preserve">анулировано </t>
    </r>
    <r>
      <rPr>
        <color theme="1"/>
        <rFont val="Open Sans"/>
      </rPr>
      <t xml:space="preserve">изменение от 20.07.2023 "В указанных типах отделки слой штукатурно-клеевой указан как </t>
    </r>
    <r>
      <rPr>
        <b/>
        <color theme="1"/>
        <rFont val="Open Sans"/>
      </rPr>
      <t xml:space="preserve">улучшенная штукатурка</t>
    </r>
    <r>
      <rPr>
        <color theme="1"/>
        <rFont val="Open Sans"/>
      </rPr>
      <t xml:space="preserve"> (по требованию МФР) с сохранением толщины штукатурного слоя".
По предварительному согласованию с МФР для штукатурного слоя </t>
    </r>
    <r>
      <rPr>
        <b/>
        <color theme="1"/>
        <rFont val="Open Sans"/>
      </rPr>
      <t xml:space="preserve">принята </t>
    </r>
    <r>
      <rPr>
        <color theme="1"/>
        <rFont val="Open Sans"/>
      </rPr>
      <t xml:space="preserve">формулировка "</t>
    </r>
    <r>
      <rPr>
        <b/>
        <color theme="1"/>
        <rFont val="Open Sans"/>
      </rPr>
      <t xml:space="preserve">Слой штукатурно-клеевой Технониколь 210 или аналог, армированный сеткой фасадной стеклотканевой щелочестойкой М3600</t>
    </r>
    <r>
      <rPr>
        <color theme="1"/>
        <rFont val="Open Sans"/>
      </rPr>
      <t xml:space="preserve">", без указания качества штукатурной поверхности.</t>
    </r>
  </si>
  <si>
    <r>
      <rPr>
        <b/>
        <sz val="10"/>
        <color theme="1"/>
        <rFont val="Open Sans"/>
      </rPr>
      <t xml:space="preserve">Анулировано </t>
    </r>
    <r>
      <rPr>
        <sz val="10"/>
        <color theme="1"/>
        <rFont val="Open Sans"/>
      </rPr>
      <t xml:space="preserve">изменение от 20.07.2023 "В указанных  типах отделки сплошное выравнивание указано как </t>
    </r>
    <r>
      <rPr>
        <b/>
        <sz val="10"/>
        <color theme="1"/>
        <rFont val="Open Sans"/>
      </rPr>
      <t xml:space="preserve">улучшенная штукатурка</t>
    </r>
    <r>
      <rPr>
        <sz val="10"/>
        <color theme="1"/>
        <rFont val="Open Sans"/>
      </rPr>
      <t xml:space="preserve"> (по требованию МФР) с сохранением толщины штукатурного слоя".
По предварительному согласованию с МФР для штукатурного слоя </t>
    </r>
    <r>
      <rPr>
        <b/>
        <sz val="10"/>
        <color theme="1"/>
        <rFont val="Open Sans"/>
      </rPr>
      <t xml:space="preserve">принята </t>
    </r>
    <r>
      <rPr>
        <sz val="10"/>
        <color theme="1"/>
        <rFont val="Open Sans"/>
      </rPr>
      <t xml:space="preserve">формулировка "</t>
    </r>
    <r>
      <rPr>
        <b/>
        <sz val="10"/>
        <color theme="1"/>
        <rFont val="Open Sans"/>
      </rPr>
      <t xml:space="preserve">сплошное выравнивание"</t>
    </r>
    <r>
      <rPr>
        <sz val="10"/>
        <color theme="1"/>
        <rFont val="Open Sans"/>
      </rPr>
      <t>.</t>
    </r>
  </si>
  <si>
    <t xml:space="preserve">ПТ-8, ПТ-21</t>
  </si>
  <si>
    <r>
      <rPr>
        <sz val="10"/>
        <color theme="1"/>
        <rFont val="Open Sans"/>
      </rPr>
      <t xml:space="preserve">Для указанных типах отделки по предварительному согласованию с МФР для штукатурного слоя </t>
    </r>
    <r>
      <rPr>
        <b/>
        <sz val="10"/>
        <color theme="1"/>
        <rFont val="Open Sans"/>
      </rPr>
      <t xml:space="preserve">принята </t>
    </r>
    <r>
      <rPr>
        <sz val="10"/>
        <color theme="1"/>
        <rFont val="Open Sans"/>
      </rPr>
      <t xml:space="preserve">формулировка "</t>
    </r>
    <r>
      <rPr>
        <b/>
        <sz val="10"/>
        <color theme="1"/>
        <rFont val="Open Sans"/>
      </rPr>
      <t xml:space="preserve">Слой штукатурно-клеевой Технониколь 210 или аналог, армированный сеткой фасадной стеклотканевой щелочестойкой М3600</t>
    </r>
    <r>
      <rPr>
        <sz val="10"/>
        <color theme="1"/>
        <rFont val="Open Sans"/>
      </rPr>
      <t xml:space="preserve">", без указания качества штукатурной поверхности.</t>
    </r>
  </si>
  <si>
    <r>
      <rPr>
        <color theme="1"/>
        <rFont val="Open Sans"/>
      </rPr>
      <t xml:space="preserve">В слое окраски характеристика "</t>
    </r>
    <r>
      <rPr>
        <b/>
        <color theme="1"/>
        <rFont val="Open Sans"/>
      </rPr>
      <t>негорючая</t>
    </r>
    <r>
      <rPr>
        <color theme="1"/>
        <rFont val="Open Sans"/>
      </rPr>
      <t xml:space="preserve">" </t>
    </r>
    <r>
      <rPr>
        <b/>
        <color theme="1"/>
        <rFont val="Open Sans"/>
      </rPr>
      <t xml:space="preserve">изменена </t>
    </r>
    <r>
      <rPr>
        <color theme="1"/>
        <rFont val="Open Sans"/>
      </rPr>
      <t xml:space="preserve">на "</t>
    </r>
    <r>
      <rPr>
        <b/>
        <color theme="1"/>
        <rFont val="Open Sans"/>
      </rPr>
      <t>влагостойкая</t>
    </r>
    <r>
      <rPr>
        <color theme="1"/>
        <rFont val="Open Sans"/>
      </rPr>
      <t xml:space="preserve">" (для приведения в соответствие с новым Каталогом АИ)</t>
    </r>
  </si>
  <si>
    <r>
      <rPr>
        <sz val="10"/>
        <rFont val="Open Sans"/>
      </rPr>
      <t xml:space="preserve">Изменения назначений марок полов и плинтусов (см. совместно с </t>
    </r>
    <r>
      <rPr>
        <u val="single"/>
        <sz val="10"/>
        <color rgb="FF1155CC"/>
        <rFont val="Open Sans"/>
      </rPr>
      <t>ЖД-ТАС-РЕН-АР-ВК.П</t>
    </r>
    <r>
      <rPr>
        <sz val="10"/>
        <rFont val="Open Sans"/>
      </rPr>
      <t>)</t>
    </r>
  </si>
  <si>
    <t xml:space="preserve">Назначены марки плинтусов ПЛН-02, ПЛН-10. Решение с отделкой откосов металлическими нащельниками анулировано</t>
  </si>
  <si>
    <t xml:space="preserve">ОТДЕЛКА АР ПОДЗЕМНОГО ЭТАЖА:
Электрощитовая и ВРУ автостоянки</t>
  </si>
  <si>
    <t xml:space="preserve">Назначен марка пола П-55</t>
  </si>
  <si>
    <t xml:space="preserve">02.2024 г.</t>
  </si>
  <si>
    <t xml:space="preserve">ОТДЕЛКА АР ПОДЗЕМНОГО ЭТАЖА
АВТОСТОЯНКА</t>
  </si>
  <si>
    <r>
      <rPr>
        <color theme="1"/>
        <rFont val="Open Sans"/>
      </rPr>
      <t xml:space="preserve">Добавлено место применения - </t>
    </r>
    <r>
      <rPr>
        <b/>
        <color theme="1"/>
        <rFont val="Open Sans"/>
      </rPr>
      <t xml:space="preserve">универсальный с/у</t>
    </r>
  </si>
  <si>
    <t xml:space="preserve">ОТДЕЛКА АР ПОДЗЕМНОГО ЭТАЖА
АВТОСТОЯНКА
Лестничная клетка </t>
  </si>
  <si>
    <r>
      <rPr>
        <b/>
        <color theme="1"/>
        <rFont val="Open Sans"/>
      </rPr>
      <t xml:space="preserve">Разделены зоны</t>
    </r>
    <r>
      <rPr>
        <color theme="1"/>
        <rFont val="Open Sans"/>
      </rPr>
      <t xml:space="preserve"> применения </t>
    </r>
    <r>
      <rPr>
        <b/>
        <color theme="1"/>
        <rFont val="Open Sans"/>
      </rPr>
      <t xml:space="preserve">в лестничной клетке</t>
    </r>
    <r>
      <rPr>
        <color theme="1"/>
        <rFont val="Open Sans"/>
      </rPr>
      <t xml:space="preserve">: Площадка подземного этажа и Междуэтажная лестничная площадка, лестничные марши в связи с применением разных типов полов</t>
    </r>
  </si>
  <si>
    <t xml:space="preserve">ОТДЕЛКА АР ПОДЗЕМНОГО ЭТАЖА
ИНЖЕНЕРНЫЕ И ТЕХНИЧЕСКИЕ ПОМЕЩЕНИЯ</t>
  </si>
  <si>
    <r>
      <rPr>
        <color theme="1"/>
        <rFont val="Open Sans"/>
      </rPr>
      <t xml:space="preserve">Добавлены места применения </t>
    </r>
    <r>
      <rPr>
        <b/>
        <color theme="1"/>
        <rFont val="Open Sans"/>
      </rPr>
      <t xml:space="preserve">электрощитовая жилой и нежилой части, помещение СС</t>
    </r>
  </si>
  <si>
    <t xml:space="preserve">ОТДЕЛКА АР 1 ЭТАЖА:
МОП</t>
  </si>
  <si>
    <r>
      <rPr>
        <b/>
        <color theme="1"/>
        <rFont val="Open Sans"/>
      </rPr>
      <t xml:space="preserve">Разделены </t>
    </r>
    <r>
      <rPr>
        <color theme="1"/>
        <rFont val="Open Sans"/>
      </rPr>
      <t xml:space="preserve">места применения </t>
    </r>
    <r>
      <rPr>
        <b/>
        <color theme="1"/>
        <rFont val="Open Sans"/>
      </rPr>
      <t xml:space="preserve">Тамбур МОП</t>
    </r>
    <r>
      <rPr>
        <color theme="1"/>
        <rFont val="Open Sans"/>
      </rPr>
      <t xml:space="preserve"> (граничащий с улицей) и Тамбур МОП (второй тамбур западающей входной группы) для назначения разных марок потолка</t>
    </r>
  </si>
  <si>
    <t xml:space="preserve">ОТДЕЛКА АР 1 ЭТАЖА:
МОП, ОДС, ЦИН</t>
  </si>
  <si>
    <r>
      <rPr>
        <color theme="1"/>
        <rFont val="Open Sans"/>
      </rPr>
      <t xml:space="preserve">Для тамбура МОП, граничащего с улицей, тамбура ОДС, тамбура ЦИН </t>
    </r>
    <r>
      <rPr>
        <b/>
        <color theme="1"/>
        <rFont val="Open Sans"/>
      </rPr>
      <t xml:space="preserve">добавлены </t>
    </r>
    <r>
      <rPr>
        <color theme="1"/>
        <rFont val="Open Sans"/>
      </rPr>
      <t xml:space="preserve">зоны применения "</t>
    </r>
    <r>
      <rPr>
        <b/>
        <color theme="1"/>
        <rFont val="Open Sans"/>
      </rPr>
      <t xml:space="preserve">Пространство за неутепленной зашивкой</t>
    </r>
    <r>
      <rPr>
        <color theme="1"/>
        <rFont val="Open Sans"/>
      </rPr>
      <t xml:space="preserve">", для назначения утепления пола и потолка</t>
    </r>
  </si>
  <si>
    <t xml:space="preserve">ОТДЕЛКА АР ТИПОВЫХ ЭТАЖЕЙ
Квартира</t>
  </si>
  <si>
    <r>
      <rPr>
        <b/>
        <color theme="1"/>
        <rFont val="Open Sans"/>
      </rPr>
      <t xml:space="preserve">Добавлено </t>
    </r>
    <r>
      <rPr>
        <color theme="1"/>
        <rFont val="Open Sans"/>
      </rPr>
      <t xml:space="preserve">место применения </t>
    </r>
    <r>
      <rPr>
        <b/>
        <color theme="1"/>
        <rFont val="Open Sans"/>
      </rPr>
      <t>СТМ</t>
    </r>
    <r>
      <rPr>
        <color theme="1"/>
        <rFont val="Open Sans"/>
      </rPr>
      <t xml:space="preserve"> (основной с/у, гостевой с/у) для назначения типа пола - подготовка под СТМ, информация добавлена в стандарт отделки по замечанию МФР.</t>
    </r>
  </si>
  <si>
    <t xml:space="preserve">ОС-13, ОС-25, ОС-29, ОС-33, ОС-39, ОС-42, ОС-45, ОС-48, ОС-49, ОС-50, ОС-53</t>
  </si>
  <si>
    <r>
      <rPr>
        <color theme="1"/>
        <rFont val="Open Sans"/>
      </rPr>
      <t xml:space="preserve">В указанных  типах отделки слой штукатурно-клеевой указан как </t>
    </r>
    <r>
      <rPr>
        <b/>
        <color theme="1"/>
        <rFont val="Open Sans"/>
      </rPr>
      <t xml:space="preserve">сплошное выравнивание</t>
    </r>
    <r>
      <rPr>
        <color theme="1"/>
        <rFont val="Open Sans"/>
      </rPr>
      <t xml:space="preserve"> с сохранением толщины штукатурного слоя</t>
    </r>
  </si>
  <si>
    <t xml:space="preserve">ОТДЕЛКА АР ПОДЗЕМНОГО ЭТАЖА
ИНЖЕНЕРНЫЕ И ТЕХНИЧЕСКИЕ ПОМЕЩЕНИЯ
Отделка откосов технического пространства для прокладки инженерных коммуникаций (для объектов без подземного паркинга)</t>
  </si>
  <si>
    <r>
      <rPr>
        <color theme="1"/>
        <rFont val="Open Sans"/>
      </rPr>
      <t xml:space="preserve">По основанию Монолитный ж/б </t>
    </r>
    <r>
      <rPr>
        <b/>
        <color theme="1"/>
        <rFont val="Open Sans"/>
      </rPr>
      <t xml:space="preserve">марка </t>
    </r>
    <r>
      <rPr>
        <color theme="1"/>
        <rFont val="Open Sans"/>
      </rPr>
      <t xml:space="preserve">черновой отделки </t>
    </r>
    <r>
      <rPr>
        <b/>
        <color theme="1"/>
        <rFont val="Open Sans"/>
      </rPr>
      <t xml:space="preserve">изменена </t>
    </r>
    <r>
      <rPr>
        <color theme="1"/>
        <rFont val="Open Sans"/>
      </rPr>
      <t xml:space="preserve">на </t>
    </r>
    <r>
      <rPr>
        <b/>
        <color theme="1"/>
        <rFont val="Open Sans"/>
      </rPr>
      <t>ОС-1</t>
    </r>
  </si>
  <si>
    <t xml:space="preserve">ОТДЕЛКА АР ПОДЗЕМНОГО ЭТАЖА
АВТОСТОЯНКА
Универсальный с/у</t>
  </si>
  <si>
    <r>
      <rPr>
        <b/>
        <color theme="1"/>
        <rFont val="Open Sans"/>
      </rPr>
      <t xml:space="preserve">Назначены </t>
    </r>
    <r>
      <rPr>
        <color theme="1"/>
        <rFont val="Open Sans"/>
      </rPr>
      <t xml:space="preserve">марки черновой отделки </t>
    </r>
    <r>
      <rPr>
        <b/>
        <color theme="1"/>
        <rFont val="Open Sans"/>
      </rPr>
      <t xml:space="preserve">ОС-1, ОС-53, ОС-7, ОС-24</t>
    </r>
    <r>
      <rPr>
        <color theme="1"/>
        <rFont val="Open Sans"/>
      </rPr>
      <t xml:space="preserve">, марки чистовой отделки </t>
    </r>
    <r>
      <rPr>
        <b/>
        <color theme="1"/>
        <rFont val="Open Sans"/>
      </rPr>
      <t xml:space="preserve">ОТ-15, ОТ-16</t>
    </r>
  </si>
  <si>
    <t xml:space="preserve">Толщина слоя утепления указана "по проекту", т.к. принимается на основе расчет ЭЭФ</t>
  </si>
  <si>
    <t>ПТ-32</t>
  </si>
  <si>
    <t xml:space="preserve">Добавлен новый тип отделки потолка с фиксированной толщиной слоя утепления 150 мм и потолком Грильято черного цвета</t>
  </si>
  <si>
    <t>ПТ-33</t>
  </si>
  <si>
    <t xml:space="preserve">Добавлен новый тип отделки потолка с фиксированной толщиной слоя утепления 180 мм и последующей окраской</t>
  </si>
  <si>
    <t>ПТ-34</t>
  </si>
  <si>
    <t xml:space="preserve">Добавлен новый тип отделки потолка с толщиной утепления "по проекту" (принимается на основе расчета ЭЭФ), без последующей отделки</t>
  </si>
  <si>
    <t xml:space="preserve">Назначен тип потолка ПТ-9</t>
  </si>
  <si>
    <t xml:space="preserve">Для тамбура МОП, граничащего с улицей, тамбура ОДС, тамбура ЦИН для зоны пространство за неутепленной зашивкой назначен тип потолка ПТ-34</t>
  </si>
  <si>
    <t xml:space="preserve">ОТДЕЛКА АР 1 ЭТАЖА:
МОП
Тамбур МОП (второй тамбур западающей входной группы)</t>
  </si>
  <si>
    <t xml:space="preserve">Назначен тип потолка ПТ-32</t>
  </si>
  <si>
    <t xml:space="preserve">ОТДЕЛКА АР ТИПОВЫХ ЭТАЖЕЙ
Квартира
Лоджия квартиры для инвалидов</t>
  </si>
  <si>
    <t xml:space="preserve">Назначен дополнительный тип потолка, применяемый на лоджиях квартир для инвалидов 2 этажа, в зоне под жилой частью квартиры сверху (не для инвалидов), см. ЖД-ТАС-РЕН-АР-ТУ.ТЭ: ПТ-33</t>
  </si>
  <si>
    <t xml:space="preserve">ОТДЕЛКА АР ПОДЗЕМНОГО ЭТАЖА
АВТОСТОЯНКА
Помещение автостоянки, зона размещения теплового узла, расположенного в помещение автостоянки под секциями жилой части здания; Рампа</t>
  </si>
  <si>
    <t xml:space="preserve">Назначены обновленные типы полов П-7.1/П-7.2, П-8.1/П-8.2/П-8.3, П-9.1/П-9.2/П-9.3</t>
  </si>
  <si>
    <t xml:space="preserve">Назначен тип пола П-56</t>
  </si>
  <si>
    <t xml:space="preserve">ОТДЕЛКА АР ПОДЗЕМНОГО ЭТАЖА
АВТОСТОЯНКА
Лестничная клетка 
ОТДЕЛКА АР 1 ЭТАЖА
ИНЖЕНЕРНЫЕ И ТЕХНИЧЕСКИЕ ПОМЕЩЕНИЯ
Лестничная клетка (лестница в техническое пространство для прокладки инженерных коммуникаций)</t>
  </si>
  <si>
    <t xml:space="preserve">Для зон Площадка подземного этажа/Площадка 1-го этажа назначен тип пола П-1</t>
  </si>
  <si>
    <t xml:space="preserve">ОТДЕЛКА АР ПОДЗЕМНОГО ЭТАЖА
ИНЖЕНЕРНЫЕ И ТЕХНИЧЕСКИЕ ПОМЕЩЕНИЯ
Помещение ИТП и ВНС, венткамера ПД, венткамера автостоянки, насосная АПТ</t>
  </si>
  <si>
    <t xml:space="preserve">Назначены доплнительные типы полов, применяемые при устройстве фундаментов под инженерное оборудование: П-14, П-15, П-26</t>
  </si>
  <si>
    <t xml:space="preserve">ОТДЕЛКА АР ПОДЗЕМНОГО ЭТАЖА
ИНЖЕНЕРНЫЕ И ТЕХНИЧЕСКИЕ ПОМЕЩЕНИЯ
Техническое помещение для прокладки инженерных коммуникаций (для объектов без подземного паркинга)</t>
  </si>
  <si>
    <t xml:space="preserve">Назначен дополнительный тип пола П-49</t>
  </si>
  <si>
    <t xml:space="preserve">Для тамбура МОП, граничащего с улицей, тамбура ОДС, тамбура ЦИН для зоны пространство за неутепленной зашивкой назначен тип пола П-31</t>
  </si>
  <si>
    <t xml:space="preserve">ОТДЕЛКА АР ТИПОВЫХ ЭТАЖЕЙ
МОП
Тамбур</t>
  </si>
  <si>
    <t xml:space="preserve">Назначен плинтус ПЛН-03</t>
  </si>
  <si>
    <t xml:space="preserve">ОТДЕЛКА АР ТИПОВЫХ ЭТАЖЕЙ
Квартира
СТМ (основной с/у, гостевой с/у)</t>
  </si>
  <si>
    <t xml:space="preserve">Для устройства подготовки под СТМ назначен тип пола П-42</t>
  </si>
  <si>
    <t xml:space="preserve">05.2024 г.</t>
  </si>
  <si>
    <t xml:space="preserve">ОТДЕЛКА АР ПОДЗЕМНОГО ЭТАЖА
Лифтовый холл, тамбур-шлюз (при лифтовом холле), Лестничная клетка, Отделка дверных откосов лифтового холла, тамбур-шлюза, лестничной клетки
ОТДЕЛКА АР 1 ЭТАЖА
Помещение консьержа, Лестничная клетка (эвакуационная лестница из подземного этажа), Лестничная клетка (жилая часть), Лестничная клетка (лестница в техническое пространство для прокладки инженерных коммуникаций), Помещение охраны
ОТДЕЛКА АР ТИПОВЫХ ЭТАЖЕЙ
Отделка откосов двери из тамбура лифтового холла на переходной балкон, Отделка откосов двери с переходного балкона на лестничную клетку, Лифтовый холл, межквартирный коридор, Лестничная клетка, Тамбур
ОТДЕЛКА ПОМЕЩЕНИЙ ТЕХ. ПР-ВА, ЧЕРДАКА И МАШИННОГО ПОМ. ЛИФТОВ
Лестничная  клетка (жилая часть)</t>
  </si>
  <si>
    <r>
      <rPr>
        <b/>
        <color theme="1"/>
        <rFont val="Open Sans"/>
      </rPr>
      <t xml:space="preserve">Слой грунтовки изменен</t>
    </r>
    <r>
      <rPr>
        <color theme="1"/>
        <rFont val="Open Sans"/>
      </rPr>
      <t xml:space="preserve"> в соответствии с тех.картой производителя на </t>
    </r>
    <r>
      <rPr>
        <b/>
        <color theme="1"/>
        <rFont val="Open Sans"/>
      </rPr>
      <t>Грунт-краску</t>
    </r>
    <r>
      <rPr>
        <color theme="1"/>
        <rFont val="Open Sans"/>
      </rPr>
      <t xml:space="preserve"> колеруемую, группа горючести НГ</t>
    </r>
  </si>
  <si>
    <t xml:space="preserve">ОТДЕЛКА АР ПОДЗЕМНОГО ЭТАЖА
АВТОСТОЯНКА
Помещение автостоянки, зона размещения теплового узла, расположенного в помещение автостоянки под секциями жилой части здания, Рампа</t>
  </si>
  <si>
    <r>
      <rPr>
        <b/>
        <color theme="1"/>
        <rFont val="Open Sans"/>
      </rPr>
      <t xml:space="preserve">Слой грунтовки изменен</t>
    </r>
    <r>
      <rPr>
        <color theme="1"/>
        <rFont val="Open Sans"/>
      </rPr>
      <t xml:space="preserve"> на </t>
    </r>
    <r>
      <rPr>
        <b/>
        <color theme="1"/>
        <rFont val="Open Sans"/>
      </rPr>
      <t xml:space="preserve">Грунтовку глубокого проникновения</t>
    </r>
  </si>
  <si>
    <t>Потолки</t>
  </si>
  <si>
    <t xml:space="preserve">ПТ-7, 
ПТ-8, 
ПТ-10, ПТ-13,
ПТ-14,
ПТ-15,
ПТ-21,
ПТ-25,
ПТ-27, ПТ-29, ПТ-32, ПТ-33,
ПТ-34</t>
  </si>
  <si>
    <t xml:space="preserve">Теплотехнические характеристики слоя утепления откорректированы в соответствии с обновлением технической информации от производителя.</t>
  </si>
  <si>
    <t xml:space="preserve">ОТДЕЛКА АР ТИПОВЫХ ЭТАЖЕЙ
С/у (в строительном исполнении)</t>
  </si>
  <si>
    <t xml:space="preserve">По основаниям Ячеистый бетонный блок, ПГП и для выравнивания монолитных пилонов назначены слои черновой отделки цементно-песчаными смесями (ОС-53, ОС-15, ОС-61)</t>
  </si>
  <si>
    <r>
      <rPr>
        <b/>
        <color theme="1"/>
        <rFont val="Open Sans"/>
      </rPr>
      <t xml:space="preserve">Изменена </t>
    </r>
    <r>
      <rPr>
        <color theme="1"/>
        <rFont val="Open Sans"/>
      </rPr>
      <t xml:space="preserve">марка </t>
    </r>
    <r>
      <rPr>
        <b/>
        <color theme="1"/>
        <rFont val="Open Sans"/>
      </rPr>
      <t xml:space="preserve">утеплителя </t>
    </r>
    <r>
      <rPr>
        <color theme="1"/>
        <rFont val="Open Sans"/>
      </rPr>
      <t xml:space="preserve">на </t>
    </r>
    <r>
      <rPr>
        <b/>
        <color theme="1"/>
        <rFont val="Open Sans"/>
      </rPr>
      <t>Шуманет-БМ</t>
    </r>
    <r>
      <rPr>
        <color theme="1"/>
        <rFont val="Open Sans"/>
      </rPr>
      <t xml:space="preserve"> (по причине прекращения поставок Шуманет-ЭКО)</t>
    </r>
  </si>
  <si>
    <t xml:space="preserve">Плинтус потолочный</t>
  </si>
  <si>
    <t>ПЛП-02</t>
  </si>
  <si>
    <t xml:space="preserve">Откорректирован размер потолочного плитнуса в соответствии с обновлением Каталога АИ</t>
  </si>
  <si>
    <t xml:space="preserve">ОТДЕЛКА АР ТИПОВЫХ ЭТАЖЕЙ
Квартиры</t>
  </si>
  <si>
    <t xml:space="preserve">Для лоджии квартиры инвалидов 2 этажа добавлен тип пола П-57.</t>
  </si>
  <si>
    <t xml:space="preserve">ОТДЕЛКА ПОМЕЩЕНИЙ ПОДЗЕМНОГО ЭТАЖА. ВЕРСИЯ 3</t>
  </si>
  <si>
    <t xml:space="preserve">Место применения</t>
  </si>
  <si>
    <t>СТЕНЫ</t>
  </si>
  <si>
    <t>ПОТОЛОК</t>
  </si>
  <si>
    <t>ПОЛ</t>
  </si>
  <si>
    <t xml:space="preserve">Черновая / Чистовая отделка потолка</t>
  </si>
  <si>
    <t xml:space="preserve">Марка покрытия</t>
  </si>
  <si>
    <t>Плинтус</t>
  </si>
  <si>
    <t xml:space="preserve">Монолитный ж/бетон </t>
  </si>
  <si>
    <t xml:space="preserve">Выравнивание монолитных конструкций в местах стыка со стеной из кирпича </t>
  </si>
  <si>
    <t>Кирпич</t>
  </si>
  <si>
    <t>Утеплитель</t>
  </si>
  <si>
    <t xml:space="preserve">ГСП-А (ГСП-Н2)</t>
  </si>
  <si>
    <t xml:space="preserve">Марка материала</t>
  </si>
  <si>
    <t>АВТОСТОЯНКА</t>
  </si>
  <si>
    <t xml:space="preserve">Отделка откосов проемов в наружных стенах</t>
  </si>
  <si>
    <t xml:space="preserve">Помещение автостоянки, зона размещения теплового узла, расположенного в помещение автостоянки под секциями жилой части здания</t>
  </si>
  <si>
    <t xml:space="preserve">Основное пространство</t>
  </si>
  <si>
    <t>нет</t>
  </si>
  <si>
    <t xml:space="preserve">Область входа в жилой дом (акцентные стены)</t>
  </si>
  <si>
    <t>Рампа</t>
  </si>
  <si>
    <t xml:space="preserve">Проезжая часть</t>
  </si>
  <si>
    <t xml:space="preserve">Пешеходная зона</t>
  </si>
  <si>
    <t xml:space="preserve">Зона въезда/выезда</t>
  </si>
  <si>
    <t xml:space="preserve">Универсальный с/у</t>
  </si>
  <si>
    <t xml:space="preserve">До уровня подвесного потолка</t>
  </si>
  <si>
    <t xml:space="preserve">Выше уровня подвесного потолка</t>
  </si>
  <si>
    <t xml:space="preserve">Лифтовый холл, тамбур-шлюз (при лифтовом холле)</t>
  </si>
  <si>
    <t xml:space="preserve">До отметки 60мм выше отметки низа подвесного потолка "Грильято"</t>
  </si>
  <si>
    <t xml:space="preserve">Выше отметки 60мм от низа подвестного потолка "Грильято"</t>
  </si>
  <si>
    <t xml:space="preserve">Лестничная клетка </t>
  </si>
  <si>
    <t xml:space="preserve">Площадка подземного этажа</t>
  </si>
  <si>
    <t xml:space="preserve">Междуэтажная лестничная площадка, лестничные марши</t>
  </si>
  <si>
    <t xml:space="preserve">Торцы лестничных маршей, этажных и междуэтажных лестничных площадок</t>
  </si>
  <si>
    <t xml:space="preserve">Отделка дверных откосов лифтового холла, тамбур-шлюза, лестничной клетки</t>
  </si>
  <si>
    <t xml:space="preserve">ИНЖЕНЕРНЫЕ И ТЕХНИЧЕСКИЕ ПОМЕЩЕНИЯ</t>
  </si>
  <si>
    <t xml:space="preserve">Отделка дверных откосов технических помещений</t>
  </si>
  <si>
    <t xml:space="preserve">Отделка откосов технического пространства для прокладки инженерных коммуникаций (для объектов без подземного паркинга)</t>
  </si>
  <si>
    <t xml:space="preserve">Помещение ИТП и ВНС, водомерный узел, венткамера ПД, венткамера автостоянки, насосная АПТ,  помещение уборочной техники</t>
  </si>
  <si>
    <t xml:space="preserve">Выше 1,8м</t>
  </si>
  <si>
    <t xml:space="preserve">До 1,8м</t>
  </si>
  <si>
    <t xml:space="preserve">Помещение ИТП и ВНС, венткамера ПД, венткамера автостоянки, насосная АПТ, расположенные под помещениями БКТ (Ф3.5, Ф4.3) и ОДС</t>
  </si>
  <si>
    <t>-</t>
  </si>
  <si>
    <t xml:space="preserve">Тамбур-шлюз (технических помещений)</t>
  </si>
  <si>
    <t xml:space="preserve">Электрощитовая и ВРУ автостоянки, электрощитовая жилой и нежилой части, помещение СС</t>
  </si>
  <si>
    <t xml:space="preserve">Помещение узла учета тепла, помещение теплового узла</t>
  </si>
  <si>
    <t xml:space="preserve">Керамогранит с затиркой швов, износостойкость неглазурованных плиток не более 0,5 г/см2, класс износостойкости PEI 5, предел прочности при изгибе не менее 35 МПа по ГОСТ 13996-2019 Таблица 24, морозостойкая, класс противоскольжения R9</t>
  </si>
  <si>
    <t xml:space="preserve">Техническое помещение для прокладки инженерных коммуникаций (для объектов без подземного паркинга)</t>
  </si>
  <si>
    <t xml:space="preserve">Воздухозаборная шахта</t>
  </si>
  <si>
    <t xml:space="preserve">Приямки лифтовых шахт</t>
  </si>
  <si>
    <t xml:space="preserve">Приямки ВК</t>
  </si>
  <si>
    <t xml:space="preserve">Эксплуатируемые технические ниши</t>
  </si>
  <si>
    <t>ОС-7</t>
  </si>
  <si>
    <t xml:space="preserve">ОТДЕЛКА ПОМЕЩЕНИЙ ПЕРВОГО ЭТАЖА. ВЕРСИЯ 3</t>
  </si>
  <si>
    <t xml:space="preserve">Выравнивание монолитных конструкций в местах стыка со стеной из ячеистых бетонных блоков/кирпича </t>
  </si>
  <si>
    <t xml:space="preserve">Ячеистый бетонный
блок</t>
  </si>
  <si>
    <t>МОП</t>
  </si>
  <si>
    <t xml:space="preserve">Отделка откосов проемов в наружных стенах МОП</t>
  </si>
  <si>
    <t xml:space="preserve">Вестибюль, колясочная</t>
  </si>
  <si>
    <t xml:space="preserve">Помещение консьержа</t>
  </si>
  <si>
    <t xml:space="preserve">Тамбур МОП (граничащий с улицей)</t>
  </si>
  <si>
    <t xml:space="preserve">До отметки 60 мм выше отметки низа подвесного потолка "Грильято"</t>
  </si>
  <si>
    <t xml:space="preserve">Выше отметки 60 мм от низа подвесного потолка "Грильято"</t>
  </si>
  <si>
    <t xml:space="preserve">Пространство за неутепленной зашивкой</t>
  </si>
  <si>
    <t xml:space="preserve">Тамбур МОП (второй тамбур западающей входной группы)</t>
  </si>
  <si>
    <t xml:space="preserve">Тамбур МОП (второй тамбур выступающей входной группы)</t>
  </si>
  <si>
    <t xml:space="preserve">С/у консьержа, ПУИ консьержа</t>
  </si>
  <si>
    <t xml:space="preserve">Лестничная клетка (эвакуационная лестница из подземного этажа)</t>
  </si>
  <si>
    <t xml:space="preserve">Лестничная клетка (жилая часть)</t>
  </si>
  <si>
    <t xml:space="preserve">Площадка 1-го этажа</t>
  </si>
  <si>
    <t xml:space="preserve">Междуэтажная лестничная площадка</t>
  </si>
  <si>
    <t xml:space="preserve">Лестничные марши </t>
  </si>
  <si>
    <t xml:space="preserve">Торцы междуэтажных лестничных площадок</t>
  </si>
  <si>
    <t xml:space="preserve">Торцы лестничных маршей</t>
  </si>
  <si>
    <t xml:space="preserve">Мусоросборная камера</t>
  </si>
  <si>
    <t xml:space="preserve">Выше 2,2м</t>
  </si>
  <si>
    <t xml:space="preserve">До 2,2м</t>
  </si>
  <si>
    <t xml:space="preserve">Тамбур мусоросборной камеры</t>
  </si>
  <si>
    <t xml:space="preserve">Отделка дверного откоса в мусоросборной камере </t>
  </si>
  <si>
    <t xml:space="preserve">Отделка дверного откоса в наружной стене тамбура мусоросборной камере</t>
  </si>
  <si>
    <t xml:space="preserve">Электрощитовые жилой и нежилой части</t>
  </si>
  <si>
    <t xml:space="preserve">Выше уровня фальшпола</t>
  </si>
  <si>
    <t xml:space="preserve">Ниже уровня фальшпола</t>
  </si>
  <si>
    <t xml:space="preserve"> Помещение СС</t>
  </si>
  <si>
    <t xml:space="preserve">Воздухозаборная шахта, техническое пространство для прокладки инженерных коммуникаций</t>
  </si>
  <si>
    <t xml:space="preserve">Отделка дверных откосов технического пространства для прокладки инженерных коммуникаций</t>
  </si>
  <si>
    <t xml:space="preserve">Лестничная клетка (лестница в техническое пространство для прокладки инженерных коммуникаций)</t>
  </si>
  <si>
    <t xml:space="preserve">Промежуточная площадка, площадка входа в техническое пространство, лестничные марши</t>
  </si>
  <si>
    <t xml:space="preserve">Торцы лестничных маршей, этажных и промежуточных площадок</t>
  </si>
  <si>
    <t xml:space="preserve">ПОМЕЩЕНИЕ ОХРАНЫ</t>
  </si>
  <si>
    <t xml:space="preserve">Помещение охраны</t>
  </si>
  <si>
    <t xml:space="preserve">С/у охраны</t>
  </si>
  <si>
    <t>ОДС</t>
  </si>
  <si>
    <t xml:space="preserve">Тамбур ОДС</t>
  </si>
  <si>
    <t xml:space="preserve">Зашивка инженерных коммуникаций под потолком</t>
  </si>
  <si>
    <t xml:space="preserve">Отделка откосов проемов в наружных стенах ОДС</t>
  </si>
  <si>
    <t xml:space="preserve">Сухие помещения ОДС (кроме серверной)</t>
  </si>
  <si>
    <t>Серверная</t>
  </si>
  <si>
    <t xml:space="preserve">ПУИ, универсальный с/у ОДС, с/у персонала</t>
  </si>
  <si>
    <t xml:space="preserve">Душевая ОДС</t>
  </si>
  <si>
    <t>ЦИН</t>
  </si>
  <si>
    <t xml:space="preserve">Тамбур ЦИН</t>
  </si>
  <si>
    <t xml:space="preserve">Отделка откосов проемов в наружных стенах ЦИН</t>
  </si>
  <si>
    <t xml:space="preserve">Помещение приема пищи</t>
  </si>
  <si>
    <t xml:space="preserve">Фартук кухни h=600 мм от столешницы</t>
  </si>
  <si>
    <t xml:space="preserve">Место администратора, Информационная зона, Рабочая зона специалистов, Зона службы охраны, Зона ожидания </t>
  </si>
  <si>
    <t xml:space="preserve">Зона ожидания с детским уголком</t>
  </si>
  <si>
    <t xml:space="preserve">До 2,1м (см.АИ)</t>
  </si>
  <si>
    <t xml:space="preserve">Выше 2,04 м до отм. 60 мм выше отметки низа реечного потолка</t>
  </si>
  <si>
    <t xml:space="preserve">До 2,04м</t>
  </si>
  <si>
    <t xml:space="preserve">Выше отм. 60 мм от низа реечного потолка</t>
  </si>
  <si>
    <t>ПУИ</t>
  </si>
  <si>
    <t xml:space="preserve">Выше 2,04 м (стена без оборудования от отм. пола) до отм. 60мм выше отметки низа реечного потолка </t>
  </si>
  <si>
    <t xml:space="preserve">До 2,04 м (стены с оборудованием)</t>
  </si>
  <si>
    <t>БКТ</t>
  </si>
  <si>
    <t xml:space="preserve">Тамбур БКТ (без отделки)</t>
  </si>
  <si>
    <t xml:space="preserve">Сухие помещения БКТ (без отделки)</t>
  </si>
  <si>
    <t xml:space="preserve">Зашивки перекидок коммуникаций под потолком </t>
  </si>
  <si>
    <t xml:space="preserve">ОТДЕЛКА ПОМЕЩЕНИЙ ТИПОВОГО ЭТАЖА. ВЕРСИЯ 3</t>
  </si>
  <si>
    <t xml:space="preserve">Наружная стеновая панель</t>
  </si>
  <si>
    <t xml:space="preserve">Монолитный ж/бетон</t>
  </si>
  <si>
    <t xml:space="preserve">Выравнивание монолитных конструкций в местах стыка со стеной из ячеистых бетонных блоков </t>
  </si>
  <si>
    <t xml:space="preserve">Ячеистый бетонный блок </t>
  </si>
  <si>
    <t>ПГП</t>
  </si>
  <si>
    <t xml:space="preserve">Отделка оконных откосов в лестничной клетке </t>
  </si>
  <si>
    <t xml:space="preserve">Отделка оконных откосов в лифтовом холле</t>
  </si>
  <si>
    <t xml:space="preserve">Отделка откосов двери из тамбура лифтового холла на переходной балкон</t>
  </si>
  <si>
    <t xml:space="preserve">Отделка откосов двери с переходного балкона на лестничную клетку</t>
  </si>
  <si>
    <t xml:space="preserve">Лифтовый холл, межквартирный коридор</t>
  </si>
  <si>
    <t xml:space="preserve">Помещение ствола мусоропровода</t>
  </si>
  <si>
    <t xml:space="preserve">Лестничная клетка</t>
  </si>
  <si>
    <t xml:space="preserve">Площадка типового этажа</t>
  </si>
  <si>
    <t xml:space="preserve">Торцы этажных и междуэтажных лестничных площадок</t>
  </si>
  <si>
    <t>Тамбур</t>
  </si>
  <si>
    <t xml:space="preserve">Переходной балкон</t>
  </si>
  <si>
    <t>КВАРТИРЫ</t>
  </si>
  <si>
    <t xml:space="preserve">Отделка оконных откосов</t>
  </si>
  <si>
    <t xml:space="preserve">Отделка балконных откосов</t>
  </si>
  <si>
    <t xml:space="preserve">Жилая комната</t>
  </si>
  <si>
    <t xml:space="preserve">Стена, смежная с с/у в строительном исполнении</t>
  </si>
  <si>
    <t xml:space="preserve">Холл, встроенный шкаф</t>
  </si>
  <si>
    <t xml:space="preserve">Кухня </t>
  </si>
  <si>
    <t xml:space="preserve">С/у (в строительном исполнении)</t>
  </si>
  <si>
    <t xml:space="preserve">В зоне установки ванны</t>
  </si>
  <si>
    <t xml:space="preserve">За зашивками инженерных коммуникаций</t>
  </si>
  <si>
    <t xml:space="preserve">СТМ (основной с/у, гостевой с/у)</t>
  </si>
  <si>
    <t xml:space="preserve">Устройство подготовки</t>
  </si>
  <si>
    <t>Лоджия</t>
  </si>
  <si>
    <t xml:space="preserve">Второй этаж</t>
  </si>
  <si>
    <t xml:space="preserve">Типовой этаж</t>
  </si>
  <si>
    <t xml:space="preserve">Последний этаж</t>
  </si>
  <si>
    <t xml:space="preserve">Лоджия квартиры для инвалидов</t>
  </si>
  <si>
    <t xml:space="preserve">ОТДЕЛКА ПОМЕЩЕНИЙ ТЕХ. ПР-ВА, ЧЕРДАКА И МАШИННОГО ПОМ. ЛИФТОВ. ВЕРСИЯ 3</t>
  </si>
  <si>
    <t xml:space="preserve">Монолитный ж/бетон / Наружная стеновая панель </t>
  </si>
  <si>
    <t xml:space="preserve">Ячеистый бетонный
блок </t>
  </si>
  <si>
    <t xml:space="preserve">Наименование материала</t>
  </si>
  <si>
    <t xml:space="preserve">ТЕХНИЧЕСКОЕ ПРОСТРАНСТВО И МАШИННОЕ ПОМЕЩЕНИЕ ЛИФТА</t>
  </si>
  <si>
    <t xml:space="preserve">Техническое пространство для прокладки инженерных коммуникаций, чердак</t>
  </si>
  <si>
    <t xml:space="preserve">В зоне установки металлического поддона под вентиляционную шахту</t>
  </si>
  <si>
    <t xml:space="preserve">Машинное помещение лифтов, помещение СС (на кровле)</t>
  </si>
  <si>
    <t xml:space="preserve">Лестничная  клетка (жилая часть)</t>
  </si>
  <si>
    <t xml:space="preserve">Междуэтажная лестничная площадка, площадка лестницы перед выходом на кровлю</t>
  </si>
  <si>
    <t xml:space="preserve">Торцы междуэтажных лестничных площадок, площадок лестницы перед выходом на кровлю</t>
  </si>
  <si>
    <t xml:space="preserve">Отделка дверных откосов технического пространства для прокладки инженерных коммуникаций, чердака</t>
  </si>
  <si>
    <t xml:space="preserve">Отделка дверных откосов машинного помещения лифтов, помещения СС (на кровле)</t>
  </si>
  <si>
    <t xml:space="preserve">СОСТАВ КОНСТРУКЦИЙ. ЧЕРНОВАЯ ОТДЕЛКА СТЕН</t>
  </si>
  <si>
    <t xml:space="preserve">Семейство FM</t>
  </si>
  <si>
    <t xml:space="preserve">Материал FM</t>
  </si>
  <si>
    <t xml:space="preserve">Примечание для BIM</t>
  </si>
  <si>
    <t>Состав</t>
  </si>
  <si>
    <t xml:space="preserve">Толщина, мм</t>
  </si>
  <si>
    <t>ОС-1</t>
  </si>
  <si>
    <t xml:space="preserve">Грунтовка Бетонконтакт</t>
  </si>
  <si>
    <t xml:space="preserve">1 слой</t>
  </si>
  <si>
    <t>МТ.909.2411</t>
  </si>
  <si>
    <t xml:space="preserve">Затирка поверхности после демонтажа опалубки</t>
  </si>
  <si>
    <t>2-4</t>
  </si>
  <si>
    <t>МТ.907.7215</t>
  </si>
  <si>
    <t xml:space="preserve">Не моделить толщину</t>
  </si>
  <si>
    <t>ОС-2</t>
  </si>
  <si>
    <t xml:space="preserve">Слой штукатурно-клеевой Технониколь 210 или аналог, армированный сеткой фасадной стеклотканевой щелочестойкой М3600</t>
  </si>
  <si>
    <t>МТ.907.7212</t>
  </si>
  <si>
    <t>ОС-3</t>
  </si>
  <si>
    <t xml:space="preserve">Без семейства: отделка откосов</t>
  </si>
  <si>
    <t xml:space="preserve">Профиль углозащитный оцинкованный 25х25мм, сплошное выравнивание смесями цементно-песчаными по сетке тканой стальной 10х10х0.8 мм</t>
  </si>
  <si>
    <t>МТ.907.7220</t>
  </si>
  <si>
    <t>ОС-5</t>
  </si>
  <si>
    <t xml:space="preserve">Грунтовка глубокого проникновения</t>
  </si>
  <si>
    <t>МТ.909.2406</t>
  </si>
  <si>
    <t xml:space="preserve">Профиль углозащитный оцинкованный 25х25мм, простая штукатурка смесями цементно-песчаными по сетке тканой стальной 10х10х0.8 мм</t>
  </si>
  <si>
    <t>ОС-6</t>
  </si>
  <si>
    <t xml:space="preserve">Профиль углозащитный оцинкованный 25х25мм, улучшенная штукатурка смесями цементно-песчаными по сетке тканой стальной 10х10х0.8 мм</t>
  </si>
  <si>
    <t xml:space="preserve">Простая штукатурка смесями цементно-песчаными по сетке тканой стальной 10х10х0.8 мм</t>
  </si>
  <si>
    <t>ОС-8</t>
  </si>
  <si>
    <t xml:space="preserve">Улучшенная штукатурка смесями цементно-песчаными по сетке тканой стальной 10х10х0.8 мм</t>
  </si>
  <si>
    <t>ОС-9</t>
  </si>
  <si>
    <t xml:space="preserve">Сплошное выравнивание смесями цементно-песчаными </t>
  </si>
  <si>
    <t>ОС-10</t>
  </si>
  <si>
    <t xml:space="preserve">Сплошное выравнивание смесями гипсовыми </t>
  </si>
  <si>
    <t>МТ.907.7233</t>
  </si>
  <si>
    <t>ОС-11</t>
  </si>
  <si>
    <t xml:space="preserve">Профиль угловой ПВХ перфорированный с армирующей стеклотканевой сеткой 100х100мм, улучшенная штукатурка смесями цементно-песчаными по сетке тканой стальной 10х10х0.8 мм</t>
  </si>
  <si>
    <t>ОС-12</t>
  </si>
  <si>
    <t>ОС-13</t>
  </si>
  <si>
    <t xml:space="preserve">Сплошное выравнивание смесями гипсовыми по сетке СВУ 120-2600 СП 31-111-2004</t>
  </si>
  <si>
    <t xml:space="preserve">до 35</t>
  </si>
  <si>
    <t xml:space="preserve">Гидроизоляция цементная Церезит CR 65 WATERPROOF </t>
  </si>
  <si>
    <t xml:space="preserve">2 слоя</t>
  </si>
  <si>
    <t>МТ.900.2155</t>
  </si>
  <si>
    <t xml:space="preserve">Толщина 2-х слоев 5 мм</t>
  </si>
  <si>
    <t>ОС-15</t>
  </si>
  <si>
    <t xml:space="preserve">Простая штукатурка смесями цементно-песчаными </t>
  </si>
  <si>
    <t>ОС-16</t>
  </si>
  <si>
    <t xml:space="preserve">Простая штукатурка смесями гипсовыми </t>
  </si>
  <si>
    <t>ОС-17</t>
  </si>
  <si>
    <t xml:space="preserve">Простая штукатурка смесями гипсовыми по сетке СВУ 120-2600 СП 31-111-2004</t>
  </si>
  <si>
    <t>ОС-18</t>
  </si>
  <si>
    <t xml:space="preserve">Улучшенная штукатурка смесями цементно-песчаными </t>
  </si>
  <si>
    <t>ОС-19</t>
  </si>
  <si>
    <t>ОС-20</t>
  </si>
  <si>
    <t xml:space="preserve">Улучшенная штукатурка смесями гипсовыми </t>
  </si>
  <si>
    <t>ОС-21</t>
  </si>
  <si>
    <t>ОС-22</t>
  </si>
  <si>
    <t xml:space="preserve">Шпатлевка поверхности на цементной основе (с проклейкой стыков лентой армирующей)</t>
  </si>
  <si>
    <t>МТ.907.7217</t>
  </si>
  <si>
    <t>ОС-23</t>
  </si>
  <si>
    <t xml:space="preserve">Шпатлевка поверхности на гипсовой основе (с проклейкой стыков лентой армирующей)</t>
  </si>
  <si>
    <t>МТ.907.7218</t>
  </si>
  <si>
    <t xml:space="preserve">Шпатлевка стыков ГСП с проклейкой лентой армирующей</t>
  </si>
  <si>
    <t xml:space="preserve">Без семейства</t>
  </si>
  <si>
    <t xml:space="preserve">Сплошное выравнивание смесями цементно-песчаными по сетке тканой стальной 10х10х0.8 мм</t>
  </si>
  <si>
    <t>ОС-26</t>
  </si>
  <si>
    <t xml:space="preserve">Шпатлевка поверхности на цементной основе</t>
  </si>
  <si>
    <t>ОС-27</t>
  </si>
  <si>
    <t>ОС-28</t>
  </si>
  <si>
    <t xml:space="preserve">Профиль угловой ПВХ перфорированный с армирующей стеклотканевой сеткой 100х100мм, сплошное выравнивание смесями цементно-песчаными по сетке тканой стальной 10х10х0.8 мм</t>
  </si>
  <si>
    <t>17-35</t>
  </si>
  <si>
    <t>ОС-30</t>
  </si>
  <si>
    <t xml:space="preserve">Профиль угловой ПВХ перфорированный с армирующей стеклотканевой сеткой 100х100мм, сплошное выравнивание смесями гипсовыми по сетке СВУ 120-2600 СП 31-111-2004</t>
  </si>
  <si>
    <t>10-40</t>
  </si>
  <si>
    <t xml:space="preserve">Шпатлевка поверхности на гипсовой основе</t>
  </si>
  <si>
    <t>ОС-33</t>
  </si>
  <si>
    <t xml:space="preserve">Каркас металлический С625 (профиль ПН 50х40 и ПС 50х50)</t>
  </si>
  <si>
    <t>ГСП-Н2</t>
  </si>
  <si>
    <t>МТ.914.2004</t>
  </si>
  <si>
    <t xml:space="preserve">Профиль угловой оцинкованный перфорированный 31х31х0,4 мм, шпатлевка поверхности на гипсовой основе</t>
  </si>
  <si>
    <t>ОС-35</t>
  </si>
  <si>
    <t>ОС-36</t>
  </si>
  <si>
    <t>ОС-37</t>
  </si>
  <si>
    <t>ОС-38</t>
  </si>
  <si>
    <t>ОС-40</t>
  </si>
  <si>
    <t xml:space="preserve">Улучшенная штукатурка смесями гипсовыми по сетке СВУ 120-2600 СП 31-111-2004</t>
  </si>
  <si>
    <t>ОС-41</t>
  </si>
  <si>
    <t xml:space="preserve">Улучшенная штукатурка  смесями гипсовыми </t>
  </si>
  <si>
    <t>ОС-42</t>
  </si>
  <si>
    <t>ОС-43</t>
  </si>
  <si>
    <t>ОС-49</t>
  </si>
  <si>
    <t>17-40</t>
  </si>
  <si>
    <t>ОС-50</t>
  </si>
  <si>
    <t>ОС-51</t>
  </si>
  <si>
    <t>ОС-52</t>
  </si>
  <si>
    <t>ОС-53</t>
  </si>
  <si>
    <t>ОС-55.1</t>
  </si>
  <si>
    <t xml:space="preserve">Каркас металлический С623 (профиль ПН 28х27 и ПП 60х27)</t>
  </si>
  <si>
    <t>МТ.902.4401</t>
  </si>
  <si>
    <t>ОС-55.2</t>
  </si>
  <si>
    <t>ОС-56</t>
  </si>
  <si>
    <t xml:space="preserve">Профиль углозащитный оцинкованный 25х25мм, слой штукатурно-клеевой Технониколь 210 или аналог, армированный сеткой фасадной стеклотканевой щелочестойкой М3600</t>
  </si>
  <si>
    <t>ОС-57</t>
  </si>
  <si>
    <t xml:space="preserve">Профиль угловой оцинкованный перфорированный 31х31х0,4 мм, шпатлевка стыков ГСП с проклейкой лентой армирующей</t>
  </si>
  <si>
    <t>ОС-58</t>
  </si>
  <si>
    <t>ОС-59</t>
  </si>
  <si>
    <t>ОС-60</t>
  </si>
  <si>
    <t>ОС-61</t>
  </si>
  <si>
    <t xml:space="preserve">Сплошное выравнивание смесями цементно-песчаными</t>
  </si>
  <si>
    <t xml:space="preserve">СОСТАВ КОНСТРУКЦИЙ. ЧИСТОВАЯ ОТДЕЛКА СТЕН</t>
  </si>
  <si>
    <t xml:space="preserve">Марка АИ</t>
  </si>
  <si>
    <t xml:space="preserve">Семейство АР FM</t>
  </si>
  <si>
    <t>ОТ-1</t>
  </si>
  <si>
    <t>МТ.909.2408</t>
  </si>
  <si>
    <t xml:space="preserve">Простая окраска краской влагостойкой за 2 раза, группа горючести Г1</t>
  </si>
  <si>
    <t>КРС-15</t>
  </si>
  <si>
    <t>МТ.910.3915</t>
  </si>
  <si>
    <t>ОТ-2</t>
  </si>
  <si>
    <t xml:space="preserve">Простая окраска краской влагостойкой за 2 раза, группа горючести Г1 (акцентная)</t>
  </si>
  <si>
    <t>КРС-02</t>
  </si>
  <si>
    <t>МТ.910.3703</t>
  </si>
  <si>
    <t xml:space="preserve">Грунт-краска колеруемая, группа горючести НГ</t>
  </si>
  <si>
    <t xml:space="preserve">Окраска краской структурной негорючей, нанесение краскопультом, группа горючести НГ</t>
  </si>
  <si>
    <t>КРС-01</t>
  </si>
  <si>
    <t>МТ.910.3702</t>
  </si>
  <si>
    <t>МТ.909.2405</t>
  </si>
  <si>
    <t xml:space="preserve">Простая окраска краской водно-дисперсионной негорючей за 2 раза, группа горючести НГ</t>
  </si>
  <si>
    <t>КРС-11</t>
  </si>
  <si>
    <t>МТ.910.3911</t>
  </si>
  <si>
    <t>ОТ-5</t>
  </si>
  <si>
    <t xml:space="preserve">Простая окраска краской водно-дисперсионной за 2 раза</t>
  </si>
  <si>
    <t>КРС-12</t>
  </si>
  <si>
    <t>ОТ-6</t>
  </si>
  <si>
    <t xml:space="preserve">Простая окраска краской водно-дисперсионной влагостойкой за 2 раза</t>
  </si>
  <si>
    <t>КРС-13</t>
  </si>
  <si>
    <t>МТ.910.3913</t>
  </si>
  <si>
    <t>ОТ-7</t>
  </si>
  <si>
    <t xml:space="preserve">Грунтовка под финишную отделку</t>
  </si>
  <si>
    <t xml:space="preserve">Улучшенная окраска краской водно-дисперсионной влагостойкой за 2 раза</t>
  </si>
  <si>
    <t xml:space="preserve">Улучшенная окраска краской водно-дисперсионной за 2 раза</t>
  </si>
  <si>
    <t>ОТ-9</t>
  </si>
  <si>
    <t xml:space="preserve">Улучшенная окраска краской водно-дисперсионной за 2 раза, группа горючести Г1</t>
  </si>
  <si>
    <t>КРС-08</t>
  </si>
  <si>
    <t>МТ.910.3707</t>
  </si>
  <si>
    <t xml:space="preserve">Улучшенная окраска краской водно-дисперсионной негорючей за 2 раза, группа горючести НГ</t>
  </si>
  <si>
    <t xml:space="preserve">Окраска краской магнитно-грифельной в 4 слоя, группа горючести Г1</t>
  </si>
  <si>
    <t xml:space="preserve">4 слоя</t>
  </si>
  <si>
    <t>КРС-07</t>
  </si>
  <si>
    <t>МТ.910.3706</t>
  </si>
  <si>
    <t xml:space="preserve">Обои на флизелиновой основе, окраска краской водно-дисперсионной </t>
  </si>
  <si>
    <r>
      <rPr>
        <u val="single"/>
        <sz val="11"/>
        <color rgb="FF1155CC"/>
        <rFont val="Open Sans"/>
      </rPr>
      <t>ОБ-1</t>
    </r>
    <r>
      <rPr>
        <sz val="11"/>
        <rFont val="Open Sans"/>
      </rPr>
      <t>+</t>
    </r>
    <r>
      <rPr>
        <u val="single"/>
        <sz val="11"/>
        <color rgb="FF1155CC"/>
        <rFont val="Open Sans"/>
      </rPr>
      <t>КРС-12</t>
    </r>
  </si>
  <si>
    <t xml:space="preserve">МТ.918.4701 + МТ.910.3911</t>
  </si>
  <si>
    <t>ОП-01</t>
  </si>
  <si>
    <t>МТ.910.3909</t>
  </si>
  <si>
    <t>ОТ-15</t>
  </si>
  <si>
    <t xml:space="preserve">Керамическая плитка на растворе цементно-песчаном с затиркой швов</t>
  </si>
  <si>
    <t>12*</t>
  </si>
  <si>
    <t>КПС-03</t>
  </si>
  <si>
    <t>МТ.908.3023</t>
  </si>
  <si>
    <t>ОТ-16</t>
  </si>
  <si>
    <t>ОТ-19</t>
  </si>
  <si>
    <t>13*</t>
  </si>
  <si>
    <t>КПС-02</t>
  </si>
  <si>
    <t>ОТ-20</t>
  </si>
  <si>
    <t>ОТ-21</t>
  </si>
  <si>
    <t>15*</t>
  </si>
  <si>
    <t>КПС-01</t>
  </si>
  <si>
    <t>МТ.908.3022</t>
  </si>
  <si>
    <t>ОТ-22</t>
  </si>
  <si>
    <t>ОТ-23</t>
  </si>
  <si>
    <t>КПС-04</t>
  </si>
  <si>
    <t>МТ.908.3025</t>
  </si>
  <si>
    <t>ОТ-24</t>
  </si>
  <si>
    <t xml:space="preserve">Гидроизоляция однокомпонентная полимерная эластичная на всю высоту с прокладкой по углам ленты водонепроницаемой для герметизации швов</t>
  </si>
  <si>
    <t>МТ.900.2149</t>
  </si>
  <si>
    <t xml:space="preserve">Толщина 2-х слоев 1 мм </t>
  </si>
  <si>
    <t>ОТ-25</t>
  </si>
  <si>
    <t xml:space="preserve">Керамогранит на растворе цементно-песчаном с затиркой швов, группа горючести НГ</t>
  </si>
  <si>
    <r>
      <rPr>
        <u val="single"/>
        <sz val="11"/>
        <color rgb="FF1155CC"/>
        <rFont val="Open Sans"/>
      </rPr>
      <t>КГС-01</t>
    </r>
    <r>
      <rPr>
        <sz val="11"/>
        <rFont val="Open Sans"/>
      </rPr>
      <t xml:space="preserve"> / </t>
    </r>
    <r>
      <rPr>
        <u val="single"/>
        <sz val="11"/>
        <color rgb="FF1155CC"/>
        <rFont val="Open Sans"/>
      </rPr>
      <t>КГС-02</t>
    </r>
    <r>
      <rPr>
        <sz val="11"/>
        <rFont val="Open Sans"/>
      </rPr>
      <t xml:space="preserve"> / </t>
    </r>
    <r>
      <rPr>
        <u val="single"/>
        <sz val="11"/>
        <color rgb="FF1155CC"/>
        <rFont val="Open Sans"/>
      </rPr>
      <t>КГС-03</t>
    </r>
    <r>
      <rPr>
        <sz val="11"/>
        <rFont val="Open Sans"/>
      </rPr>
      <t xml:space="preserve"> </t>
    </r>
  </si>
  <si>
    <t>МТ.908.3217</t>
  </si>
  <si>
    <t>ОТ-26</t>
  </si>
  <si>
    <t xml:space="preserve">Простая окраска краской влагостойкой негорючей за 2 раза, группа горючести НГ</t>
  </si>
  <si>
    <t>КРС-10</t>
  </si>
  <si>
    <t>МТ.910.3910</t>
  </si>
  <si>
    <t>ОТ-29</t>
  </si>
  <si>
    <t xml:space="preserve">Грунтовка фасадная универсальная</t>
  </si>
  <si>
    <t>МТ.909.2404</t>
  </si>
  <si>
    <t xml:space="preserve">Штукатурка декоративная минеральная с окраской краской фасадной атмосферостойкой за 2 раза</t>
  </si>
  <si>
    <r>
      <rPr>
        <u val="single"/>
        <sz val="11"/>
        <color rgb="FF1155CC"/>
        <rFont val="Open Sans"/>
      </rPr>
      <t>ЩД-01</t>
    </r>
    <r>
      <rPr>
        <sz val="11"/>
        <rFont val="Open Sans"/>
      </rPr>
      <t>+</t>
    </r>
    <r>
      <rPr>
        <u val="single"/>
        <sz val="11"/>
        <color rgb="FF1155CC"/>
        <rFont val="Open Sans"/>
      </rPr>
      <t>КРС-14</t>
    </r>
  </si>
  <si>
    <t xml:space="preserve">МТ.910.7201 + МТ.910.3914</t>
  </si>
  <si>
    <t xml:space="preserve">Толщина слоя краски 0 мм </t>
  </si>
  <si>
    <t xml:space="preserve">  * - допускается отклонение толщины финишного слоя отделки ±2 мм в связи с изменением толщины керамогранита/керамической плитки. </t>
  </si>
  <si>
    <t xml:space="preserve">СОСТАВ КОНСТРУКЦИЙ. ЧЕРНОВАЯ/ЧИСТОВАЯ ОТДЕЛКА ПОТОЛКА</t>
  </si>
  <si>
    <t>Примечание</t>
  </si>
  <si>
    <t xml:space="preserve">Марка  АИ</t>
  </si>
  <si>
    <t>ПТ-2</t>
  </si>
  <si>
    <t xml:space="preserve">Простая окраска краской водно-дисперсионной негорючей за 2 раза (цвет белый), группа горючести НГ</t>
  </si>
  <si>
    <t xml:space="preserve">Потолок подвесной металлический типа "Грильято" 75х75х40 (цвет белый) на металлическом каркасе, группа горючести НГ</t>
  </si>
  <si>
    <t>ПП-02</t>
  </si>
  <si>
    <t>МТ.916.6102</t>
  </si>
  <si>
    <t xml:space="preserve">Простая окраска краской влагостойкой негорючей за 2 раза (цвет черный), группа горючести НГ</t>
  </si>
  <si>
    <t xml:space="preserve">Потолок подвесной металлический типа "Грильято" 75х75х40 (цвет черный) на металлическом каркасе, группа горючести НГ</t>
  </si>
  <si>
    <t>ПП-01</t>
  </si>
  <si>
    <t>МТ.916.6101</t>
  </si>
  <si>
    <t>ПТ-4</t>
  </si>
  <si>
    <t>ПТ-5</t>
  </si>
  <si>
    <t xml:space="preserve">Потолок подвесной звукоизоляционный на каркасе металлическом П 113 (профиль ПН 28х27 и ПП 60х27), смонтированном на креплениях Виброфлекс К-15, с заполнением плитами из стеклянного штапельного волокна (Шуманет-БМ) ρ=47 кг/м³ - 50мм, в 2 слоя</t>
  </si>
  <si>
    <t>МТ.900.2636</t>
  </si>
  <si>
    <t xml:space="preserve">Не моделить каркас</t>
  </si>
  <si>
    <t xml:space="preserve">Триплекс звукоизоляционный Саундлайн-dB</t>
  </si>
  <si>
    <t>МТ.914.2002</t>
  </si>
  <si>
    <t xml:space="preserve">Лист гипсокартонный звукоизоляционный AKU-line ГКЛА</t>
  </si>
  <si>
    <t>МТ.914.2006</t>
  </si>
  <si>
    <t xml:space="preserve">Шпатлевка стыков ГСП с проклейкой лентой армирующей </t>
  </si>
  <si>
    <t xml:space="preserve">Смесь клеевая для монтажа утеплителя (Технониколь 110)</t>
  </si>
  <si>
    <t>МТ.907.3503</t>
  </si>
  <si>
    <t xml:space="preserve">Утеплитель минераловатный (Технониколь - ТЕХНОФАС ДЕКОР) ρ=90-110 кг/м³, предел прочности на отрыв не менее 15 кПа, λ=0,044 Вт/м°С</t>
  </si>
  <si>
    <t xml:space="preserve">по проекту</t>
  </si>
  <si>
    <t>МТ.903.0128</t>
  </si>
  <si>
    <t xml:space="preserve">Принять толщину 150 мм</t>
  </si>
  <si>
    <t xml:space="preserve">Простая окраска краской влагостойкой водно-дисперсионной за 2 раза, группа горючести НГ</t>
  </si>
  <si>
    <t xml:space="preserve">Каркас металлический П 113 (профиль ПН 28х27 и ПП 60х27)</t>
  </si>
  <si>
    <t xml:space="preserve">Улучшенная окраска краской влагостойкой водно-дисперсионной за 2 раза</t>
  </si>
  <si>
    <t>ПТ-10</t>
  </si>
  <si>
    <t>ПТ-11</t>
  </si>
  <si>
    <t>ПТ-12</t>
  </si>
  <si>
    <t xml:space="preserve">Простая окраска краской влагостойкой водно-дисперсионной за 2 раза</t>
  </si>
  <si>
    <t>ПТ-13</t>
  </si>
  <si>
    <t>ПТ-14</t>
  </si>
  <si>
    <t>ПТ-15</t>
  </si>
  <si>
    <t>ПТ-16</t>
  </si>
  <si>
    <t>ГСП-А</t>
  </si>
  <si>
    <t>МТ.914.2003</t>
  </si>
  <si>
    <t xml:space="preserve">Шпатлевка поверхности на гипсовой основе (с проклейкой стыков лентой армирующей )</t>
  </si>
  <si>
    <t xml:space="preserve">Потолок подвесной реечный кубообразный</t>
  </si>
  <si>
    <t>ПП-03</t>
  </si>
  <si>
    <t>МТ.916.6103</t>
  </si>
  <si>
    <t>ПТ-20</t>
  </si>
  <si>
    <t xml:space="preserve">Принять толщину 200 мм</t>
  </si>
  <si>
    <t>ПТ-22</t>
  </si>
  <si>
    <t xml:space="preserve">Простая окраска краской фасадной атмосферостойкой за 2 раза</t>
  </si>
  <si>
    <t>КРС-14</t>
  </si>
  <si>
    <t>МТ.910.3914</t>
  </si>
  <si>
    <t>ПТ-23</t>
  </si>
  <si>
    <t xml:space="preserve">Потолок натяжной</t>
  </si>
  <si>
    <r>
      <rPr>
        <u val="single"/>
        <sz val="11"/>
        <color rgb="FF1155CC"/>
        <rFont val="Open Sans"/>
      </rPr>
      <t>ПП-04</t>
    </r>
    <r>
      <rPr>
        <sz val="11"/>
        <rFont val="Open Sans"/>
      </rPr>
      <t xml:space="preserve"> + </t>
    </r>
    <r>
      <rPr>
        <u val="single"/>
        <sz val="11"/>
        <color rgb="FF1155CC"/>
        <rFont val="Open Sans"/>
      </rPr>
      <t>КП-01</t>
    </r>
    <r>
      <rPr>
        <sz val="11"/>
        <rFont val="Open Sans"/>
      </rPr>
      <t xml:space="preserve"> + </t>
    </r>
    <r>
      <rPr>
        <u val="single"/>
        <sz val="11"/>
        <color rgb="FF1155CC"/>
        <rFont val="Open Sans"/>
      </rPr>
      <t>КП-02</t>
    </r>
    <r>
      <rPr>
        <sz val="11"/>
        <rFont val="Open Sans"/>
      </rPr>
      <t xml:space="preserve"> + </t>
    </r>
    <r>
      <rPr>
        <u val="single"/>
        <sz val="11"/>
        <color rgb="FF1155CC"/>
        <rFont val="Open Sans"/>
      </rPr>
      <t>КП-03</t>
    </r>
    <r>
      <rPr>
        <sz val="11"/>
        <rFont val="Open Sans"/>
      </rPr>
      <t xml:space="preserve"> + </t>
    </r>
    <r>
      <rPr>
        <u val="single"/>
        <sz val="11"/>
        <color rgb="FF1155CC"/>
        <rFont val="Open Sans"/>
      </rPr>
      <t>ПЛП-01</t>
    </r>
  </si>
  <si>
    <t>МТ.916.4604</t>
  </si>
  <si>
    <t>ПТ-24</t>
  </si>
  <si>
    <t xml:space="preserve">Улучшенная окраска краской фасадной атмосферостойкой за 2 раза</t>
  </si>
  <si>
    <t>ПТ-25</t>
  </si>
  <si>
    <t xml:space="preserve">Улучшенная окраска краской фасадной атмосферостойкой за 2 раза </t>
  </si>
  <si>
    <t>ПТ-26</t>
  </si>
  <si>
    <t xml:space="preserve">Простая окраска краской водно-дисперсионной негорючей краской за 2 раза (цвет белый), группа горючести НГ</t>
  </si>
  <si>
    <t xml:space="preserve">Каркас металлический П 233 (профиль ПН 28х27 и ПП 60х27)</t>
  </si>
  <si>
    <t xml:space="preserve">Плита негорючая ПНКФ</t>
  </si>
  <si>
    <t>МТ.914.2005</t>
  </si>
  <si>
    <t xml:space="preserve">Применяется для отделки козырьков входных групп МОП, подшивки арки в зоне проезда</t>
  </si>
  <si>
    <t xml:space="preserve">Утеплитель минераловатный (Технониколь - ТЕХНОВЕНТ Стандарт), ρ=72-88 кг/м³, λБ=0,042 Вт/м°С, с дюбельным креплением</t>
  </si>
  <si>
    <t>МТ.903.0109</t>
  </si>
  <si>
    <t xml:space="preserve">Потолок подвесной кассетный типа PERFATEN АКФ 1000 (цвет черный) на скрытой подвесной подсистеме</t>
  </si>
  <si>
    <t xml:space="preserve">Шпатлевка поверхности на цементной основе (с проклейкой стыков лентой армирующей )</t>
  </si>
  <si>
    <t>МТ.903.0129</t>
  </si>
  <si>
    <t xml:space="preserve">ПЛИНТУС ПОТОЛОЧНЫЙ</t>
  </si>
  <si>
    <t xml:space="preserve">Плинтус потолочный 39х39мм</t>
  </si>
  <si>
    <t>МТ.916.5205</t>
  </si>
  <si>
    <t xml:space="preserve">СОСТАВ КОНСТРУКЦИЙ. ПОЛЫ</t>
  </si>
  <si>
    <t xml:space="preserve">Общая толщина, мм</t>
  </si>
  <si>
    <t>П-1</t>
  </si>
  <si>
    <t xml:space="preserve">Подземный этаж:
Этажная площадка лестницы
Первый этаж:
Этажная площадка лестницы из подземного этажа, этажная площадка лестниц жилой части, этажная площадка лестницы в техпространство над рампой</t>
  </si>
  <si>
    <t xml:space="preserve">Керамогранит с затиркой швов</t>
  </si>
  <si>
    <t>КГП-02</t>
  </si>
  <si>
    <t xml:space="preserve">Клей плиточный водостойкий Церезит СМ 16</t>
  </si>
  <si>
    <t xml:space="preserve">Грунтовка глубокого проникновения Церезит CT 17</t>
  </si>
  <si>
    <t xml:space="preserve">Стяжка полусухая цементно-песчаная М150, армированная фиброволокном (фибра полипропиленовая 12мм, расход 0.6кг/м3)</t>
  </si>
  <si>
    <t>П-2</t>
  </si>
  <si>
    <t xml:space="preserve">Подземный этаж: 
Междуэтажные лестничные площадки и монолитные лестничные марши спусков в подземный этаж
Первый этаж: 
Междуэтажные лестничные площадки и монолитные лестничные марши лестницы в техпространство над рапой</t>
  </si>
  <si>
    <t xml:space="preserve">Смесь ремонтная Церезит CD 24</t>
  </si>
  <si>
    <t>П-3</t>
  </si>
  <si>
    <t xml:space="preserve">Типовой этаж:
Этажные лестничные площадки</t>
  </si>
  <si>
    <t xml:space="preserve">Пропитка упрочняющая и обеспыливающая</t>
  </si>
  <si>
    <t xml:space="preserve">Наливной пол (цементная основа) Церезит CN 76 EXTRAHART</t>
  </si>
  <si>
    <t>НЛП-01</t>
  </si>
  <si>
    <t xml:space="preserve">Стяжка полусухая цементно-песчаная М150, армированная фиброволокном 
(фибра полипропиленовая 12мм, расход 0.6кг/м3)</t>
  </si>
  <si>
    <t>П-4</t>
  </si>
  <si>
    <t xml:space="preserve">Первый и Типовой этаж:
Междуэтажные лестничные площадки</t>
  </si>
  <si>
    <t xml:space="preserve">Пол наливной (цементная основа) Церезит CN 76 EXTRAHART</t>
  </si>
  <si>
    <t xml:space="preserve">Грунтовка Бетоноконтакт Церезит CT 19</t>
  </si>
  <si>
    <t>П-5</t>
  </si>
  <si>
    <t xml:space="preserve">Подземный этаж:
Воздухозаборные шахты
Первый этаж, Чердак:
Техническое пространство для прокладки инженерных коммуникаций, эксплуатируемые технические ниши, техпространство над рампой,  воздухозаборные шахты</t>
  </si>
  <si>
    <t xml:space="preserve">Пленка полиэтиленовая 200 мкр</t>
  </si>
  <si>
    <t xml:space="preserve">Утеплитель минераловатный (Технониколь ТЕХНОФЛОР СТАНДАРТ) q=100-120 кг/м3, предел прочности на сжатие не менее 30 кПа, λ=0,044 Вт/м°С</t>
  </si>
  <si>
    <t>П-6</t>
  </si>
  <si>
    <t xml:space="preserve">Подземный этаж: 
Техническое помещение для прокладки инженерных коммуникаций (для объектов без подземной автостоянки), приямки лифтовых шахт, эксплуатируемые технические ниши
Первый этаж, Типовой этаж:
Покрытие сборных лестничных маршей, эксплуатируемые технические ниши</t>
  </si>
  <si>
    <t>П-7.1</t>
  </si>
  <si>
    <t xml:space="preserve">Подземный этаж:
Помещение автостоянки, зона размещения теплового узла в пространстве подземной автостоянки расположенного под секциями жилой части здания.
</t>
  </si>
  <si>
    <r>
      <rPr>
        <u val="single"/>
        <sz val="11"/>
        <color rgb="FF1155CC"/>
        <rFont val="Open Sans"/>
      </rPr>
      <t xml:space="preserve">Система покрытия ТН-ПОЛ ТАЙКОР Кварц: </t>
    </r>
    <r>
      <rPr>
        <sz val="11"/>
        <rFont val="Open Sans"/>
      </rPr>
      <t xml:space="preserve">
- Эмаль TAIKOR Top 425 - 2 слоя (Колеруется в RAL-7030)
- Засыпка кварцевым песком. Фракции: 0,5 мм; 0,1-0,63 мм
- Грунт TAIKOR Primer 150 - 2 слоя</t>
    </r>
  </si>
  <si>
    <t>100-150</t>
  </si>
  <si>
    <t>СП-01</t>
  </si>
  <si>
    <t xml:space="preserve">Стяжка бетонная В15, F100, W4, армированная сеткой 5Вр1 с ячейкой 100х100 по уклону с прорезкой усадочных швов</t>
  </si>
  <si>
    <t>98-148</t>
  </si>
  <si>
    <r>
      <rPr>
        <u val="single"/>
        <sz val="11"/>
        <color rgb="FF1155CC"/>
        <rFont val="Open Sans"/>
      </rPr>
      <t xml:space="preserve">Система покрытия ТН-ПОЛ ТАЙКОР Барьер:</t>
    </r>
    <r>
      <rPr>
        <sz val="11"/>
        <rFont val="Open Sans"/>
      </rPr>
      <t xml:space="preserve">
- Покрытие TAIKOR Elastic 300 с заведением на стены на 200 мм - 2 слоя
- Грунт TAIKOR Primer 210 с заведением на стены на 200 мм - 1 слой
- Подливка выбоин до 30 мм составом Sika grout 316, 5% от площади пола</t>
    </r>
  </si>
  <si>
    <t>П-7.2</t>
  </si>
  <si>
    <t xml:space="preserve">Стяжка бетонная В15, F100, W4, армированная сеткой 5Вр1 с ячейкой 100х100 с прорезкой усадочных швов</t>
  </si>
  <si>
    <t>П-8.1</t>
  </si>
  <si>
    <t xml:space="preserve">Подземный этаж:
Рампа (проезжая и пешеходная часть)</t>
  </si>
  <si>
    <r>
      <rPr>
        <u val="single"/>
        <sz val="11"/>
        <color rgb="FF1155CC"/>
        <rFont val="Open Sans"/>
      </rPr>
      <t xml:space="preserve">Система покрытия ТН-ПОЛ ТАЙКОР Кварц усиленная: </t>
    </r>
    <r>
      <rPr>
        <sz val="11"/>
        <rFont val="Open Sans"/>
      </rPr>
      <t xml:space="preserve">
- Эмаль TAIKOR Top 425 - 2 слоя (Колеруется в RAL -7030)
- Засыпка кварцевым песком. Фракции: 0,5 мм; 0,1-0,63 мм
- Грунт TAIKOR Primer 150 - 1 слой
- Засыпка кварцевым песком. Фракции: 0,5 мм; 0,1-0,63 мм
- Грунт TAIKOR Primer 150 - 2 слоя</t>
    </r>
  </si>
  <si>
    <t>97-147</t>
  </si>
  <si>
    <t>П-8.2</t>
  </si>
  <si>
    <t>П-8.3</t>
  </si>
  <si>
    <t xml:space="preserve">Стяжка бетонная В15, F100 W-4, армированная 5Вр1 с ячейкой 100х100, по уклону</t>
  </si>
  <si>
    <t>П-9.1</t>
  </si>
  <si>
    <t xml:space="preserve">Подземный этаж:
Рампа (пешеходная часть)</t>
  </si>
  <si>
    <r>
      <rPr>
        <u val="single"/>
        <sz val="11"/>
        <color rgb="FF1155CC"/>
        <rFont val="Open Sans"/>
      </rPr>
      <t xml:space="preserve">Система покрытия ТН-ПОЛ ТАЙКОР Кварц: </t>
    </r>
    <r>
      <rPr>
        <sz val="11"/>
        <rFont val="Open Sans"/>
      </rPr>
      <t xml:space="preserve">
- Эмаль TAIKOR Top 425 - 2 слоя (Колеруется в RAL -7030)
- Засыпка кварцевым песком. Фракции: 0,5 мм; 0,1-0,63 мм
- Грунт TAIKOR Primer 150 - 2 слоя</t>
    </r>
  </si>
  <si>
    <t>200-250</t>
  </si>
  <si>
    <t xml:space="preserve">Гравий керамзитовый фр. 10-20 мм, П25, М250, пропит. цем. молочком</t>
  </si>
  <si>
    <t>П-9.2</t>
  </si>
  <si>
    <t>П-9.3</t>
  </si>
  <si>
    <t>П-10</t>
  </si>
  <si>
    <t xml:space="preserve">Подземный этаж:
Рампа (в зоне въезда/выезда)</t>
  </si>
  <si>
    <t xml:space="preserve">Пенополистирол экструдированный (Технониколь CARBON SOLID 500), прочность на сжатие 10% линейной деформации не менее 0,5 мПа,  λ=0,036 Вт/м°С</t>
  </si>
  <si>
    <t>П-11</t>
  </si>
  <si>
    <t xml:space="preserve">Подземный этаж:
Помещение ИТП и ВНС, водомерный узел, венткамера ПД, венткамера автостоянки, насосная АПТ, помещение узла учета тепла, помещение теплового узла, помещение уборочной техники</t>
  </si>
  <si>
    <t>60-150</t>
  </si>
  <si>
    <t>КГП-04</t>
  </si>
  <si>
    <t xml:space="preserve">Гидроизоляция цементная Церезит CR 65 WATERPROOF с заведением на стены на 200 мм с прокладкой по углам водонепроницаемой ленты для герметизации швов Церезит CL 152</t>
  </si>
  <si>
    <t>43-133</t>
  </si>
  <si>
    <t>П-12</t>
  </si>
  <si>
    <t xml:space="preserve">Подземный этаж:
Тамбур-шлюз (технических помещений).</t>
  </si>
  <si>
    <t xml:space="preserve">Керамогранит с затиркой швов и обработкой швов упрочняющей и обеспыливающей пропиткой</t>
  </si>
  <si>
    <t xml:space="preserve">Пленка пароизоляционная армированная</t>
  </si>
  <si>
    <t xml:space="preserve">Гравий керамзитовый фр. 10-20 мм, П25, М250</t>
  </si>
  <si>
    <t>П-13</t>
  </si>
  <si>
    <t xml:space="preserve">Подземный этаж:
Лифтовый холл, тамбур-шлюз (при лифтовом холле).</t>
  </si>
  <si>
    <t>П-14</t>
  </si>
  <si>
    <t xml:space="preserve">Подземный этаж:
Фундамент под оборудование (плавающий).</t>
  </si>
  <si>
    <t xml:space="preserve">Плита бетонная В15 W4 армированная в 2 слоя сеткой Ø5 В500С с ячейкой 100*100</t>
  </si>
  <si>
    <t xml:space="preserve">Прокладка Виброрез-Н</t>
  </si>
  <si>
    <t>П-15</t>
  </si>
  <si>
    <t xml:space="preserve">Подземный этаж:
Фундамент под оборудование.</t>
  </si>
  <si>
    <t>П-16</t>
  </si>
  <si>
    <t xml:space="preserve">Подземный этаж:
Приямки ВК.</t>
  </si>
  <si>
    <t xml:space="preserve">Гидроизоляция цементная Церезит CR 65 WATERPROOF с прокладкой по углам водонепроницаемой ленты для герметизации швов Церезит CL 152</t>
  </si>
  <si>
    <t>П-17</t>
  </si>
  <si>
    <t xml:space="preserve">Первый этаж:
Участок пола с грязезащитным покрытием в 1-ом тамбуре МОП, тамбурах БКТ (ЦИН), тамбур ОДС.</t>
  </si>
  <si>
    <t xml:space="preserve">Решетка грязезащитное (резина+щетка+скребок) (вес 18,1 кг/м2)</t>
  </si>
  <si>
    <t>РГ-01</t>
  </si>
  <si>
    <t>КГП-01</t>
  </si>
  <si>
    <t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t>
  </si>
  <si>
    <t xml:space="preserve">Плиты теплоизоляционные LOGICPIR Пол ФЛ/ФЛ, прочность на сжатие 10% линейной деформации не менее 150 кПа, λ=0.025 Вт/м°С</t>
  </si>
  <si>
    <t>П-18</t>
  </si>
  <si>
    <t xml:space="preserve">Первый этаж:
Тамбур МОП (1-ый и 2-ой), тамбур БКТ (ЦИН), тамбур ОДС.</t>
  </si>
  <si>
    <t>П-19</t>
  </si>
  <si>
    <t xml:space="preserve">Первый этаж:
Вестибюль, колясочная.</t>
  </si>
  <si>
    <t>П-20</t>
  </si>
  <si>
    <t xml:space="preserve">Первый этаж:
Помещение консьержа, cухие помещения ОДС (кроме серверной).</t>
  </si>
  <si>
    <t>П-21</t>
  </si>
  <si>
    <t xml:space="preserve">Первый этаж:
С/у консьержа, ПУИ консьержа.</t>
  </si>
  <si>
    <t xml:space="preserve">Полиэтиленовая пленка 200 мкр</t>
  </si>
  <si>
    <t>П-22</t>
  </si>
  <si>
    <t xml:space="preserve">Первый этаж:
Серверная (ОДС), помещение СС</t>
  </si>
  <si>
    <t xml:space="preserve">Линолеум антистатичный пожаробезопасный</t>
  </si>
  <si>
    <t>ЛН-01</t>
  </si>
  <si>
    <t xml:space="preserve">Клей токопроводящий 523 EUROSTAR TACK EC</t>
  </si>
  <si>
    <t xml:space="preserve">Грунтовка токопроводяшая Forbo Eurocol 041 Europrimer EС</t>
  </si>
  <si>
    <t>П-23</t>
  </si>
  <si>
    <t xml:space="preserve">Первый этаж:
Душевая, с/у, ПУИ ОДС, с/у охраны,
ПУИ, с/у БКТ (ЦИН)</t>
  </si>
  <si>
    <t>П-24</t>
  </si>
  <si>
    <t xml:space="preserve">Первый этаж:
Помещение охраны.</t>
  </si>
  <si>
    <t>П-25</t>
  </si>
  <si>
    <t xml:space="preserve">Первый этаж:
Сухие помещения БКТ (ЦИН: Место администратора, информацонная зона, рабочая зона специалистов, зона службы охраны, зона ожидания, зона ожидания с детским уголком, помещение приема пищи).</t>
  </si>
  <si>
    <t>КГП-05</t>
  </si>
  <si>
    <t>П-26</t>
  </si>
  <si>
    <t xml:space="preserve">Подземный этаж:
Фундамент под оборудование в уровень с полом </t>
  </si>
  <si>
    <t xml:space="preserve">Плита бетонная В15, W4 армированная в 2 слоя сеткой Ø5 В500С с ячейкой 100x100</t>
  </si>
  <si>
    <t>П-27</t>
  </si>
  <si>
    <t xml:space="preserve">Первый этаж:
Тамбур БКТ (без отделки).</t>
  </si>
  <si>
    <t xml:space="preserve">Покрытие финишное пола выполняется силами собственника помещения</t>
  </si>
  <si>
    <t xml:space="preserve">70 (100)</t>
  </si>
  <si>
    <t xml:space="preserve">Пенополистирол экструдированный (Технониколь CARBON PROF), прочность на сжатие 10% линейной деформации не менее 0,2 мПа,  λ=0,036 Вт/м°С</t>
  </si>
  <si>
    <t>П-28</t>
  </si>
  <si>
    <t xml:space="preserve">Первый этаж:
Сухие помещения БКТ (без отделки).</t>
  </si>
  <si>
    <t xml:space="preserve">90 (110)</t>
  </si>
  <si>
    <t>П-29</t>
  </si>
  <si>
    <t xml:space="preserve">Первый этаж:
ПУИ, с/у БКТ (без отделки).</t>
  </si>
  <si>
    <t xml:space="preserve">Гидроизоляция выполняется силами собственника помещения</t>
  </si>
  <si>
    <t>П-30</t>
  </si>
  <si>
    <t xml:space="preserve">Первый этаж:
Электрощитовая жилой и нежилой части</t>
  </si>
  <si>
    <r>
      <rPr>
        <u val="single"/>
        <sz val="11"/>
        <color rgb="FF1155CC"/>
        <rFont val="Open Sans"/>
      </rPr>
      <t xml:space="preserve">Фальшпол ПСК X-FLOOR</t>
    </r>
    <r>
      <rPr>
        <sz val="11"/>
        <rFont val="Open Sans"/>
      </rPr>
      <t xml:space="preserve">
- панель сульфато-кальциевая плита 600*600*40 мм с антистатическим ПВХ покрытием
- подложка панели оцинкованный лист 0,55 мм
- боковые кромки декоративный кромочный материал пвх 0,5 мм
- опорная конструкция винтовые регулируемые опоры, стрингеры П-образные</t>
    </r>
  </si>
  <si>
    <t>ФП-01</t>
  </si>
  <si>
    <t>П-31</t>
  </si>
  <si>
    <t xml:space="preserve">Первый этаж:
Пространство за неутепленной зашивкой ВС-9 1й тамбур МОП, тамбур БКТ (ЦИН), тамбур ОДС</t>
  </si>
  <si>
    <t>П-32</t>
  </si>
  <si>
    <t xml:space="preserve">Первый этаж:
Мусоросборная камера.</t>
  </si>
  <si>
    <t>150-170</t>
  </si>
  <si>
    <t>133-153</t>
  </si>
  <si>
    <t xml:space="preserve">Гидроизоляция обмазочная битумной эмульсионной мастикой Технониколь №31 с заведением на стены на 200 мм с прокладкой по углам геотекстилем плотностью 60-120 г/м3</t>
  </si>
  <si>
    <t xml:space="preserve">Праймер битумный эмульсионный Технониколь №4 с заведением на стены на 200 мм</t>
  </si>
  <si>
    <t>П-33</t>
  </si>
  <si>
    <t xml:space="preserve">Первый этаж:
Тамбур мусоросборной камеры.</t>
  </si>
  <si>
    <t>П-34</t>
  </si>
  <si>
    <t xml:space="preserve">Типовой этаж:
Переходной балкон.</t>
  </si>
  <si>
    <t xml:space="preserve">Керамогранит с затиркой швов Церезит CE 89, класс затирки RGR2T</t>
  </si>
  <si>
    <t>92-100</t>
  </si>
  <si>
    <t>КГП-03</t>
  </si>
  <si>
    <t xml:space="preserve">Клей плиточный водостойкий Церезит СМ 16 Церезит CM 17</t>
  </si>
  <si>
    <t xml:space="preserve">Гидроизоляция полимерцементная эластичная Церезит CR 166 с заведением на стену на 200 мм с прокладкой по углам водонепроницаемой ленты для герметизации швов Церезит CL 152</t>
  </si>
  <si>
    <t>75-83</t>
  </si>
  <si>
    <t xml:space="preserve">Типовой этаж:
Лифтовой холл, межквартирный коридор, помещение ствола мусоропровода</t>
  </si>
  <si>
    <t>П-36</t>
  </si>
  <si>
    <t xml:space="preserve">Типовой этаж:
Жилая комната, холл квартиры</t>
  </si>
  <si>
    <t xml:space="preserve">Ламинат не ниже 32 класса</t>
  </si>
  <si>
    <t>ЛМ-01</t>
  </si>
  <si>
    <t xml:space="preserve">Подложка под ламинат</t>
  </si>
  <si>
    <t xml:space="preserve">Подложка звукоизоляционная из сшитого вспененного полиэтилена с индексом улучшения изоляции ударного шума не менее 22 дБ</t>
  </si>
  <si>
    <t>П-37</t>
  </si>
  <si>
    <t xml:space="preserve">Типовой этаж:
Холл квартиры</t>
  </si>
  <si>
    <t>КГП-06</t>
  </si>
  <si>
    <t>П-38</t>
  </si>
  <si>
    <t xml:space="preserve">Типовой этаж:
Зона перед оконно-балконным блоком в квартире МГН (жилые комнаты 2 этажа).</t>
  </si>
  <si>
    <t>100-114</t>
  </si>
  <si>
    <t>КГП-08</t>
  </si>
  <si>
    <t>80-94</t>
  </si>
  <si>
    <t>П-39</t>
  </si>
  <si>
    <t xml:space="preserve">Типовой этаж:
Кухня.</t>
  </si>
  <si>
    <t>П-40</t>
  </si>
  <si>
    <t xml:space="preserve">Типовой этаж:
Зона перед оконно-балконным блоком в квартире МГН (кухня 2 этажа).</t>
  </si>
  <si>
    <t>П-41</t>
  </si>
  <si>
    <t xml:space="preserve">Типовой этаж:
С/у в строительном исполнении.</t>
  </si>
  <si>
    <t>П-42</t>
  </si>
  <si>
    <t xml:space="preserve">Типовой этаж:
Устройство подготовки под СТМ
(основной С/У, гостевой С/У)</t>
  </si>
  <si>
    <t xml:space="preserve">Подложка звукоизоляционная Шуманет-100Гидро с заведением на стены на 200мм</t>
  </si>
  <si>
    <t>П-43</t>
  </si>
  <si>
    <t xml:space="preserve">Типовой этаж:
Лоджия (второй этаж), лоджия МГН (второй этаж).</t>
  </si>
  <si>
    <t>КГП-07</t>
  </si>
  <si>
    <t xml:space="preserve">Стяжка сборная из двух слоев ЦСП 2*12 мм</t>
  </si>
  <si>
    <t xml:space="preserve">Плиты теплоизоляционные LOGICPIR PROF Ф/Ф, прочность на сжатие 10% линейной деформации не менее 150 кПа, λ=0.025 Вт/м°С</t>
  </si>
  <si>
    <t>П-44</t>
  </si>
  <si>
    <t xml:space="preserve">Типовой этаж:
Лоджия (типовой этаж, последний этаж).</t>
  </si>
  <si>
    <t>П-45</t>
  </si>
  <si>
    <t xml:space="preserve">Типовой этаж:
Лоджия МГН (типовой этаж, последний этаж).</t>
  </si>
  <si>
    <t>П-46</t>
  </si>
  <si>
    <t xml:space="preserve">Чердак:
Машинное помещение лифтов, помещение СС (на кровле).</t>
  </si>
  <si>
    <t>П-47</t>
  </si>
  <si>
    <t xml:space="preserve">Чердак:
Основание под металлический поддон.</t>
  </si>
  <si>
    <t xml:space="preserve">Гидроизоляция 2й слой (Технониколь Техноэласт ЭКП), масса 1 м2 ≥5,25 кг, теплостойкость ≥100°С с заведением на бортик кирпича</t>
  </si>
  <si>
    <t xml:space="preserve">Гидроизоляция 1й слой (Технониколь Техноэласт ФИКС П ЭМП), масса 1 м2 ≥4,0 кг, теплостойкость ≥100°С с заведением на бортик кирпича</t>
  </si>
  <si>
    <t xml:space="preserve">Типовой этаж:
Тамбур переходного балкона</t>
  </si>
  <si>
    <t xml:space="preserve">Подземный этаж: 
Техническое помещение для прокладки инженерных коммуникаций (для объектов без подземной автостоянки)</t>
  </si>
  <si>
    <t>0-150</t>
  </si>
  <si>
    <t xml:space="preserve">Стяжка бетонная В15, F100 W-4, армироваанная 5Вр1 с ячейкой 1000х100</t>
  </si>
  <si>
    <t>П-50</t>
  </si>
  <si>
    <t xml:space="preserve">Типовой этаж:
С/у в строительном исполнении (за зашивками инженерных коммуникаций)</t>
  </si>
  <si>
    <t xml:space="preserve">Гидроизоляция однокомпонентная полимерная эластичная Церезит CL 51 с заведением на стены на 200 мм и на 100мм на перегородки ВС-23, ВС-24 с прокладкой по углам водонепроницаемой ленты для герметизации швов Церезит CL 152</t>
  </si>
  <si>
    <t>П-51.1</t>
  </si>
  <si>
    <t xml:space="preserve">Подземный этаж:
Помещение автостоянки, зона размещения теплового узла в пространстве подземной автостоянки расположенного под секциями жилой части здания</t>
  </si>
  <si>
    <t xml:space="preserve">Система покрытия QTR толщина 3.1мм:
- Финишный слой QTR 1740 (колеруем в RAL-7030) - 2 слоя
- Подстилающий слой QTR 1740 со сплошной засыпкой кварцевым песком фр. 0.8-1.2мм - 1 слой
- Грунтовка QTR с присыпкой кварцевым песком фр. 0.8-1.2мм - 2 слоя</t>
  </si>
  <si>
    <t>96-146</t>
  </si>
  <si>
    <t xml:space="preserve">Система покрытия TP-SurfProof PU:
- Покрытие TP-SurfProof PU мастика с заведением на стены на 200мм - 2 слоя
- Грунт TP-SurfProof PU Prime с заведением на стены на 200мм - 1 слой 
- Подливка выбоин до 30мм составом Sika grout 316, 5% от площади пола</t>
  </si>
  <si>
    <t>П-51.2</t>
  </si>
  <si>
    <t>П-52.1</t>
  </si>
  <si>
    <t xml:space="preserve">Система покрытия QTR для сверхтяжелых нагрузок толщина 5.9мм:
- Финишный слой QTR 1740 (колеруем в RAL-7030) - 2 слоя
- Основной слой QTR 1740 со сплошной засыпкой кварцевым песком фр. 0.8-1.2мм - 1 слой
- Подстилающий слой QTR 1740 со сплошной засыпкой кварцевым песком фр. 0.8-1.2мм - 1 слой
- Грунтовка QTR с присыпкой кварцевым песком фр. 0.8-1.2мм - 1 слоя</t>
  </si>
  <si>
    <t xml:space="preserve">100-150 *</t>
  </si>
  <si>
    <t>93-143</t>
  </si>
  <si>
    <t>П-52.2</t>
  </si>
  <si>
    <t>П-52.3</t>
  </si>
  <si>
    <t>П-53.1</t>
  </si>
  <si>
    <t xml:space="preserve">200-250 *</t>
  </si>
  <si>
    <t>П-53.2</t>
  </si>
  <si>
    <t>П-53.3</t>
  </si>
  <si>
    <t>П-54</t>
  </si>
  <si>
    <t xml:space="preserve">Пенополистирол экструдированный (Технониколь CARBON SOLID 500), прочность на сжатие 10% линейной деформации не менее 0,5 мПа,  λ=0,034 Вт/м°С</t>
  </si>
  <si>
    <t>П-55</t>
  </si>
  <si>
    <t xml:space="preserve">Подземный этаж:
Электрощитовая и ВРУ автостоянки, электрощитовая жилой и нежилой части, помещение СС</t>
  </si>
  <si>
    <t>П-56</t>
  </si>
  <si>
    <t xml:space="preserve">Подземный этаж:
Универсальный с/у</t>
  </si>
  <si>
    <t>П-57</t>
  </si>
  <si>
    <t xml:space="preserve">Типовой этаж:
Лоджия квартиры для инвалидов (второй этаж)
* - для случаев применения опуска плиты перекрытия в зоне лоджии.</t>
  </si>
  <si>
    <t xml:space="preserve">ПЛИНТУС НАПОЛЬНЫЙ</t>
  </si>
  <si>
    <t>ПЛН-01</t>
  </si>
  <si>
    <t xml:space="preserve">П-17 (в БКТ, ЦИН, ОДС), П-18 (в БКТ, ЦИН, ОДС), П-20</t>
  </si>
  <si>
    <t xml:space="preserve">Плинтус из керамогранита h=100мм (нарезать из керамогранита отделки пола)</t>
  </si>
  <si>
    <t xml:space="preserve">Монтаж на раствор цементно-песчаный</t>
  </si>
  <si>
    <t xml:space="preserve">из КГП-01</t>
  </si>
  <si>
    <t>ПЛН-02</t>
  </si>
  <si>
    <t xml:space="preserve">П-1, П-2, П-13, П-24, П-23 (в ПУИ ЦИН для стен без оборудования), П-35, П-48</t>
  </si>
  <si>
    <t xml:space="preserve">из КГП-02</t>
  </si>
  <si>
    <t>ПЛН-03</t>
  </si>
  <si>
    <t xml:space="preserve">из КГП-03</t>
  </si>
  <si>
    <t>ПЛН-04</t>
  </si>
  <si>
    <t xml:space="preserve">П-11 (в помещении узла учета тепла, помещении теплового узла), П-12</t>
  </si>
  <si>
    <t xml:space="preserve">из КГП-04</t>
  </si>
  <si>
    <t>ПЛН-05</t>
  </si>
  <si>
    <t xml:space="preserve">из КГП-05</t>
  </si>
  <si>
    <t>ПЛН-07</t>
  </si>
  <si>
    <t xml:space="preserve">П-43, П-44, П-45, П-57</t>
  </si>
  <si>
    <t xml:space="preserve">из КГП-07</t>
  </si>
  <si>
    <t>ПЛН-08</t>
  </si>
  <si>
    <t xml:space="preserve">П-36, П-37, П-38, П-39, П-40</t>
  </si>
  <si>
    <t xml:space="preserve">Плинтус напольный ПВХ с мягким краем, с одним кабель-каналом</t>
  </si>
  <si>
    <t xml:space="preserve">Монтаж на клей</t>
  </si>
  <si>
    <t>ПЛН-09</t>
  </si>
  <si>
    <t xml:space="preserve">П-22, П-55</t>
  </si>
  <si>
    <t xml:space="preserve">Плинтус гибкий ПВХ h=100мм, группа горючести Г1</t>
  </si>
  <si>
    <t>ПЛН-10</t>
  </si>
  <si>
    <t xml:space="preserve">П-3, П-4, П-6 (вдоль сборных лестничных маршей)</t>
  </si>
  <si>
    <t xml:space="preserve">Покрытие негорючее защитно-декоративное моющееся, окраска низа стен h=100мм, полоса по поверхности пола, ступеней b=50мм, RAL 7040 (Серое окно)</t>
  </si>
  <si>
    <t>Назначение</t>
  </si>
  <si>
    <t>Затирка</t>
  </si>
  <si>
    <t>Монолит</t>
  </si>
  <si>
    <t xml:space="preserve">МОП
Тамбур БКТ</t>
  </si>
  <si>
    <t xml:space="preserve">Откосы цемент</t>
  </si>
  <si>
    <t xml:space="preserve">Подземный тех
1 этаж Мусорка 
Монолит двери</t>
  </si>
  <si>
    <t xml:space="preserve">Подземный
Кирпич 
тех Двери</t>
  </si>
  <si>
    <t xml:space="preserve">Профиль угловой ПВХ перфорированный с армирующей стеклотканевой сеткой 100х100мм, простая штукатурка смесями цементно-песчаными по сетке тканой стальной 10х10х0.8 мм</t>
  </si>
  <si>
    <t xml:space="preserve">Подземный
Кирпич 
МОП Двери</t>
  </si>
  <si>
    <t xml:space="preserve">Подземный
Монолит
МОП Двери</t>
  </si>
  <si>
    <t xml:space="preserve">Тип.этаж
НФС
Лестница</t>
  </si>
  <si>
    <t xml:space="preserve">Тип.этаж
Панель
Лестница</t>
  </si>
  <si>
    <t xml:space="preserve">Тип.этаж
Монолит
Лестница</t>
  </si>
  <si>
    <t xml:space="preserve">Откосы гипс</t>
  </si>
  <si>
    <t xml:space="preserve">Тип.этаж
Панель</t>
  </si>
  <si>
    <t xml:space="preserve">1 этаж
Монолит</t>
  </si>
  <si>
    <t xml:space="preserve">Профиль угловой ПВХ перфорированный с армирующей стеклотканевой сеткой 100х100мм, улучшенная штукатурка смесями гипсовыми по сетке СВУ 120-2600 СП 31-111-2004</t>
  </si>
  <si>
    <t>17-60</t>
  </si>
  <si>
    <t xml:space="preserve">Тип.этаж
Лоджии</t>
  </si>
  <si>
    <t xml:space="preserve">1 этаж
Блок</t>
  </si>
  <si>
    <t>17-50</t>
  </si>
  <si>
    <t xml:space="preserve">Тип.этаж
НФС
Квартиры/МОП</t>
  </si>
  <si>
    <t xml:space="preserve">Тип.этаж
Монолит</t>
  </si>
  <si>
    <t xml:space="preserve">Простая цемент</t>
  </si>
  <si>
    <t>Блок</t>
  </si>
  <si>
    <t xml:space="preserve">Блок
Мокрые ЦИН</t>
  </si>
  <si>
    <t xml:space="preserve">Улучшенная цемент</t>
  </si>
  <si>
    <t>Панель</t>
  </si>
  <si>
    <t xml:space="preserve">Простая гипс</t>
  </si>
  <si>
    <t xml:space="preserve">Улучшенная гипс</t>
  </si>
  <si>
    <t>ПГП/ГСП</t>
  </si>
  <si>
    <t xml:space="preserve">Выравнивание цемент простая</t>
  </si>
  <si>
    <t xml:space="preserve">Выравнивание цемент улучшенная</t>
  </si>
  <si>
    <t xml:space="preserve">Выравнивание гипс простая</t>
  </si>
  <si>
    <t xml:space="preserve">Выравнивание гипс улучшенная</t>
  </si>
  <si>
    <t xml:space="preserve">Гидроизоляция </t>
  </si>
  <si>
    <t xml:space="preserve">Гидроизоляция цементная </t>
  </si>
  <si>
    <t>Шпатлевка</t>
  </si>
  <si>
    <t>ГСП</t>
  </si>
  <si>
    <t xml:space="preserve">Шпатлевка стыков ГСП/ГВЛВ с проклейкой лентой армирующей)</t>
  </si>
  <si>
    <t>Лестница</t>
  </si>
  <si>
    <t xml:space="preserve">Марка АИ, артикул</t>
  </si>
  <si>
    <t>Место</t>
  </si>
  <si>
    <t xml:space="preserve">Простая окраска</t>
  </si>
  <si>
    <t xml:space="preserve">КРС-12
Стройтекс 700010326</t>
  </si>
  <si>
    <t xml:space="preserve">Откосы технических подвала и чердака, техническе подвала, машинное помещение, СС на кровле, щитовая и СС 1 эт</t>
  </si>
  <si>
    <t xml:space="preserve">Простая окраска влагостойкая</t>
  </si>
  <si>
    <t xml:space="preserve">КРС-13
Практик для стен и потолков</t>
  </si>
  <si>
    <t xml:space="preserve">Мусорная камера+тамбур</t>
  </si>
  <si>
    <t xml:space="preserve">Простая окраска НГ</t>
  </si>
  <si>
    <t xml:space="preserve">КРС-11
Стройтекс 700010320</t>
  </si>
  <si>
    <t xml:space="preserve">Запотолочное МОП, торцы ЛК тех.про-ва</t>
  </si>
  <si>
    <t>ОТ-30</t>
  </si>
  <si>
    <t xml:space="preserve">КРС-10
NG Light</t>
  </si>
  <si>
    <t xml:space="preserve">Запотолочное МОП 1 эт</t>
  </si>
  <si>
    <t xml:space="preserve">Простая окраска краской негорючей за 2 раза, группа горючести НГ</t>
  </si>
  <si>
    <t xml:space="preserve">Простая окраска влагостойкая Г1</t>
  </si>
  <si>
    <t xml:space="preserve">Грунтовка силикатная</t>
  </si>
  <si>
    <t xml:space="preserve">КРС-15
БИЗОН-НГ RAL7038</t>
  </si>
  <si>
    <t>Паркинг</t>
  </si>
  <si>
    <t xml:space="preserve">Простая окраска краской влагостойкой негорючей за 2 раза, группа горючести Г1</t>
  </si>
  <si>
    <t xml:space="preserve">КРС-02
Палитра Руси RAL1003</t>
  </si>
  <si>
    <t xml:space="preserve">Паркинг акцент</t>
  </si>
  <si>
    <t xml:space="preserve">Простая окраска краской влагостойкой негорючей за 2 раза, группа горючести Г1 (акцентная)</t>
  </si>
  <si>
    <t xml:space="preserve">Улучшенная окраска</t>
  </si>
  <si>
    <t xml:space="preserve">Откосы квартира, Откосы консьерж</t>
  </si>
  <si>
    <t xml:space="preserve">КРС-08
Радуга 29 ВД</t>
  </si>
  <si>
    <t xml:space="preserve">Улучшенная окраска влагостойкая</t>
  </si>
  <si>
    <t xml:space="preserve">С/у охраны, мокрые ОДС, мокрые ЦИН, мусоропровод</t>
  </si>
  <si>
    <t xml:space="preserve">Откосы ЦИН, ОДС</t>
  </si>
  <si>
    <t xml:space="preserve">Улучшенная окраска НГ</t>
  </si>
  <si>
    <t xml:space="preserve">Улучшенная окраска влагостойкая НГ</t>
  </si>
  <si>
    <t xml:space="preserve">Торцы ЛК, Откосы МОП</t>
  </si>
  <si>
    <t xml:space="preserve">Улучшенная окраска краской влагостойкой негорючей за 2 раза, группа горючести НГ</t>
  </si>
  <si>
    <t xml:space="preserve">Структурная окраска НГ</t>
  </si>
  <si>
    <t xml:space="preserve">Плитка Бетонконтакт</t>
  </si>
  <si>
    <t xml:space="preserve">КПС-03
Kerama Marazzi Белое солнце 800</t>
  </si>
  <si>
    <t xml:space="preserve">ИТП, с/у, пуи консьержа, тамбур мусорокамеры, с/у охраны, мокрые ОДС, с/у квартиры</t>
  </si>
  <si>
    <t xml:space="preserve">КПС-02
Kerama Marazzi Конфетти 1230T</t>
  </si>
  <si>
    <t xml:space="preserve">фартук ЦИН</t>
  </si>
  <si>
    <t xml:space="preserve">КПС-01
Kerama Marazzi Баттерфляй 2828</t>
  </si>
  <si>
    <t xml:space="preserve">мокрые ЦИН</t>
  </si>
  <si>
    <t xml:space="preserve">Плитка грунт</t>
  </si>
  <si>
    <t xml:space="preserve">ИТП, с/у, пуи консьержа, мусорокамера, с/у охраны, мокрые ОДС, с/у квартиры</t>
  </si>
  <si>
    <t>ОТ-17</t>
  </si>
  <si>
    <t xml:space="preserve">КПС-04
Unitile Аврора бел верх 01</t>
  </si>
  <si>
    <t xml:space="preserve">фартук квартиры</t>
  </si>
  <si>
    <t xml:space="preserve">с/у квартиры</t>
  </si>
  <si>
    <t xml:space="preserve">Гидроизоляция однокомпонентная полимерная эластичная  на всю высоту с прокладкой по углам ленты водонепроницаемой для герметизации швов</t>
  </si>
  <si>
    <t xml:space="preserve">Керамогранит Бетонконтакт</t>
  </si>
  <si>
    <t>ОТ-18</t>
  </si>
  <si>
    <t>КГС-02</t>
  </si>
  <si>
    <t xml:space="preserve">Керамогранит на растворе цементно-песчаном с затиркой швов, группа горючести НГ (дополнительный)</t>
  </si>
  <si>
    <t>КГС-01</t>
  </si>
  <si>
    <t xml:space="preserve">Тамбуры МОП, вестибюль, колясочная</t>
  </si>
  <si>
    <t>ОТ-28</t>
  </si>
  <si>
    <t>КГС-03/КГС-04/КГС-05</t>
  </si>
  <si>
    <t xml:space="preserve">Керамогранит на растворе цементно-песчаном с затиркой швов, группа горючести НГ (акцентный)</t>
  </si>
  <si>
    <t xml:space="preserve">Керамогранит грунт</t>
  </si>
  <si>
    <t xml:space="preserve">Окраска краской магнитно-грифельной в 2 слоя, группа горючести Г1</t>
  </si>
  <si>
    <t>квартиры</t>
  </si>
  <si>
    <t xml:space="preserve">Обои на флизелиновой основе, окраска краской влагостойкой водно-дисперсионной </t>
  </si>
  <si>
    <t xml:space="preserve">ОП-1 Элакор</t>
  </si>
  <si>
    <t xml:space="preserve">ШД-01, КРС-14</t>
  </si>
  <si>
    <t>лоджии</t>
  </si>
  <si>
    <t>Помещение</t>
  </si>
  <si>
    <t xml:space="preserve">Окраска по монолиту</t>
  </si>
  <si>
    <t xml:space="preserve">Автостоянка, рампа</t>
  </si>
  <si>
    <t xml:space="preserve">Простая окраска краской негорючей за 2 раза, группа горючести Г1</t>
  </si>
  <si>
    <t xml:space="preserve">Низ площадок ЛК, монолит. маршей, потолок ЛК подземного</t>
  </si>
  <si>
    <t>Тех.помещения</t>
  </si>
  <si>
    <t xml:space="preserve">Низ сборных маршей ЛК</t>
  </si>
  <si>
    <t>Мусорокамера</t>
  </si>
  <si>
    <t xml:space="preserve">Шпатлевка на гипсовой основе</t>
  </si>
  <si>
    <t xml:space="preserve">Улучшенная окраска краской  водно-дисперсионной за 2 раза</t>
  </si>
  <si>
    <t>Мусоропровод</t>
  </si>
  <si>
    <t xml:space="preserve">КРС-14
Prof Facade Aqua RAL7035</t>
  </si>
  <si>
    <t>Лоджии</t>
  </si>
  <si>
    <t xml:space="preserve">Улучшенная окраска краской фасадной атмосферостойкой краской за 2 раза</t>
  </si>
  <si>
    <t>Грильятто</t>
  </si>
  <si>
    <t xml:space="preserve">ЛХ, консьерж, охрана, МК</t>
  </si>
  <si>
    <t xml:space="preserve">Потолок подвесной металлический типа "Грильято" 50х50х40 (цвет белый) на металлическом каркасе, группа горючести НГ</t>
  </si>
  <si>
    <t xml:space="preserve">Тамбур МОП</t>
  </si>
  <si>
    <t xml:space="preserve">Простая окраска краской водно-дисперсионной негорючей за 2 раза (цвет черный), группа горючести НГ</t>
  </si>
  <si>
    <t xml:space="preserve">КРС-10
NG Light RAL9005</t>
  </si>
  <si>
    <t xml:space="preserve">Потолок подвесной металлический типа "Грильято" 50х50х40 (цвет черный) на металлическом каркасе, группа горючести НГ</t>
  </si>
  <si>
    <t xml:space="preserve">Утеплитель минераловатный (Технониколь - ТЕХНОФАС ДЕКОР) ρ=90-110 кг/м³, предел прочности на отрыв не менее 15 кПа, λ=0,041 Вт/м°С</t>
  </si>
  <si>
    <t xml:space="preserve">Простая окраска краской негорючей за 2 раза (цвет черный), группа горючести НГ</t>
  </si>
  <si>
    <t xml:space="preserve">Тамбур ОДС, ЦИН</t>
  </si>
  <si>
    <t xml:space="preserve">Общие ОДС, ЦИН</t>
  </si>
  <si>
    <t xml:space="preserve">Тамбур ЛК</t>
  </si>
  <si>
    <t xml:space="preserve">Окраска по ГСП</t>
  </si>
  <si>
    <t xml:space="preserve">Потолок подвесной звукоизоляционный на каркасе металлическом П 113 (профиль ПН 28х27 и ПП 60х27), смонтированном на креплениях Виброфлекс К-15, с заполнением плитами из стеклянного штапельного волокна (Шуманет-ЭКО) ρ=30±2 кг/м³ - 50мм, в 2 слоя.</t>
  </si>
  <si>
    <t xml:space="preserve">ИТП звукоизоляция</t>
  </si>
  <si>
    <t xml:space="preserve">Лист гипсокартонный звкоизоляционный AKU-line ГКЛА</t>
  </si>
  <si>
    <t xml:space="preserve">Шпатлевка стыков ГКЛ/ГВЛВ с проклейкой лентой армирующей </t>
  </si>
  <si>
    <t xml:space="preserve">С/у, ПУИ консьержа, с/у охраны, с/у, ПУИ, душевая ОДС, с/у квартиры</t>
  </si>
  <si>
    <t xml:space="preserve">ЦИН (прием пищи и зашивки), ОДС (зашивки)</t>
  </si>
  <si>
    <t xml:space="preserve">Тамбуры ЦИН, ОДС (зашивки)</t>
  </si>
  <si>
    <t xml:space="preserve">Окраска по утеплителю</t>
  </si>
  <si>
    <t xml:space="preserve">ЛК из подземного</t>
  </si>
  <si>
    <t xml:space="preserve">Тамбур мусорокамеры</t>
  </si>
  <si>
    <t>Воздухозабор</t>
  </si>
  <si>
    <t xml:space="preserve">Улучшенная окраска краской фасадной атмосферостойкой краской за 2 раза </t>
  </si>
  <si>
    <t xml:space="preserve">ЛК в тех пространство</t>
  </si>
  <si>
    <t>Подвесные/натяжные</t>
  </si>
  <si>
    <t xml:space="preserve">ПП-03 реечный</t>
  </si>
  <si>
    <t>Квартиры</t>
  </si>
  <si>
    <t xml:space="preserve">ПП-04 натяжной</t>
  </si>
  <si>
    <t xml:space="preserve">Утеплитель минераловатный (Технониколь - ТЕХНОВЕНТ Стандарт), ρ=72-88 кг/м³, λБ=0,038 Вт/м°С, с дюбельным креплением</t>
  </si>
  <si>
    <t>ПЛП-01</t>
  </si>
  <si>
    <t xml:space="preserve">Плинтус потолочный 38х38мм</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</si>
</sst>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dd/mm/yyyy"/>
    <numFmt numFmtId="161" formatCode="d.m"/>
  </numFmts>
  <fonts count="42">
    <font>
      <sz val="10.000000"/>
      <color theme="1"/>
      <name val="Arial"/>
      <scheme val="minor"/>
    </font>
    <font>
      <sz val="10.000000"/>
      <name val="Open Sans"/>
    </font>
    <font>
      <sz val="10.000000"/>
      <color indexed="65"/>
      <name val="Open Sans"/>
    </font>
    <font>
      <sz val="10.000000"/>
      <color theme="1"/>
      <name val="Open Sans"/>
    </font>
    <font>
      <name val="Open Sans"/>
    </font>
    <font>
      <sz val="11.000000"/>
      <name val="Open Sans"/>
    </font>
    <font>
      <color theme="1"/>
      <name val="Open Sans"/>
    </font>
    <font>
      <u/>
      <sz val="10.000000"/>
      <color indexed="4"/>
      <name val="Open Sans"/>
    </font>
    <font>
      <b/>
      <sz val="14.000000"/>
      <color indexed="65"/>
      <name val="Open Sans"/>
    </font>
    <font>
      <sz val="12.000000"/>
      <color indexed="65"/>
      <name val="Open Sans"/>
    </font>
    <font>
      <color indexed="4"/>
      <name val="Open Sans"/>
    </font>
    <font>
      <sz val="10.000000"/>
      <color indexed="4"/>
      <name val="Open Sans"/>
    </font>
    <font>
      <sz val="10.000000"/>
      <color theme="1" tint="0"/>
      <name val="Open Sans"/>
    </font>
    <font>
      <sz val="11.000000"/>
      <color indexed="65"/>
      <name val="Open Sans"/>
    </font>
    <font>
      <sz val="14.000000"/>
      <color indexed="65"/>
      <name val="Open Sans"/>
    </font>
    <font>
      <sz val="12.000000"/>
      <color theme="0"/>
      <name val="Open Sans"/>
    </font>
    <font>
      <u/>
      <color rgb="FF1155CC"/>
      <name val="Open Sans"/>
    </font>
    <font>
      <sz val="10.000000"/>
      <color theme="0"/>
      <name val="Open Sans"/>
    </font>
    <font>
      <u/>
      <color indexed="4"/>
      <name val="Open Sans"/>
    </font>
    <font>
      <sz val="11.000000"/>
      <color theme="1"/>
      <name val="Open Sans"/>
    </font>
    <font>
      <u/>
      <sz val="11.000000"/>
      <color indexed="4"/>
      <name val="Open Sans"/>
    </font>
    <font>
      <u/>
      <sz val="11.000000"/>
      <color rgb="FF1155CC"/>
      <name val="Open Sans"/>
    </font>
    <font>
      <u/>
      <sz val="10.000000"/>
      <color theme="10"/>
      <name val="Arial"/>
    </font>
    <font>
      <u/>
      <sz val="11.000000"/>
      <color theme="10"/>
      <name val="Open Sans"/>
    </font>
    <font>
      <u/>
      <sz val="11.000000"/>
      <name val="Open Sans"/>
    </font>
    <font>
      <b/>
      <sz val="12.000000"/>
      <color indexed="65"/>
      <name val="Open Sans"/>
    </font>
    <font>
      <b/>
      <sz val="14.000000"/>
      <color indexed="65"/>
      <name val="Century Gothic"/>
    </font>
    <font>
      <sz val="12.000000"/>
      <color theme="0"/>
      <name val="Century Gothic"/>
    </font>
    <font>
      <sz val="12.000000"/>
      <color indexed="65"/>
      <name val="Century Gothic"/>
    </font>
    <font>
      <sz val="11.000000"/>
      <color theme="1"/>
      <name val="Century Gothic"/>
    </font>
    <font>
      <b/>
      <sz val="11.000000"/>
      <color theme="1"/>
      <name val="Century Gothic"/>
    </font>
    <font>
      <u/>
      <sz val="11.000000"/>
      <color indexed="4"/>
      <name val="Century Gothic"/>
    </font>
    <font/>
    <font>
      <u/>
      <sz val="11.000000"/>
      <color rgb="FF1155CC"/>
      <name val="Century Gothic"/>
    </font>
    <font>
      <sz val="11.000000"/>
      <name val="Century Gothic"/>
    </font>
    <font>
      <b/>
      <sz val="11.000000"/>
      <color indexed="65"/>
      <name val="Century Gothic"/>
    </font>
    <font>
      <strike/>
      <sz val="11.000000"/>
      <color rgb="FF434343"/>
      <name val="Century Gothic"/>
    </font>
    <font>
      <sz val="11.000000"/>
      <color theme="1"/>
      <name val="&quot;Century Gothic&quot;"/>
    </font>
    <font>
      <u/>
      <sz val="11.000000"/>
      <color rgb="FF1155CC"/>
      <name val="&quot;Century Gothic&quot;"/>
    </font>
    <font>
      <u/>
      <sz val="11.000000"/>
      <color theme="1"/>
      <name val="Century Gothic"/>
    </font>
    <font>
      <sz val="14.000000"/>
      <color indexed="65"/>
      <name val="Century Gothic"/>
    </font>
    <font>
      <strike/>
      <sz val="11.000000"/>
      <color rgb="FF666666"/>
      <name val="Century Gothic"/>
    </font>
  </fonts>
  <fills count="23">
    <fill>
      <patternFill patternType="none"/>
    </fill>
    <fill>
      <patternFill patternType="gray125"/>
    </fill>
    <fill>
      <patternFill patternType="solid">
        <fgColor rgb="FF489B81"/>
        <bgColor rgb="FF489B81"/>
      </patternFill>
    </fill>
    <fill>
      <patternFill patternType="solid">
        <fgColor indexed="65"/>
        <bgColor indexed="65"/>
      </patternFill>
    </fill>
    <fill>
      <patternFill patternType="solid">
        <fgColor rgb="FFFFF2CC"/>
        <bgColor rgb="FFFFF2CC"/>
      </patternFill>
    </fill>
    <fill>
      <patternFill patternType="solid">
        <fgColor rgb="FFD9D2E9"/>
        <bgColor rgb="FFD9D2E9"/>
      </patternFill>
    </fill>
    <fill>
      <patternFill patternType="solid">
        <fgColor rgb="FFD0E0E3"/>
        <bgColor rgb="FFD0E0E3"/>
      </patternFill>
    </fill>
    <fill>
      <patternFill patternType="solid">
        <fgColor rgb="FFFCE5CD"/>
        <bgColor rgb="FFFCE5CD"/>
      </patternFill>
    </fill>
    <fill>
      <patternFill patternType="solid">
        <fgColor theme="5" tint="0.79998168889431442"/>
        <bgColor theme="5" tint="0.79998168889431442"/>
      </patternFill>
    </fill>
    <fill>
      <patternFill patternType="solid">
        <fgColor rgb="FF999999"/>
        <bgColor rgb="FF999999"/>
      </patternFill>
    </fill>
    <fill>
      <patternFill patternType="solid">
        <fgColor theme="0" tint="-0.049989318521683403"/>
        <bgColor theme="0" tint="-0.049989318521683403"/>
      </patternFill>
    </fill>
    <fill>
      <patternFill patternType="solid">
        <fgColor theme="8" tint="0.79998168889431442"/>
        <bgColor theme="8" tint="0.79998168889431442"/>
      </patternFill>
    </fill>
    <fill>
      <patternFill patternType="solid">
        <fgColor rgb="FFE6B8AF"/>
        <bgColor rgb="FFE6B8AF"/>
      </patternFill>
    </fill>
    <fill>
      <patternFill patternType="solid">
        <fgColor rgb="FFE8E8E8"/>
        <bgColor rgb="FFE8E8E8"/>
      </patternFill>
    </fill>
    <fill>
      <patternFill patternType="solid">
        <fgColor theme="5" tint="0.59999389629810485"/>
        <bgColor theme="5" tint="0.59999389629810485"/>
      </patternFill>
    </fill>
    <fill>
      <patternFill patternType="solid">
        <fgColor theme="0" tint="0"/>
        <bgColor theme="0" tint="0"/>
      </patternFill>
    </fill>
    <fill>
      <patternFill patternType="solid">
        <fgColor theme="0"/>
        <bgColor theme="0"/>
      </patternFill>
    </fill>
    <fill>
      <patternFill patternType="solid">
        <fgColor rgb="FFEFEFEF"/>
        <bgColor rgb="FFEFEFEF"/>
      </patternFill>
    </fill>
    <fill>
      <patternFill patternType="solid">
        <fgColor rgb="FFD9EAD3"/>
        <bgColor rgb="FFD9EAD3"/>
      </patternFill>
    </fill>
    <fill>
      <patternFill patternType="solid">
        <fgColor rgb="FFCFE2F3"/>
        <bgColor rgb="FFCFE2F3"/>
      </patternFill>
    </fill>
    <fill>
      <patternFill patternType="solid">
        <fgColor rgb="FFF3F3F3"/>
        <bgColor rgb="FFF3F3F3"/>
      </patternFill>
    </fill>
    <fill>
      <patternFill patternType="solid">
        <fgColor rgb="FFEA9999"/>
        <bgColor rgb="FFEA9999"/>
      </patternFill>
    </fill>
    <fill>
      <patternFill patternType="solid">
        <fgColor rgb="FFF4CCCC"/>
        <bgColor rgb="FFF4CCCC"/>
      </patternFill>
    </fill>
  </fills>
  <borders count="40">
    <border>
      <left style="none"/>
      <right style="none"/>
      <top style="none"/>
      <bottom style="none"/>
      <diagonal style="none"/>
    </border>
    <border>
      <left style="thin">
        <color rgb="FF489B81"/>
      </left>
      <right style="thin">
        <color rgb="FF489B81"/>
      </right>
      <top style="thin">
        <color rgb="FF489B81"/>
      </top>
      <bottom style="none"/>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none"/>
      <right style="thin">
        <color auto="1"/>
      </right>
      <top style="none"/>
      <bottom style="thin">
        <color auto="1"/>
      </bottom>
      <diagonal style="none"/>
    </border>
    <border>
      <left style="none"/>
      <right style="none"/>
      <top style="none"/>
      <bottom style="thin">
        <color auto="1"/>
      </bottom>
      <diagonal style="none"/>
    </border>
    <border>
      <left style="none"/>
      <right style="thin">
        <color auto="1"/>
      </right>
      <top style="none"/>
      <bottom style="none"/>
      <diagonal style="none"/>
    </border>
    <border>
      <left style="thin">
        <color auto="1"/>
      </left>
      <right style="none"/>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
      <left style="none"/>
      <right style="thin">
        <color auto="1"/>
      </right>
      <top style="thin">
        <color auto="1"/>
      </top>
      <bottom style="none"/>
      <diagonal style="none"/>
    </border>
    <border>
      <left style="thin">
        <color auto="1"/>
      </left>
      <right style="none"/>
      <top style="none"/>
      <bottom style="none"/>
      <diagonal style="none"/>
    </border>
    <border>
      <left style="thin">
        <color auto="1"/>
      </left>
      <right style="thin">
        <color auto="1"/>
      </right>
      <top style="thin">
        <color auto="1"/>
      </top>
      <bottom style="none"/>
      <diagonal style="none"/>
    </border>
    <border>
      <left style="thin">
        <color auto="1"/>
      </left>
      <right style="thin">
        <color auto="1"/>
      </right>
      <top style="none"/>
      <bottom style="none"/>
      <diagonal style="none"/>
    </border>
    <border>
      <left style="thin">
        <color theme="1" tint="0"/>
      </left>
      <right style="thin">
        <color theme="1" tint="0"/>
      </right>
      <top style="thin">
        <color theme="1" tint="0"/>
      </top>
      <bottom style="none"/>
      <diagonal style="none"/>
    </border>
    <border>
      <left style="thin">
        <color theme="1" tint="0"/>
      </left>
      <right style="thin">
        <color theme="1" tint="0"/>
      </right>
      <top style="none"/>
      <bottom style="none"/>
      <diagonal style="none"/>
    </border>
    <border>
      <left style="thin">
        <color theme="1" tint="0"/>
      </left>
      <right style="thin">
        <color theme="1" tint="0"/>
      </right>
      <top style="none"/>
      <bottom style="thin">
        <color theme="1" tint="0"/>
      </bottom>
      <diagonal style="none"/>
    </border>
    <border>
      <left style="thin">
        <color theme="1"/>
      </left>
      <right style="thin">
        <color theme="1"/>
      </right>
      <top style="thin">
        <color theme="1"/>
      </top>
      <bottom style="none"/>
      <diagonal style="none"/>
    </border>
    <border>
      <left style="thin">
        <color theme="1"/>
      </left>
      <right style="thin">
        <color theme="1"/>
      </right>
      <top style="none"/>
      <bottom style="none"/>
      <diagonal style="none"/>
    </border>
    <border>
      <left style="thin">
        <color theme="1"/>
      </left>
      <right style="none"/>
      <top style="thin">
        <color theme="1"/>
      </top>
      <bottom style="none"/>
      <diagonal style="none"/>
    </border>
    <border>
      <left style="thin">
        <color auto="1"/>
      </left>
      <right style="thin">
        <color theme="1"/>
      </right>
      <top style="thin">
        <color theme="1"/>
      </top>
      <bottom style="none"/>
      <diagonal style="none"/>
    </border>
    <border>
      <left style="thin">
        <color theme="1"/>
      </left>
      <right style="none"/>
      <top style="none"/>
      <bottom style="thin">
        <color theme="1"/>
      </bottom>
      <diagonal style="none"/>
    </border>
    <border>
      <left style="thin">
        <color auto="1"/>
      </left>
      <right style="thin">
        <color theme="1"/>
      </right>
      <top style="none"/>
      <bottom style="thin">
        <color theme="1"/>
      </bottom>
      <diagonal style="none"/>
    </border>
    <border>
      <left style="none"/>
      <right style="thin">
        <color auto="1"/>
      </right>
      <top style="thin">
        <color theme="1"/>
      </top>
      <bottom style="none"/>
      <diagonal style="none"/>
    </border>
    <border>
      <left style="none"/>
      <right style="thin">
        <color theme="1"/>
      </right>
      <top style="thin">
        <color theme="1"/>
      </top>
      <bottom style="none"/>
      <diagonal style="none"/>
    </border>
    <border>
      <left style="none"/>
      <right style="thin">
        <color theme="1"/>
      </right>
      <top style="none"/>
      <bottom style="none"/>
      <diagonal style="none"/>
    </border>
    <border>
      <left style="thin">
        <color theme="1"/>
      </left>
      <right style="thin">
        <color theme="1"/>
      </right>
      <top style="none"/>
      <bottom style="thin">
        <color theme="1"/>
      </bottom>
      <diagonal style="none"/>
    </border>
    <border>
      <left style="none"/>
      <right style="thin">
        <color auto="1"/>
      </right>
      <top style="none"/>
      <bottom style="thin">
        <color theme="1"/>
      </bottom>
      <diagonal style="none"/>
    </border>
    <border>
      <left style="none"/>
      <right style="thin">
        <color theme="1"/>
      </right>
      <top style="none"/>
      <bottom style="thin">
        <color theme="1"/>
      </bottom>
      <diagonal style="none"/>
    </border>
    <border>
      <left style="thin">
        <color rgb="FF666666"/>
      </left>
      <right style="none"/>
      <top style="thin">
        <color auto="1"/>
      </top>
      <bottom style="none"/>
      <diagonal style="none"/>
    </border>
    <border>
      <left style="thin">
        <color rgb="FF666666"/>
      </left>
      <right style="none"/>
      <top style="none"/>
      <bottom style="none"/>
      <diagonal style="none"/>
    </border>
    <border>
      <left style="thin">
        <color auto="1"/>
      </left>
      <right style="thin">
        <color auto="1"/>
      </right>
      <top style="none"/>
      <bottom style="thin">
        <color rgb="FF666666"/>
      </bottom>
      <diagonal style="none"/>
    </border>
    <border>
      <left style="thin">
        <color rgb="FF666666"/>
      </left>
      <right style="none"/>
      <top style="none"/>
      <bottom style="thin">
        <color rgb="FF666666"/>
      </bottom>
      <diagonal style="none"/>
    </border>
    <border>
      <left style="none"/>
      <right style="thin">
        <color auto="1"/>
      </right>
      <top style="none"/>
      <bottom style="thin">
        <color rgb="FF666666"/>
      </bottom>
      <diagonal style="none"/>
    </border>
    <border>
      <left style="none"/>
      <right style="none"/>
      <top style="thin">
        <color theme="1"/>
      </top>
      <bottom style="none"/>
      <diagonal style="none"/>
    </border>
    <border>
      <left style="thin">
        <color theme="1"/>
      </left>
      <right style="none"/>
      <top style="none"/>
      <bottom style="none"/>
      <diagonal style="none"/>
    </border>
    <border>
      <left style="thin">
        <color auto="1"/>
      </left>
      <right style="thin">
        <color auto="1"/>
      </right>
      <top style="none"/>
      <bottom style="thin">
        <color theme="1"/>
      </bottom>
      <diagonal style="none"/>
    </border>
  </borders>
  <cellStyleXfs count="1">
    <xf fontId="0" fillId="0" borderId="0" numFmtId="0" applyNumberFormat="1" applyFont="1" applyFill="1" applyBorder="1"/>
  </cellStyleXfs>
  <cellXfs count="936">
    <xf fontId="0" fillId="0" borderId="0" numFmtId="0" xfId="0"/>
    <xf fontId="1" fillId="0" borderId="0" numFmtId="0" xfId="0" applyFont="1"/>
    <xf fontId="1" fillId="0" borderId="0" numFmtId="160" xfId="0" applyNumberFormat="1" applyFont="1"/>
    <xf fontId="2" fillId="2" borderId="1" numFmtId="160" xfId="0" applyNumberFormat="1" applyFont="1" applyFill="1" applyBorder="1" applyAlignment="1">
      <alignment horizontal="center" vertical="center" wrapText="1"/>
    </xf>
    <xf fontId="2" fillId="2" borderId="1" numFmtId="0" xfId="0" applyFont="1" applyFill="1" applyBorder="1" applyAlignment="1">
      <alignment horizontal="center" vertical="center" wrapText="1"/>
    </xf>
    <xf fontId="3" fillId="0" borderId="0" numFmtId="160" xfId="0" applyNumberFormat="1" applyFont="1" applyAlignment="1">
      <alignment horizontal="center" vertical="center"/>
    </xf>
    <xf fontId="3" fillId="0" borderId="2" numFmtId="160" xfId="0" applyNumberFormat="1" applyFont="1" applyBorder="1" applyAlignment="1">
      <alignment horizontal="center" vertical="center"/>
    </xf>
    <xf fontId="3" fillId="0" borderId="2" numFmtId="0" xfId="0" applyFont="1" applyBorder="1" applyAlignment="1">
      <alignment horizontal="left" vertical="center" wrapText="1"/>
    </xf>
    <xf fontId="3" fillId="0" borderId="2" numFmtId="0" xfId="0" applyFont="1" applyBorder="1" applyAlignment="1">
      <alignment horizontal="center" vertical="center"/>
    </xf>
    <xf fontId="3" fillId="0" borderId="2" numFmtId="0" xfId="0" applyFont="1" applyBorder="1" applyAlignment="1">
      <alignment vertical="center" wrapText="1"/>
    </xf>
    <xf fontId="3" fillId="0" borderId="2" numFmtId="0" xfId="0" applyFont="1" applyBorder="1" applyAlignment="1">
      <alignment horizontal="center" vertical="center" wrapText="1"/>
    </xf>
    <xf fontId="3" fillId="0" borderId="3" numFmtId="0" xfId="0" applyFont="1" applyBorder="1" applyAlignment="1">
      <alignment vertical="center" wrapText="1"/>
    </xf>
    <xf fontId="3" fillId="3" borderId="3" numFmtId="0" xfId="0" applyFont="1" applyFill="1" applyBorder="1" applyAlignment="1">
      <alignment vertical="center" wrapText="1"/>
    </xf>
    <xf fontId="3" fillId="0" borderId="4" numFmtId="160" xfId="0" applyNumberFormat="1" applyFont="1" applyBorder="1" applyAlignment="1">
      <alignment horizontal="center" vertical="center"/>
    </xf>
    <xf fontId="4" fillId="0" borderId="5" numFmtId="0" xfId="0" applyFont="1" applyBorder="1"/>
    <xf fontId="4" fillId="0" borderId="6" numFmtId="0" xfId="0" applyFont="1" applyBorder="1"/>
    <xf fontId="3" fillId="4" borderId="2" numFmtId="160" xfId="0" applyNumberFormat="1" applyFont="1" applyFill="1" applyBorder="1" applyAlignment="1">
      <alignment horizontal="center" vertical="center"/>
    </xf>
    <xf fontId="5" fillId="0" borderId="6" numFmtId="0" xfId="0" applyFont="1" applyBorder="1" applyAlignment="1">
      <alignment horizontal="left" vertical="center" wrapText="1"/>
    </xf>
    <xf fontId="3" fillId="5" borderId="4" numFmtId="160" xfId="0" applyNumberFormat="1" applyFont="1" applyFill="1" applyBorder="1" applyAlignment="1">
      <alignment horizontal="center" vertical="center"/>
    </xf>
    <xf fontId="3" fillId="5" borderId="2" numFmtId="160" xfId="0" applyNumberFormat="1" applyFont="1" applyFill="1" applyBorder="1" applyAlignment="1">
      <alignment horizontal="center" vertical="center"/>
    </xf>
    <xf fontId="3" fillId="0" borderId="5" numFmtId="0" xfId="0" applyFont="1" applyBorder="1" applyAlignment="1">
      <alignment horizontal="center" vertical="center" wrapText="1"/>
    </xf>
    <xf fontId="6" fillId="0" borderId="2" numFmtId="0" xfId="0" applyFont="1" applyBorder="1" applyAlignment="1">
      <alignment horizontal="center" vertical="center" wrapText="1"/>
    </xf>
    <xf fontId="6" fillId="0" borderId="2" numFmtId="0" xfId="0" applyFont="1" applyBorder="1" applyAlignment="1">
      <alignment vertical="center" wrapText="1"/>
    </xf>
    <xf fontId="6" fillId="5" borderId="3" numFmtId="160" xfId="0" applyNumberFormat="1" applyFont="1" applyFill="1" applyBorder="1" applyAlignment="1">
      <alignment horizontal="center" vertical="center"/>
    </xf>
    <xf fontId="3" fillId="0" borderId="4" numFmtId="0" xfId="0" applyFont="1" applyBorder="1" applyAlignment="1">
      <alignment horizontal="center" vertical="center" wrapText="1"/>
    </xf>
    <xf fontId="6" fillId="0" borderId="7" numFmtId="0" xfId="0" applyFont="1" applyBorder="1" applyAlignment="1">
      <alignment vertical="center" wrapText="1"/>
    </xf>
    <xf fontId="6" fillId="5" borderId="2" numFmtId="160" xfId="0" applyNumberFormat="1" applyFont="1" applyFill="1" applyBorder="1" applyAlignment="1">
      <alignment horizontal="center"/>
    </xf>
    <xf fontId="3" fillId="0" borderId="8" numFmtId="0" xfId="0" applyFont="1" applyBorder="1" applyAlignment="1">
      <alignment horizontal="center" vertical="center" wrapText="1"/>
    </xf>
    <xf fontId="4" fillId="0" borderId="8" numFmtId="0" xfId="0" applyFont="1" applyBorder="1"/>
    <xf fontId="4" fillId="0" borderId="7" numFmtId="0" xfId="0" applyFont="1" applyBorder="1"/>
    <xf fontId="6" fillId="0" borderId="7" numFmtId="0" xfId="0" applyFont="1" applyBorder="1" applyAlignment="1">
      <alignment vertical="center"/>
    </xf>
    <xf fontId="3" fillId="0" borderId="7" numFmtId="0" xfId="0" applyFont="1" applyBorder="1" applyAlignment="1">
      <alignment horizontal="left" vertical="center" wrapText="1"/>
    </xf>
    <xf fontId="6" fillId="0" borderId="7" numFmtId="0" xfId="0" applyFont="1" applyBorder="1" applyAlignment="1">
      <alignment horizontal="center" vertical="center" wrapText="1"/>
    </xf>
    <xf fontId="6" fillId="0" borderId="8" numFmtId="0" xfId="0" applyFont="1" applyBorder="1" applyAlignment="1">
      <alignment horizontal="center" vertical="center" wrapText="1"/>
    </xf>
    <xf fontId="3" fillId="6" borderId="4" numFmtId="160" xfId="0" applyNumberFormat="1" applyFont="1" applyFill="1" applyBorder="1" applyAlignment="1">
      <alignment horizontal="center" vertical="center"/>
    </xf>
    <xf fontId="3" fillId="6" borderId="2" numFmtId="160" xfId="0" applyNumberFormat="1" applyFont="1" applyFill="1" applyBorder="1" applyAlignment="1">
      <alignment horizontal="center" vertical="center"/>
    </xf>
    <xf fontId="3" fillId="0" borderId="6" numFmtId="0" xfId="0" applyFont="1" applyBorder="1" applyAlignment="1">
      <alignment horizontal="center" vertical="center" wrapText="1"/>
    </xf>
    <xf fontId="3" fillId="0" borderId="6" numFmtId="0" xfId="0" applyFont="1" applyBorder="1" applyAlignment="1">
      <alignment horizontal="left" vertical="center" wrapText="1"/>
    </xf>
    <xf fontId="7" fillId="0" borderId="4" numFmtId="0" xfId="0" applyFont="1" applyBorder="1" applyAlignment="1">
      <alignment horizontal="center" vertical="center" wrapText="1"/>
    </xf>
    <xf fontId="3" fillId="7" borderId="4" numFmtId="160" xfId="0" applyNumberFormat="1" applyFont="1" applyFill="1" applyBorder="1" applyAlignment="1">
      <alignment horizontal="center" vertical="center"/>
    </xf>
    <xf fontId="3" fillId="7" borderId="2" numFmtId="160" xfId="0" applyNumberFormat="1" applyFont="1" applyFill="1" applyBorder="1" applyAlignment="1">
      <alignment horizontal="center" vertical="center"/>
    </xf>
    <xf fontId="3" fillId="7" borderId="0" numFmtId="160" xfId="0" applyNumberFormat="1" applyFont="1" applyFill="1" applyAlignment="1">
      <alignment horizontal="center" vertical="center"/>
    </xf>
    <xf fontId="4" fillId="3" borderId="2" numFmtId="0" xfId="0" applyFont="1" applyFill="1" applyBorder="1" applyAlignment="1">
      <alignment horizontal="left" vertical="center" wrapText="1"/>
    </xf>
    <xf fontId="3" fillId="8" borderId="4" numFmtId="160" xfId="0" applyNumberFormat="1" applyFont="1" applyFill="1" applyBorder="1" applyAlignment="1">
      <alignment horizontal="center" vertical="center"/>
    </xf>
    <xf fontId="3" fillId="8" borderId="5" numFmtId="160" xfId="0" applyNumberFormat="1" applyFont="1" applyFill="1" applyBorder="1" applyAlignment="1">
      <alignment horizontal="center" vertical="center"/>
    </xf>
    <xf fontId="3" fillId="8" borderId="6" numFmtId="160" xfId="0" applyNumberFormat="1" applyFont="1" applyFill="1" applyBorder="1" applyAlignment="1">
      <alignment horizontal="center" vertical="center"/>
    </xf>
    <xf fontId="3" fillId="8" borderId="2" numFmtId="160" xfId="0" applyNumberFormat="1" applyFont="1" applyFill="1" applyBorder="1" applyAlignment="1">
      <alignment horizontal="center" vertical="center"/>
    </xf>
    <xf fontId="3" fillId="8" borderId="9" numFmtId="160" xfId="0" applyNumberFormat="1" applyFont="1" applyFill="1" applyBorder="1" applyAlignment="1">
      <alignment horizontal="center" vertical="center"/>
    </xf>
    <xf fontId="3" fillId="0" borderId="10" numFmtId="0" xfId="0" applyFont="1" applyBorder="1" applyAlignment="1">
      <alignment horizontal="center" vertical="center" wrapText="1"/>
    </xf>
    <xf fontId="3" fillId="0" borderId="7" numFmtId="0" xfId="0" applyFont="1" applyBorder="1" applyAlignment="1">
      <alignment horizontal="center" vertical="center" wrapText="1"/>
    </xf>
    <xf fontId="8" fillId="2" borderId="11" numFmtId="0" xfId="0" applyFont="1" applyFill="1" applyBorder="1" applyAlignment="1">
      <alignment horizontal="center" vertical="center" wrapText="1"/>
    </xf>
    <xf fontId="4" fillId="0" borderId="12" numFmtId="0" xfId="0" applyFont="1" applyBorder="1"/>
    <xf fontId="8" fillId="2" borderId="12" numFmtId="0" xfId="0" applyFont="1" applyFill="1" applyBorder="1" applyAlignment="1">
      <alignment horizontal="center" vertical="center" wrapText="1"/>
    </xf>
    <xf fontId="4" fillId="0" borderId="13" numFmtId="0" xfId="0" applyFont="1" applyBorder="1"/>
    <xf fontId="9" fillId="2" borderId="14" numFmtId="0" xfId="0" applyFont="1" applyFill="1" applyBorder="1" applyAlignment="1">
      <alignment horizontal="center" vertical="center" wrapText="1"/>
    </xf>
    <xf fontId="9" fillId="2" borderId="0" numFmtId="0" xfId="0" applyFont="1" applyFill="1" applyAlignment="1">
      <alignment horizontal="center" vertical="center" wrapText="1"/>
    </xf>
    <xf fontId="9" fillId="2" borderId="0" numFmtId="0" xfId="0" applyFont="1" applyFill="1" applyAlignment="1">
      <alignment horizontal="center" vertical="top" wrapText="1"/>
    </xf>
    <xf fontId="9" fillId="2" borderId="9" numFmtId="0" xfId="0" applyFont="1" applyFill="1" applyBorder="1" applyAlignment="1">
      <alignment horizontal="center" vertical="top" wrapText="1"/>
    </xf>
    <xf fontId="4" fillId="0" borderId="14" numFmtId="0" xfId="0" applyFont="1" applyBorder="1"/>
    <xf fontId="2" fillId="2" borderId="0" numFmtId="0" xfId="0" applyFont="1" applyFill="1" applyAlignment="1">
      <alignment horizontal="center" vertical="center" wrapText="1"/>
    </xf>
    <xf fontId="4" fillId="0" borderId="9" numFmtId="0" xfId="0" applyFont="1" applyBorder="1"/>
    <xf fontId="9" fillId="9" borderId="4" numFmtId="0" xfId="0" applyFont="1" applyFill="1" applyBorder="1" applyAlignment="1">
      <alignment horizontal="center" vertical="center" wrapText="1"/>
    </xf>
    <xf fontId="3" fillId="0" borderId="11" numFmtId="0" xfId="0" applyFont="1" applyBorder="1" applyAlignment="1">
      <alignment horizontal="center" vertical="center" wrapText="1"/>
    </xf>
    <xf fontId="3" fillId="3" borderId="15" numFmtId="0" xfId="0" applyFont="1" applyFill="1" applyBorder="1" applyAlignment="1">
      <alignment horizontal="center" vertical="center" wrapText="1"/>
    </xf>
    <xf fontId="10" fillId="0" borderId="11" numFmtId="0" xfId="0" applyFont="1" applyBorder="1" applyAlignment="1">
      <alignment horizontal="left" vertical="center" wrapText="1"/>
    </xf>
    <xf fontId="6" fillId="0" borderId="15" numFmtId="0" xfId="0" applyFont="1" applyBorder="1" applyAlignment="1">
      <alignment horizontal="center" vertical="center" wrapText="1"/>
    </xf>
    <xf fontId="3" fillId="3" borderId="13" numFmtId="0" xfId="0" applyFont="1" applyFill="1" applyBorder="1" applyAlignment="1">
      <alignment horizontal="center" vertical="center" wrapText="1"/>
    </xf>
    <xf fontId="3" fillId="3" borderId="15" numFmtId="0" xfId="0" applyFont="1" applyFill="1" applyBorder="1" applyAlignment="1">
      <alignment horizontal="left" vertical="center" wrapText="1"/>
    </xf>
    <xf fontId="3" fillId="3" borderId="15" numFmtId="0" xfId="0" applyFont="1" applyFill="1" applyBorder="1" applyAlignment="1">
      <alignment horizontal="center" vertical="center"/>
    </xf>
    <xf fontId="11" fillId="8" borderId="11" numFmtId="0" xfId="0" applyFont="1" applyFill="1" applyBorder="1" applyAlignment="1">
      <alignment horizontal="left" vertical="center" wrapText="1"/>
    </xf>
    <xf fontId="4" fillId="0" borderId="10" numFmtId="0" xfId="0" applyFont="1" applyBorder="1"/>
    <xf fontId="4" fillId="0" borderId="3" numFmtId="0" xfId="0" applyFont="1" applyBorder="1"/>
    <xf fontId="6" fillId="6" borderId="10" numFmtId="0" xfId="0" applyFont="1" applyFill="1" applyBorder="1" applyAlignment="1">
      <alignment horizontal="left" vertical="center" wrapText="1"/>
    </xf>
    <xf fontId="6" fillId="0" borderId="3" numFmtId="0" xfId="0" applyFont="1" applyBorder="1" applyAlignment="1">
      <alignment horizontal="center" vertical="center" wrapText="1"/>
    </xf>
    <xf fontId="3" fillId="6" borderId="10" numFmtId="0" xfId="0" applyFont="1" applyFill="1" applyBorder="1" applyAlignment="1">
      <alignment horizontal="left" vertical="center" wrapText="1"/>
    </xf>
    <xf fontId="3" fillId="3" borderId="3" numFmtId="0" xfId="0" applyFont="1" applyFill="1" applyBorder="1" applyAlignment="1">
      <alignment horizontal="center" vertical="center" wrapText="1"/>
    </xf>
    <xf fontId="3" fillId="7" borderId="15" numFmtId="0" xfId="0" applyFont="1" applyFill="1" applyBorder="1" applyAlignment="1">
      <alignment horizontal="center" vertical="center" wrapText="1"/>
    </xf>
    <xf fontId="3" fillId="0" borderId="15" numFmtId="0" xfId="0" applyFont="1" applyBorder="1" applyAlignment="1">
      <alignment horizontal="center" vertical="center" wrapText="1"/>
    </xf>
    <xf fontId="11" fillId="0" borderId="16" numFmtId="0" xfId="0" applyFont="1" applyBorder="1" applyAlignment="1">
      <alignment horizontal="left" vertical="center" wrapText="1"/>
    </xf>
    <xf fontId="3" fillId="0" borderId="16" numFmtId="0" xfId="0" applyFont="1" applyBorder="1" applyAlignment="1">
      <alignment horizontal="center" vertical="center" wrapText="1"/>
    </xf>
    <xf fontId="3" fillId="5" borderId="15" numFmtId="0" xfId="0" applyFont="1" applyFill="1" applyBorder="1" applyAlignment="1">
      <alignment horizontal="center" vertical="center"/>
    </xf>
    <xf fontId="11" fillId="5" borderId="15" numFmtId="0" xfId="0" applyFont="1" applyFill="1" applyBorder="1" applyAlignment="1">
      <alignment horizontal="left" vertical="center" wrapText="1"/>
    </xf>
    <xf fontId="3" fillId="5" borderId="15" numFmtId="0" xfId="0" applyFont="1" applyFill="1" applyBorder="1" applyAlignment="1">
      <alignment horizontal="center" vertical="center" wrapText="1"/>
    </xf>
    <xf fontId="11" fillId="0" borderId="15" numFmtId="0" xfId="0" applyFont="1" applyBorder="1" applyAlignment="1">
      <alignment horizontal="left" vertical="center" wrapText="1"/>
    </xf>
    <xf fontId="3" fillId="0" borderId="15" numFmtId="0" xfId="0" applyFont="1" applyBorder="1" applyAlignment="1">
      <alignment horizontal="center" vertical="center"/>
    </xf>
    <xf fontId="11" fillId="8" borderId="16" numFmtId="0" xfId="0" applyFont="1" applyFill="1" applyBorder="1" applyAlignment="1">
      <alignment horizontal="left" vertical="center" wrapText="1"/>
    </xf>
    <xf fontId="3" fillId="3" borderId="16" numFmtId="0" xfId="0" applyFont="1" applyFill="1" applyBorder="1" applyAlignment="1">
      <alignment horizontal="center" vertical="center" wrapText="1"/>
    </xf>
    <xf fontId="3" fillId="0" borderId="11" numFmtId="0" xfId="0" applyFont="1" applyBorder="1" applyAlignment="1">
      <alignment horizontal="center" vertical="center"/>
    </xf>
    <xf fontId="11" fillId="0" borderId="11" numFmtId="0" xfId="0" applyFont="1" applyBorder="1" applyAlignment="1">
      <alignment horizontal="left" vertical="center" wrapText="1"/>
    </xf>
    <xf fontId="3" fillId="7" borderId="11" numFmtId="0" xfId="0" applyFont="1" applyFill="1" applyBorder="1" applyAlignment="1">
      <alignment horizontal="center" vertical="center"/>
    </xf>
    <xf fontId="3" fillId="0" borderId="11" numFmtId="0" xfId="0" applyFont="1" applyBorder="1" applyAlignment="1">
      <alignment horizontal="left" vertical="center" wrapText="1"/>
    </xf>
    <xf fontId="4" fillId="0" borderId="16" numFmtId="0" xfId="0" applyFont="1" applyBorder="1"/>
    <xf fontId="4" fillId="0" borderId="16" numFmtId="0" xfId="0" applyFont="1" applyBorder="1" applyAlignment="1">
      <alignment horizontal="left"/>
    </xf>
    <xf fontId="3" fillId="6" borderId="16" numFmtId="0" xfId="0" applyFont="1" applyFill="1" applyBorder="1" applyAlignment="1">
      <alignment horizontal="left" vertical="center" wrapText="1"/>
    </xf>
    <xf fontId="3" fillId="0" borderId="14" numFmtId="0" xfId="0" applyFont="1" applyBorder="1" applyAlignment="1">
      <alignment horizontal="left" vertical="center" wrapText="1"/>
    </xf>
    <xf fontId="3" fillId="7" borderId="16" numFmtId="0" xfId="0" applyFont="1" applyFill="1" applyBorder="1" applyAlignment="1">
      <alignment horizontal="center" vertical="center" wrapText="1"/>
    </xf>
    <xf fontId="3" fillId="0" borderId="16" numFmtId="0" xfId="0" applyFont="1" applyBorder="1" applyAlignment="1">
      <alignment horizontal="left" vertical="center" wrapText="1"/>
    </xf>
    <xf fontId="3" fillId="7" borderId="16" numFmtId="0" xfId="0" applyFont="1" applyFill="1" applyBorder="1" applyAlignment="1">
      <alignment horizontal="left" vertical="center" wrapText="1"/>
    </xf>
    <xf fontId="3" fillId="5" borderId="16" numFmtId="0" xfId="0" applyFont="1" applyFill="1" applyBorder="1" applyAlignment="1">
      <alignment horizontal="center" vertical="center" wrapText="1"/>
    </xf>
    <xf fontId="11" fillId="8" borderId="14" numFmtId="0" xfId="0" applyFont="1" applyFill="1" applyBorder="1" applyAlignment="1">
      <alignment horizontal="left" vertical="center" wrapText="1"/>
    </xf>
    <xf fontId="11" fillId="5" borderId="11" numFmtId="0" xfId="0" applyFont="1" applyFill="1" applyBorder="1" applyAlignment="1">
      <alignment horizontal="left" vertical="center" wrapText="1"/>
    </xf>
    <xf fontId="3" fillId="0" borderId="13" numFmtId="0" xfId="0" applyFont="1" applyBorder="1" applyAlignment="1">
      <alignment horizontal="center" vertical="center" wrapText="1"/>
    </xf>
    <xf fontId="3" fillId="6" borderId="15" numFmtId="0" xfId="0" applyFont="1" applyFill="1" applyBorder="1" applyAlignment="1">
      <alignment horizontal="center" vertical="center" wrapText="1"/>
    </xf>
    <xf fontId="3" fillId="6" borderId="15" numFmtId="0" xfId="0" applyFont="1" applyFill="1" applyBorder="1" applyAlignment="1">
      <alignment horizontal="left" vertical="center" wrapText="1"/>
    </xf>
    <xf fontId="3" fillId="0" borderId="12" numFmtId="0" xfId="0" applyFont="1" applyBorder="1" applyAlignment="1">
      <alignment horizontal="center" vertical="center" wrapText="1"/>
    </xf>
    <xf fontId="11" fillId="0" borderId="14" numFmtId="0" xfId="0" applyFont="1" applyBorder="1" applyAlignment="1">
      <alignment horizontal="left" vertical="center" wrapText="1"/>
    </xf>
    <xf fontId="3" fillId="7" borderId="11" numFmtId="0" xfId="0" applyFont="1" applyFill="1" applyBorder="1" applyAlignment="1">
      <alignment horizontal="center" vertical="center" wrapText="1"/>
    </xf>
    <xf fontId="3" fillId="0" borderId="15" numFmtId="0" xfId="0" applyFont="1" applyBorder="1" applyAlignment="1">
      <alignment horizontal="left" vertical="center" wrapText="1"/>
    </xf>
    <xf fontId="3" fillId="7" borderId="13" numFmtId="0" xfId="0" applyFont="1" applyFill="1" applyBorder="1" applyAlignment="1">
      <alignment horizontal="center" vertical="center" wrapText="1"/>
    </xf>
    <xf fontId="4" fillId="8" borderId="14" numFmtId="0" xfId="0" applyFont="1" applyFill="1" applyBorder="1"/>
    <xf fontId="3" fillId="7" borderId="9" numFmtId="0" xfId="0" applyFont="1" applyFill="1" applyBorder="1" applyAlignment="1">
      <alignment horizontal="center" vertical="center" wrapText="1"/>
    </xf>
    <xf fontId="3" fillId="0" borderId="9" numFmtId="0" xfId="0" applyFont="1" applyBorder="1" applyAlignment="1">
      <alignment horizontal="center" vertical="center" wrapText="1"/>
    </xf>
    <xf fontId="3" fillId="7" borderId="14" numFmtId="0" xfId="0" applyFont="1" applyFill="1" applyBorder="1" applyAlignment="1">
      <alignment horizontal="left" vertical="center" wrapText="1"/>
    </xf>
    <xf fontId="3" fillId="6" borderId="14" numFmtId="0" xfId="0" applyFont="1" applyFill="1" applyBorder="1" applyAlignment="1">
      <alignment horizontal="left" vertical="center" wrapText="1"/>
    </xf>
    <xf fontId="11" fillId="7" borderId="14" numFmtId="0" xfId="0" applyFont="1" applyFill="1" applyBorder="1" applyAlignment="1">
      <alignment horizontal="left" vertical="center" wrapText="1"/>
    </xf>
    <xf fontId="3" fillId="7" borderId="12" numFmtId="0" xfId="0" applyFont="1" applyFill="1" applyBorder="1" applyAlignment="1">
      <alignment horizontal="center" vertical="center" wrapText="1"/>
    </xf>
    <xf fontId="3" fillId="7" borderId="11" numFmtId="0" xfId="0" applyFont="1" applyFill="1" applyBorder="1" applyAlignment="1">
      <alignment horizontal="left" vertical="center" wrapText="1"/>
    </xf>
    <xf fontId="3" fillId="8" borderId="15" numFmtId="0" xfId="0" applyFont="1" applyFill="1" applyBorder="1" applyAlignment="1">
      <alignment horizontal="center" vertical="center" wrapText="1"/>
    </xf>
    <xf fontId="3" fillId="7" borderId="14" numFmtId="0" xfId="0" applyFont="1" applyFill="1" applyBorder="1" applyAlignment="1">
      <alignment horizontal="center" vertical="center" wrapText="1"/>
    </xf>
    <xf fontId="3" fillId="8" borderId="16" numFmtId="0" xfId="0" applyFont="1" applyFill="1" applyBorder="1" applyAlignment="1">
      <alignment horizontal="center" vertical="center" wrapText="1"/>
    </xf>
    <xf fontId="3" fillId="7" borderId="15" numFmtId="0" xfId="0" applyFont="1" applyFill="1" applyBorder="1" applyAlignment="1">
      <alignment horizontal="left" vertical="center" wrapText="1"/>
    </xf>
    <xf fontId="11" fillId="7" borderId="11" numFmtId="0" xfId="0" applyFont="1" applyFill="1" applyBorder="1" applyAlignment="1">
      <alignment horizontal="left" vertical="center" wrapText="1"/>
    </xf>
    <xf fontId="3" fillId="0" borderId="0" numFmtId="0" xfId="0" applyFont="1" applyAlignment="1">
      <alignment horizontal="center" vertical="center" wrapText="1"/>
    </xf>
    <xf fontId="3" fillId="8" borderId="14" numFmtId="0" xfId="0" applyFont="1" applyFill="1" applyBorder="1" applyAlignment="1">
      <alignment horizontal="left" vertical="center" wrapText="1"/>
    </xf>
    <xf fontId="3" fillId="0" borderId="17" numFmtId="0" xfId="0" applyFont="1" applyBorder="1" applyAlignment="1">
      <alignment horizontal="center" vertical="center"/>
    </xf>
    <xf fontId="3" fillId="0" borderId="9" numFmtId="0" xfId="0" applyFont="1" applyBorder="1" applyAlignment="1">
      <alignment horizontal="center" vertical="center"/>
    </xf>
    <xf fontId="3" fillId="0" borderId="16" numFmtId="0" xfId="0" applyFont="1" applyBorder="1" applyAlignment="1">
      <alignment horizontal="center" vertical="center"/>
    </xf>
    <xf fontId="4" fillId="0" borderId="18" numFmtId="0" xfId="0" applyFont="1" applyBorder="1"/>
    <xf fontId="4" fillId="0" borderId="19" numFmtId="0" xfId="0" applyFont="1" applyBorder="1"/>
    <xf fontId="3" fillId="7" borderId="10" numFmtId="0" xfId="0" applyFont="1" applyFill="1" applyBorder="1" applyAlignment="1">
      <alignment horizontal="left" vertical="center" wrapText="1"/>
    </xf>
    <xf fontId="3" fillId="7" borderId="3" numFmtId="0" xfId="0" applyFont="1" applyFill="1" applyBorder="1" applyAlignment="1">
      <alignment horizontal="center" vertical="center" wrapText="1"/>
    </xf>
    <xf fontId="3" fillId="5" borderId="15" numFmtId="0" xfId="0" applyFont="1" applyFill="1" applyBorder="1" applyAlignment="1">
      <alignment horizontal="left" vertical="center" wrapText="1"/>
    </xf>
    <xf fontId="3" fillId="8" borderId="20" numFmtId="0" xfId="0" applyFont="1" applyFill="1" applyBorder="1" applyAlignment="1">
      <alignment horizontal="left" vertical="center" wrapText="1"/>
    </xf>
    <xf fontId="3" fillId="3" borderId="12" numFmtId="0" xfId="0" applyFont="1" applyFill="1" applyBorder="1" applyAlignment="1">
      <alignment horizontal="center" vertical="center" wrapText="1"/>
    </xf>
    <xf fontId="4" fillId="8" borderId="21" numFmtId="0" xfId="0" applyFont="1" applyFill="1" applyBorder="1"/>
    <xf fontId="3" fillId="5" borderId="14" numFmtId="0" xfId="0" applyFont="1" applyFill="1" applyBorder="1" applyAlignment="1">
      <alignment horizontal="left" vertical="center" wrapText="1"/>
    </xf>
    <xf fontId="11" fillId="5" borderId="16" numFmtId="0" xfId="0" applyFont="1" applyFill="1" applyBorder="1" applyAlignment="1">
      <alignment horizontal="left" vertical="center" wrapText="1"/>
    </xf>
    <xf fontId="3" fillId="5" borderId="9" numFmtId="0" xfId="0" applyFont="1" applyFill="1" applyBorder="1" applyAlignment="1">
      <alignment horizontal="center" vertical="center" wrapText="1"/>
    </xf>
    <xf fontId="3" fillId="5" borderId="16" numFmtId="0" xfId="0" applyFont="1" applyFill="1" applyBorder="1" applyAlignment="1">
      <alignment horizontal="left" vertical="center" wrapText="1"/>
    </xf>
    <xf fontId="3" fillId="0" borderId="3" numFmtId="0" xfId="0" applyFont="1" applyBorder="1" applyAlignment="1">
      <alignment horizontal="center" vertical="center" wrapText="1"/>
    </xf>
    <xf fontId="11" fillId="3" borderId="11" numFmtId="0" xfId="0" applyFont="1" applyFill="1" applyBorder="1" applyAlignment="1">
      <alignment horizontal="left" vertical="center" wrapText="1"/>
    </xf>
    <xf fontId="3" fillId="8" borderId="15" numFmtId="0" xfId="0" applyFont="1" applyFill="1" applyBorder="1" applyAlignment="1">
      <alignment horizontal="left" vertical="center" wrapText="1"/>
    </xf>
    <xf fontId="11" fillId="3" borderId="15" numFmtId="0" xfId="0" applyFont="1" applyFill="1" applyBorder="1" applyAlignment="1">
      <alignment horizontal="left" vertical="center" wrapText="1"/>
    </xf>
    <xf fontId="3" fillId="8" borderId="16" numFmtId="0" xfId="0" applyFont="1" applyFill="1" applyBorder="1" applyAlignment="1">
      <alignment horizontal="left" vertical="center" wrapText="1"/>
    </xf>
    <xf fontId="11" fillId="7" borderId="16" numFmtId="0" xfId="0" applyFont="1" applyFill="1" applyBorder="1" applyAlignment="1">
      <alignment horizontal="left" vertical="center" wrapText="1"/>
    </xf>
    <xf fontId="3" fillId="3" borderId="16" numFmtId="0" xfId="0" applyFont="1" applyFill="1" applyBorder="1" applyAlignment="1">
      <alignment horizontal="left" vertical="center" wrapText="1"/>
    </xf>
    <xf fontId="3" fillId="3" borderId="0" numFmtId="0" xfId="0" applyFont="1" applyFill="1" applyAlignment="1">
      <alignment horizontal="center" vertical="center" wrapText="1"/>
    </xf>
    <xf fontId="11" fillId="3" borderId="16" numFmtId="0" xfId="0" applyFont="1" applyFill="1" applyBorder="1" applyAlignment="1">
      <alignment horizontal="left" vertical="center" wrapText="1"/>
    </xf>
    <xf fontId="3" fillId="3" borderId="14" numFmtId="0" xfId="0" applyFont="1" applyFill="1" applyBorder="1" applyAlignment="1">
      <alignment horizontal="left" vertical="center" wrapText="1"/>
    </xf>
    <xf fontId="3" fillId="0" borderId="14" numFmtId="0" xfId="0" applyFont="1" applyBorder="1" applyAlignment="1">
      <alignment horizontal="center" vertical="center" wrapText="1"/>
    </xf>
    <xf fontId="1" fillId="5" borderId="16" numFmtId="0" xfId="0" applyFont="1" applyFill="1" applyBorder="1" applyAlignment="1">
      <alignment horizontal="left" vertical="center" wrapText="1"/>
    </xf>
    <xf fontId="3" fillId="3" borderId="3" numFmtId="0" xfId="0" applyFont="1" applyFill="1" applyBorder="1" applyAlignment="1">
      <alignment horizontal="left" vertical="center" wrapText="1"/>
    </xf>
    <xf fontId="3" fillId="3" borderId="7" numFmtId="0" xfId="0" applyFont="1" applyFill="1" applyBorder="1" applyAlignment="1">
      <alignment horizontal="center" vertical="center" wrapText="1"/>
    </xf>
    <xf fontId="3" fillId="0" borderId="3" numFmtId="0" xfId="0" applyFont="1" applyBorder="1" applyAlignment="1">
      <alignment horizontal="left" vertical="center" wrapText="1"/>
    </xf>
    <xf fontId="7" fillId="0" borderId="11" numFmtId="0" xfId="0" applyFont="1" applyBorder="1" applyAlignment="1">
      <alignment horizontal="left" vertical="center" wrapText="1"/>
    </xf>
    <xf fontId="3" fillId="0" borderId="15" numFmtId="0" xfId="0" applyFont="1" applyBorder="1" applyAlignment="1">
      <alignment horizontal="left" vertical="center"/>
    </xf>
    <xf fontId="3" fillId="0" borderId="13" numFmtId="0" xfId="0" applyFont="1" applyBorder="1" applyAlignment="1">
      <alignment horizontal="center" vertical="center"/>
    </xf>
    <xf fontId="7" fillId="0" borderId="11" numFmtId="0" xfId="0" applyFont="1" applyBorder="1" applyAlignment="1">
      <alignment horizontal="left" vertical="center"/>
    </xf>
    <xf fontId="7" fillId="0" borderId="14" numFmtId="0" xfId="0" applyFont="1" applyBorder="1" applyAlignment="1">
      <alignment horizontal="left" vertical="center" wrapText="1"/>
    </xf>
    <xf fontId="3" fillId="0" borderId="10" numFmtId="0" xfId="0" applyFont="1" applyBorder="1" applyAlignment="1">
      <alignment horizontal="left" vertical="center" wrapText="1"/>
    </xf>
    <xf fontId="11" fillId="3" borderId="14" numFmtId="0" xfId="0" applyFont="1" applyFill="1" applyBorder="1" applyAlignment="1">
      <alignment horizontal="left" vertical="center" wrapText="1"/>
    </xf>
    <xf fontId="4" fillId="8" borderId="3" numFmtId="0" xfId="0" applyFont="1" applyFill="1" applyBorder="1"/>
    <xf fontId="3" fillId="8" borderId="10" numFmtId="0" xfId="0" applyFont="1" applyFill="1" applyBorder="1" applyAlignment="1">
      <alignment horizontal="left" vertical="center" wrapText="1"/>
    </xf>
    <xf fontId="3" fillId="5" borderId="3" numFmtId="0" xfId="0" applyFont="1" applyFill="1" applyBorder="1" applyAlignment="1">
      <alignment horizontal="center" vertical="center" wrapText="1"/>
    </xf>
    <xf fontId="3" fillId="5" borderId="10" numFmtId="0" xfId="0" applyFont="1" applyFill="1" applyBorder="1" applyAlignment="1">
      <alignment horizontal="left" vertical="center" wrapText="1"/>
    </xf>
    <xf fontId="12" fillId="0" borderId="10" numFmtId="0" xfId="0" applyFont="1" applyBorder="1" applyAlignment="1">
      <alignment horizontal="left" vertical="center" wrapText="1"/>
    </xf>
    <xf fontId="7" fillId="3" borderId="11" numFmtId="0" xfId="0" applyFont="1" applyFill="1" applyBorder="1" applyAlignment="1">
      <alignment horizontal="left" vertical="center" wrapText="1"/>
    </xf>
    <xf fontId="3" fillId="3" borderId="13" numFmtId="0" xfId="0" applyFont="1" applyFill="1" applyBorder="1" applyAlignment="1">
      <alignment horizontal="left" vertical="center" wrapText="1"/>
    </xf>
    <xf fontId="7" fillId="3" borderId="16" numFmtId="0" xfId="0" applyFont="1" applyFill="1" applyBorder="1" applyAlignment="1">
      <alignment horizontal="left" vertical="center" wrapText="1"/>
    </xf>
    <xf fontId="7" fillId="0" borderId="16" numFmtId="0" xfId="0" applyFont="1" applyBorder="1" applyAlignment="1">
      <alignment horizontal="left" vertical="center" wrapText="1"/>
    </xf>
    <xf fontId="3" fillId="5" borderId="3" numFmtId="0" xfId="0" applyFont="1" applyFill="1" applyBorder="1" applyAlignment="1">
      <alignment horizontal="left" vertical="center" wrapText="1"/>
    </xf>
    <xf fontId="7" fillId="5" borderId="11" numFmtId="0" xfId="0" applyFont="1" applyFill="1" applyBorder="1" applyAlignment="1">
      <alignment horizontal="left" vertical="center" wrapText="1"/>
    </xf>
    <xf fontId="7" fillId="0" borderId="15" numFmtId="0" xfId="0" applyFont="1" applyBorder="1" applyAlignment="1">
      <alignment horizontal="left" vertical="center" wrapText="1"/>
    </xf>
    <xf fontId="7" fillId="7" borderId="14" numFmtId="0" xfId="0" applyFont="1" applyFill="1" applyBorder="1" applyAlignment="1">
      <alignment horizontal="left" vertical="center" wrapText="1"/>
    </xf>
    <xf fontId="7" fillId="7" borderId="16" numFmtId="0" xfId="0" applyFont="1" applyFill="1" applyBorder="1" applyAlignment="1">
      <alignment horizontal="left" vertical="center" wrapText="1"/>
    </xf>
    <xf fontId="4" fillId="8" borderId="16" numFmtId="0" xfId="0" applyFont="1" applyFill="1" applyBorder="1"/>
    <xf fontId="3" fillId="7" borderId="3" numFmtId="0" xfId="0" applyFont="1" applyFill="1" applyBorder="1" applyAlignment="1">
      <alignment horizontal="left" vertical="center" wrapText="1"/>
    </xf>
    <xf fontId="3" fillId="8" borderId="13" numFmtId="0" xfId="0" applyFont="1" applyFill="1" applyBorder="1" applyAlignment="1">
      <alignment horizontal="center" vertical="center" wrapText="1"/>
    </xf>
    <xf fontId="3" fillId="7" borderId="7" numFmtId="0" xfId="0" applyFont="1" applyFill="1" applyBorder="1" applyAlignment="1">
      <alignment horizontal="center" vertical="center" wrapText="1"/>
    </xf>
    <xf fontId="3" fillId="0" borderId="14" numFmtId="0" xfId="0" applyFont="1" applyBorder="1" applyAlignment="1">
      <alignment horizontal="center" vertical="center"/>
    </xf>
    <xf fontId="3" fillId="5" borderId="11" numFmtId="0" xfId="0" applyFont="1" applyFill="1" applyBorder="1" applyAlignment="1">
      <alignment horizontal="center" vertical="center" wrapText="1"/>
    </xf>
    <xf fontId="3" fillId="3" borderId="11" numFmtId="0" xfId="0" applyFont="1" applyFill="1" applyBorder="1" applyAlignment="1">
      <alignment horizontal="center" vertical="center" wrapText="1"/>
    </xf>
    <xf fontId="3" fillId="6" borderId="11" numFmtId="0" xfId="0" applyFont="1" applyFill="1" applyBorder="1" applyAlignment="1">
      <alignment horizontal="center" vertical="center" wrapText="1"/>
    </xf>
    <xf fontId="3" fillId="5" borderId="11" numFmtId="0" xfId="0" applyFont="1" applyFill="1" applyBorder="1" applyAlignment="1">
      <alignment horizontal="left" vertical="center" wrapText="1"/>
    </xf>
    <xf fontId="3" fillId="3" borderId="14" numFmtId="0" xfId="0" applyFont="1" applyFill="1" applyBorder="1" applyAlignment="1">
      <alignment horizontal="center" vertical="center" wrapText="1"/>
    </xf>
    <xf fontId="7" fillId="3" borderId="14" numFmtId="0" xfId="0" applyFont="1" applyFill="1" applyBorder="1" applyAlignment="1">
      <alignment horizontal="left" vertical="center" wrapText="1"/>
    </xf>
    <xf fontId="3" fillId="6" borderId="16" numFmtId="0" xfId="0" applyFont="1" applyFill="1" applyBorder="1" applyAlignment="1">
      <alignment horizontal="center" vertical="center" wrapText="1"/>
    </xf>
    <xf fontId="3" fillId="3" borderId="10" numFmtId="0" xfId="0" applyFont="1" applyFill="1" applyBorder="1" applyAlignment="1">
      <alignment horizontal="center" vertical="center" wrapText="1"/>
    </xf>
    <xf fontId="3" fillId="8" borderId="9" numFmtId="0" xfId="0" applyFont="1" applyFill="1" applyBorder="1" applyAlignment="1">
      <alignment horizontal="center" vertical="center" wrapText="1"/>
    </xf>
    <xf fontId="3" fillId="3" borderId="9" numFmtId="0" xfId="0" applyFont="1" applyFill="1" applyBorder="1" applyAlignment="1">
      <alignment horizontal="center" vertical="center" wrapText="1"/>
    </xf>
    <xf fontId="3" fillId="0" borderId="13" numFmtId="0" xfId="0" applyFont="1" applyBorder="1" applyAlignment="1">
      <alignment horizontal="left" vertical="center" wrapText="1"/>
    </xf>
    <xf fontId="3" fillId="3" borderId="12" numFmtId="0" xfId="0" applyFont="1" applyFill="1" applyBorder="1" applyAlignment="1">
      <alignment horizontal="center" vertical="center"/>
    </xf>
    <xf fontId="7" fillId="3" borderId="15" numFmtId="0" xfId="0" applyFont="1" applyFill="1" applyBorder="1" applyAlignment="1">
      <alignment horizontal="left" vertical="center" wrapText="1"/>
    </xf>
    <xf fontId="7" fillId="0" borderId="10" numFmtId="0" xfId="0" applyFont="1" applyBorder="1" applyAlignment="1">
      <alignment horizontal="left" vertical="center" wrapText="1"/>
    </xf>
    <xf fontId="7" fillId="8" borderId="15" numFmtId="0" xfId="0" applyFont="1" applyFill="1" applyBorder="1" applyAlignment="1">
      <alignment horizontal="left" vertical="center" wrapText="1"/>
    </xf>
    <xf fontId="7" fillId="0" borderId="13" numFmtId="0" xfId="0" applyFont="1" applyBorder="1" applyAlignment="1">
      <alignment horizontal="left" vertical="center" wrapText="1"/>
    </xf>
    <xf fontId="3" fillId="3" borderId="10" numFmtId="0" xfId="0" applyFont="1" applyFill="1" applyBorder="1" applyAlignment="1">
      <alignment horizontal="left" vertical="center" wrapText="1"/>
    </xf>
    <xf fontId="1" fillId="10" borderId="0" numFmtId="0" xfId="0" applyFont="1" applyFill="1"/>
    <xf fontId="8" fillId="2" borderId="0" numFmtId="0" xfId="0" applyFont="1" applyFill="1" applyAlignment="1">
      <alignment horizontal="center" vertical="center" wrapText="1"/>
    </xf>
    <xf fontId="13" fillId="2" borderId="0" numFmtId="0" xfId="0" applyFont="1" applyFill="1" applyAlignment="1">
      <alignment horizontal="center" vertical="center" wrapText="1"/>
    </xf>
    <xf fontId="13" fillId="2" borderId="0" numFmtId="0" xfId="0" applyFont="1" applyFill="1" applyAlignment="1">
      <alignment horizontal="center" vertical="top" wrapText="1"/>
    </xf>
    <xf fontId="6" fillId="6" borderId="15" numFmtId="0" xfId="0" applyFont="1" applyFill="1" applyBorder="1" applyAlignment="1">
      <alignment horizontal="center" vertical="center" wrapText="1"/>
    </xf>
    <xf fontId="6" fillId="6" borderId="15" numFmtId="0" xfId="0" applyFont="1" applyFill="1" applyBorder="1" applyAlignment="1">
      <alignment horizontal="left" vertical="center" wrapText="1"/>
    </xf>
    <xf fontId="6" fillId="3" borderId="15" numFmtId="0" xfId="0" applyFont="1" applyFill="1" applyBorder="1" applyAlignment="1">
      <alignment horizontal="center" vertical="center" wrapText="1"/>
    </xf>
    <xf fontId="6" fillId="3" borderId="15" numFmtId="0" xfId="0" applyFont="1" applyFill="1" applyBorder="1" applyAlignment="1">
      <alignment horizontal="left" vertical="center" wrapText="1"/>
    </xf>
    <xf fontId="6" fillId="6" borderId="13" numFmtId="0" xfId="0" applyFont="1" applyFill="1" applyBorder="1" applyAlignment="1">
      <alignment horizontal="center" vertical="center" wrapText="1"/>
    </xf>
    <xf fontId="6" fillId="3" borderId="11" numFmtId="0" xfId="0" applyFont="1" applyFill="1" applyBorder="1" applyAlignment="1">
      <alignment horizontal="center" vertical="center" wrapText="1"/>
    </xf>
    <xf fontId="6" fillId="5" borderId="15" numFmtId="0" xfId="0" applyFont="1" applyFill="1" applyBorder="1" applyAlignment="1">
      <alignment horizontal="center" vertical="center"/>
    </xf>
    <xf fontId="10" fillId="0" borderId="15" numFmtId="0" xfId="0" applyFont="1" applyBorder="1" applyAlignment="1">
      <alignment horizontal="left" vertical="center" wrapText="1"/>
    </xf>
    <xf fontId="6" fillId="0" borderId="13" numFmtId="0" xfId="0" applyFont="1" applyBorder="1" applyAlignment="1">
      <alignment horizontal="center" vertical="center" wrapText="1"/>
    </xf>
    <xf fontId="6" fillId="3" borderId="13" numFmtId="0" xfId="0" applyFont="1" applyFill="1" applyBorder="1" applyAlignment="1">
      <alignment horizontal="center" vertical="center" wrapText="1"/>
    </xf>
    <xf fontId="6" fillId="6" borderId="16" numFmtId="0" xfId="0" applyFont="1" applyFill="1" applyBorder="1" applyAlignment="1">
      <alignment horizontal="left" vertical="center" wrapText="1"/>
    </xf>
    <xf fontId="6" fillId="6" borderId="16" numFmtId="0" xfId="0" applyFont="1" applyFill="1" applyBorder="1" applyAlignment="1">
      <alignment horizontal="center" vertical="center" wrapText="1"/>
    </xf>
    <xf fontId="6" fillId="0" borderId="16" numFmtId="0" xfId="0" applyFont="1" applyBorder="1" applyAlignment="1">
      <alignment horizontal="left" vertical="center" wrapText="1"/>
    </xf>
    <xf fontId="6" fillId="0" borderId="9" numFmtId="0" xfId="0" applyFont="1" applyBorder="1" applyAlignment="1">
      <alignment horizontal="center" vertical="center" wrapText="1"/>
    </xf>
    <xf fontId="6" fillId="5" borderId="3" numFmtId="0" xfId="0" applyFont="1" applyFill="1" applyBorder="1" applyAlignment="1">
      <alignment horizontal="left" vertical="center" wrapText="1"/>
    </xf>
    <xf fontId="10" fillId="6" borderId="16" numFmtId="0" xfId="0" applyFont="1" applyFill="1" applyBorder="1" applyAlignment="1">
      <alignment horizontal="left" vertical="center" wrapText="1"/>
    </xf>
    <xf fontId="10" fillId="3" borderId="16" numFmtId="0" xfId="0" applyFont="1" applyFill="1" applyBorder="1" applyAlignment="1">
      <alignment horizontal="left" vertical="center" wrapText="1"/>
    </xf>
    <xf fontId="6" fillId="3" borderId="9" numFmtId="0" xfId="0" applyFont="1" applyFill="1" applyBorder="1" applyAlignment="1">
      <alignment horizontal="center" vertical="center" wrapText="1"/>
    </xf>
    <xf fontId="10" fillId="3" borderId="12" numFmtId="0" xfId="0" applyFont="1" applyFill="1" applyBorder="1" applyAlignment="1">
      <alignment horizontal="left" vertical="center" wrapText="1"/>
    </xf>
    <xf fontId="6" fillId="6" borderId="3" numFmtId="0" xfId="0" applyFont="1" applyFill="1" applyBorder="1" applyAlignment="1">
      <alignment horizontal="center" vertical="center" wrapText="1"/>
    </xf>
    <xf fontId="6" fillId="6" borderId="9" numFmtId="0" xfId="0" applyFont="1" applyFill="1" applyBorder="1" applyAlignment="1">
      <alignment horizontal="center" vertical="center" wrapText="1"/>
    </xf>
    <xf fontId="6" fillId="3" borderId="12" numFmtId="0" xfId="0" applyFont="1" applyFill="1" applyBorder="1" applyAlignment="1">
      <alignment horizontal="center" vertical="center" wrapText="1"/>
    </xf>
    <xf fontId="10" fillId="3" borderId="15" numFmtId="0" xfId="0" applyFont="1" applyFill="1" applyBorder="1" applyAlignment="1">
      <alignment horizontal="left" vertical="center" wrapText="1"/>
    </xf>
    <xf fontId="6" fillId="0" borderId="15" numFmtId="0" xfId="0" applyFont="1" applyBorder="1" applyAlignment="1">
      <alignment horizontal="center" vertical="center"/>
    </xf>
    <xf fontId="6" fillId="0" borderId="15" numFmtId="0" xfId="0" applyFont="1" applyBorder="1" applyAlignment="1">
      <alignment horizontal="left" vertical="center" wrapText="1"/>
    </xf>
    <xf fontId="6" fillId="0" borderId="11" numFmtId="0" xfId="0" applyFont="1" applyBorder="1" applyAlignment="1">
      <alignment horizontal="center" vertical="center"/>
    </xf>
    <xf fontId="6" fillId="0" borderId="11" numFmtId="0" xfId="0" applyFont="1" applyBorder="1" applyAlignment="1">
      <alignment horizontal="left" vertical="center" wrapText="1"/>
    </xf>
    <xf fontId="6" fillId="5" borderId="16" numFmtId="0" xfId="0" applyFont="1" applyFill="1" applyBorder="1" applyAlignment="1">
      <alignment horizontal="left" vertical="center" wrapText="1"/>
    </xf>
    <xf fontId="6" fillId="8" borderId="16" numFmtId="0" xfId="0" applyFont="1" applyFill="1" applyBorder="1" applyAlignment="1">
      <alignment horizontal="center" vertical="center" wrapText="1"/>
    </xf>
    <xf fontId="6" fillId="0" borderId="16" numFmtId="0" xfId="0" applyFont="1" applyBorder="1" applyAlignment="1">
      <alignment horizontal="center" vertical="center" wrapText="1"/>
    </xf>
    <xf fontId="6" fillId="7" borderId="16" numFmtId="0" xfId="0" applyFont="1" applyFill="1" applyBorder="1" applyAlignment="1">
      <alignment horizontal="left" vertical="center" wrapText="1"/>
    </xf>
    <xf fontId="6" fillId="3" borderId="16" numFmtId="0" xfId="0" applyFont="1" applyFill="1" applyBorder="1" applyAlignment="1">
      <alignment horizontal="center" vertical="center" wrapText="1"/>
    </xf>
    <xf fontId="6" fillId="8" borderId="16" numFmtId="0" xfId="0" applyFont="1" applyFill="1" applyBorder="1" applyAlignment="1">
      <alignment horizontal="left" vertical="center" wrapText="1"/>
    </xf>
    <xf fontId="6" fillId="5" borderId="15" numFmtId="0" xfId="0" applyFont="1" applyFill="1" applyBorder="1" applyAlignment="1">
      <alignment horizontal="left" vertical="center" wrapText="1"/>
    </xf>
    <xf fontId="6" fillId="0" borderId="11" numFmtId="0" xfId="0" applyFont="1" applyBorder="1" applyAlignment="1">
      <alignment horizontal="center" vertical="center" wrapText="1"/>
    </xf>
    <xf fontId="6" fillId="5" borderId="12" numFmtId="0" xfId="0" applyFont="1" applyFill="1" applyBorder="1" applyAlignment="1">
      <alignment horizontal="center" vertical="center" wrapText="1"/>
    </xf>
    <xf fontId="6" fillId="6" borderId="11" numFmtId="0" xfId="0" applyFont="1" applyFill="1" applyBorder="1" applyAlignment="1">
      <alignment horizontal="center" vertical="center"/>
    </xf>
    <xf fontId="10" fillId="0" borderId="16" numFmtId="0" xfId="0" applyFont="1" applyBorder="1" applyAlignment="1">
      <alignment horizontal="left" vertical="center" wrapText="1"/>
    </xf>
    <xf fontId="6" fillId="5" borderId="16" numFmtId="0" xfId="0" applyFont="1" applyFill="1" applyBorder="1" applyAlignment="1">
      <alignment horizontal="center" vertical="center" wrapText="1"/>
    </xf>
    <xf fontId="6" fillId="7" borderId="15" numFmtId="0" xfId="0" applyFont="1" applyFill="1" applyBorder="1" applyAlignment="1">
      <alignment horizontal="center" vertical="center" wrapText="1"/>
    </xf>
    <xf fontId="6" fillId="7" borderId="15" numFmtId="0" xfId="0" applyFont="1" applyFill="1" applyBorder="1" applyAlignment="1">
      <alignment horizontal="left" vertical="center" wrapText="1"/>
    </xf>
    <xf fontId="6" fillId="7" borderId="16" numFmtId="0" xfId="0" applyFont="1" applyFill="1" applyBorder="1" applyAlignment="1">
      <alignment horizontal="center" vertical="center" wrapText="1"/>
    </xf>
    <xf fontId="10" fillId="7" borderId="15" numFmtId="0" xfId="0" applyFont="1" applyFill="1" applyBorder="1" applyAlignment="1">
      <alignment horizontal="left" vertical="center" wrapText="1"/>
    </xf>
    <xf fontId="6" fillId="7" borderId="0" numFmtId="0" xfId="0" applyFont="1" applyFill="1" applyAlignment="1">
      <alignment horizontal="center" vertical="center" wrapText="1"/>
    </xf>
    <xf fontId="6" fillId="7" borderId="13" numFmtId="0" xfId="0" applyFont="1" applyFill="1" applyBorder="1" applyAlignment="1">
      <alignment horizontal="center" vertical="center" wrapText="1"/>
    </xf>
    <xf fontId="6" fillId="7" borderId="11" numFmtId="0" xfId="0" applyFont="1" applyFill="1" applyBorder="1" applyAlignment="1">
      <alignment horizontal="left" vertical="center" wrapText="1"/>
    </xf>
    <xf fontId="6" fillId="7" borderId="9" numFmtId="0" xfId="0" applyFont="1" applyFill="1" applyBorder="1" applyAlignment="1">
      <alignment horizontal="center" vertical="center" wrapText="1"/>
    </xf>
    <xf fontId="10" fillId="7" borderId="16" numFmtId="0" xfId="0" applyFont="1" applyFill="1" applyBorder="1" applyAlignment="1">
      <alignment horizontal="left" vertical="center" wrapText="1"/>
    </xf>
    <xf fontId="6" fillId="8" borderId="13" numFmtId="0" xfId="0" applyFont="1" applyFill="1" applyBorder="1" applyAlignment="1">
      <alignment horizontal="center" vertical="center" wrapText="1"/>
    </xf>
    <xf fontId="6" fillId="8" borderId="9" numFmtId="0" xfId="0" applyFont="1" applyFill="1" applyBorder="1" applyAlignment="1">
      <alignment horizontal="center" vertical="center" wrapText="1"/>
    </xf>
    <xf fontId="6" fillId="3" borderId="16" numFmtId="0" xfId="0" applyFont="1" applyFill="1" applyBorder="1" applyAlignment="1">
      <alignment horizontal="left" vertical="center" wrapText="1"/>
    </xf>
    <xf fontId="4" fillId="8" borderId="9" numFmtId="0" xfId="0" applyFont="1" applyFill="1" applyBorder="1"/>
    <xf fontId="6" fillId="0" borderId="3" numFmtId="0" xfId="0" applyFont="1" applyBorder="1" applyAlignment="1">
      <alignment horizontal="left" vertical="center" wrapText="1"/>
    </xf>
    <xf fontId="6" fillId="5" borderId="3" numFmtId="0" xfId="0" applyFont="1" applyFill="1" applyBorder="1" applyAlignment="1">
      <alignment horizontal="center" vertical="center" wrapText="1"/>
    </xf>
    <xf fontId="6" fillId="0" borderId="12" numFmtId="0" xfId="0" applyFont="1" applyBorder="1" applyAlignment="1">
      <alignment horizontal="center" vertical="center" wrapText="1"/>
    </xf>
    <xf fontId="6" fillId="8" borderId="0" numFmtId="0" xfId="0" applyFont="1" applyFill="1" applyAlignment="1">
      <alignment horizontal="center" vertical="center" wrapText="1"/>
    </xf>
    <xf fontId="1" fillId="8" borderId="0" numFmtId="0" xfId="0" applyFont="1" applyFill="1"/>
    <xf fontId="6" fillId="8" borderId="7" numFmtId="0" xfId="0" applyFont="1" applyFill="1" applyBorder="1" applyAlignment="1">
      <alignment horizontal="center" vertical="center" wrapText="1"/>
    </xf>
    <xf fontId="6" fillId="0" borderId="0" numFmtId="0" xfId="0" applyFont="1" applyAlignment="1">
      <alignment horizontal="center" vertical="center" wrapText="1"/>
    </xf>
    <xf fontId="6" fillId="6" borderId="3" numFmtId="0" xfId="0" applyFont="1" applyFill="1" applyBorder="1" applyAlignment="1">
      <alignment horizontal="left" vertical="center" wrapText="1"/>
    </xf>
    <xf fontId="6" fillId="3" borderId="7" numFmtId="0" xfId="0" applyFont="1" applyFill="1" applyBorder="1" applyAlignment="1">
      <alignment horizontal="center" vertical="center" wrapText="1"/>
    </xf>
    <xf fontId="6" fillId="3" borderId="3" numFmtId="0" xfId="0" applyFont="1" applyFill="1" applyBorder="1" applyAlignment="1">
      <alignment horizontal="left" vertical="center" wrapText="1"/>
    </xf>
    <xf fontId="10" fillId="6" borderId="15" numFmtId="0" xfId="0" applyFont="1" applyFill="1" applyBorder="1" applyAlignment="1">
      <alignment horizontal="left" vertical="center" wrapText="1"/>
    </xf>
    <xf fontId="6" fillId="0" borderId="12" numFmtId="0" xfId="0" applyFont="1" applyBorder="1" applyAlignment="1">
      <alignment horizontal="center" vertical="center"/>
    </xf>
    <xf fontId="10" fillId="8" borderId="15" numFmtId="0" xfId="0" applyFont="1" applyFill="1" applyBorder="1" applyAlignment="1">
      <alignment horizontal="left" vertical="center" wrapText="1"/>
    </xf>
    <xf fontId="6" fillId="8" borderId="15" numFmtId="0" xfId="0" applyFont="1" applyFill="1" applyBorder="1" applyAlignment="1">
      <alignment horizontal="center" vertical="center" wrapText="1"/>
    </xf>
    <xf fontId="6" fillId="5" borderId="0" numFmtId="0" xfId="0" applyFont="1" applyFill="1" applyAlignment="1">
      <alignment horizontal="center" vertical="center" wrapText="1"/>
    </xf>
    <xf fontId="6" fillId="0" borderId="2" numFmtId="0" xfId="0" applyFont="1" applyBorder="1" applyAlignment="1">
      <alignment horizontal="center" vertical="center"/>
    </xf>
    <xf fontId="6" fillId="0" borderId="2" numFmtId="0" xfId="0" applyFont="1" applyBorder="1" applyAlignment="1">
      <alignment horizontal="left" vertical="center" wrapText="1"/>
    </xf>
    <xf fontId="6" fillId="5" borderId="15" numFmtId="0" xfId="0" applyFont="1" applyFill="1" applyBorder="1" applyAlignment="1">
      <alignment horizontal="center" vertical="center" wrapText="1"/>
    </xf>
    <xf fontId="10" fillId="3" borderId="11" numFmtId="0" xfId="0" applyFont="1" applyFill="1" applyBorder="1" applyAlignment="1">
      <alignment horizontal="left" vertical="center" wrapText="1"/>
    </xf>
    <xf fontId="6" fillId="5" borderId="13" numFmtId="0" xfId="0" applyFont="1" applyFill="1" applyBorder="1" applyAlignment="1">
      <alignment horizontal="center" vertical="center" wrapText="1"/>
    </xf>
    <xf fontId="10" fillId="5" borderId="13" numFmtId="0" xfId="0" applyFont="1" applyFill="1" applyBorder="1" applyAlignment="1">
      <alignment horizontal="left" vertical="center" wrapText="1"/>
    </xf>
    <xf fontId="10" fillId="6" borderId="11" numFmtId="0" xfId="0" applyFont="1" applyFill="1" applyBorder="1" applyAlignment="1">
      <alignment horizontal="left" vertical="center" wrapText="1"/>
    </xf>
    <xf fontId="6" fillId="3" borderId="13" numFmtId="0" xfId="0" applyFont="1" applyFill="1" applyBorder="1" applyAlignment="1">
      <alignment horizontal="center" vertical="center"/>
    </xf>
    <xf fontId="6" fillId="3" borderId="14" numFmtId="0" xfId="0" applyFont="1" applyFill="1" applyBorder="1" applyAlignment="1">
      <alignment horizontal="center" vertical="center" wrapText="1"/>
    </xf>
    <xf fontId="6" fillId="5" borderId="14" numFmtId="0" xfId="0" applyFont="1" applyFill="1" applyBorder="1" applyAlignment="1">
      <alignment horizontal="left" vertical="center" wrapText="1"/>
    </xf>
    <xf fontId="6" fillId="7" borderId="9" numFmtId="0" xfId="0" applyFont="1" applyFill="1" applyBorder="1" applyAlignment="1">
      <alignment horizontal="left" vertical="center" wrapText="1"/>
    </xf>
    <xf fontId="6" fillId="5" borderId="9" numFmtId="0" xfId="0" applyFont="1" applyFill="1" applyBorder="1" applyAlignment="1">
      <alignment horizontal="center" vertical="center" wrapText="1"/>
    </xf>
    <xf fontId="6" fillId="3" borderId="14" numFmtId="0" xfId="0" applyFont="1" applyFill="1" applyBorder="1" applyAlignment="1">
      <alignment horizontal="left" vertical="center" wrapText="1"/>
    </xf>
    <xf fontId="10" fillId="3" borderId="14" numFmtId="0" xfId="0" applyFont="1" applyFill="1" applyBorder="1" applyAlignment="1">
      <alignment horizontal="left" vertical="center" wrapText="1"/>
    </xf>
    <xf fontId="6" fillId="3" borderId="13" numFmtId="0" xfId="0" applyFont="1" applyFill="1" applyBorder="1" applyAlignment="1">
      <alignment horizontal="left" vertical="center" wrapText="1"/>
    </xf>
    <xf fontId="10" fillId="8" borderId="11" numFmtId="0" xfId="0" applyFont="1" applyFill="1" applyBorder="1" applyAlignment="1">
      <alignment horizontal="left" vertical="center" wrapText="1"/>
    </xf>
    <xf fontId="6" fillId="3" borderId="11" numFmtId="0" xfId="0" applyFont="1" applyFill="1" applyBorder="1" applyAlignment="1">
      <alignment horizontal="left" vertical="center" wrapText="1"/>
    </xf>
    <xf fontId="6" fillId="0" borderId="14" numFmtId="0" xfId="0" applyFont="1" applyBorder="1" applyAlignment="1">
      <alignment horizontal="left" vertical="center" wrapText="1"/>
    </xf>
    <xf fontId="10" fillId="0" borderId="14" numFmtId="0" xfId="0" applyFont="1" applyBorder="1" applyAlignment="1">
      <alignment horizontal="left" vertical="center" wrapText="1"/>
    </xf>
    <xf fontId="3" fillId="5" borderId="13" numFmtId="0" xfId="0" applyFont="1" applyFill="1" applyBorder="1" applyAlignment="1">
      <alignment horizontal="center" vertical="center" wrapText="1"/>
    </xf>
    <xf fontId="10" fillId="5" borderId="14" numFmtId="0" xfId="0" applyFont="1" applyFill="1" applyBorder="1" applyAlignment="1">
      <alignment horizontal="left" vertical="center" wrapText="1"/>
    </xf>
    <xf fontId="6" fillId="3" borderId="10" numFmtId="0" xfId="0" applyFont="1" applyFill="1" applyBorder="1" applyAlignment="1">
      <alignment horizontal="left" vertical="center" wrapText="1"/>
    </xf>
    <xf fontId="6" fillId="3" borderId="3" numFmtId="0" xfId="0" applyFont="1" applyFill="1" applyBorder="1" applyAlignment="1">
      <alignment horizontal="center" vertical="center" wrapText="1"/>
    </xf>
    <xf fontId="14" fillId="9" borderId="4" numFmtId="0" xfId="0" applyFont="1" applyFill="1" applyBorder="1" applyAlignment="1">
      <alignment horizontal="center" vertical="center" wrapText="1"/>
    </xf>
    <xf fontId="4" fillId="8" borderId="7" numFmtId="0" xfId="0" applyFont="1" applyFill="1" applyBorder="1"/>
    <xf fontId="6" fillId="0" borderId="10" numFmtId="0" xfId="0" applyFont="1" applyBorder="1" applyAlignment="1">
      <alignment horizontal="left" vertical="center" wrapText="1"/>
    </xf>
    <xf fontId="6" fillId="3" borderId="15" numFmtId="0" xfId="0" applyFont="1" applyFill="1" applyBorder="1" applyAlignment="1">
      <alignment horizontal="center" vertical="center"/>
    </xf>
    <xf fontId="6" fillId="8" borderId="14" numFmtId="0" xfId="0" applyFont="1" applyFill="1" applyBorder="1" applyAlignment="1">
      <alignment horizontal="left" vertical="center" wrapText="1"/>
    </xf>
    <xf fontId="6" fillId="6" borderId="14" numFmtId="0" xfId="0" applyFont="1" applyFill="1" applyBorder="1" applyAlignment="1">
      <alignment horizontal="left" vertical="center" wrapText="1"/>
    </xf>
    <xf fontId="10" fillId="0" borderId="22" numFmtId="0" xfId="0" applyFont="1" applyBorder="1" applyAlignment="1">
      <alignment horizontal="left" vertical="center" wrapText="1"/>
    </xf>
    <xf fontId="6" fillId="0" borderId="23" numFmtId="0" xfId="0" applyFont="1" applyBorder="1" applyAlignment="1">
      <alignment horizontal="center" vertical="center" wrapText="1"/>
    </xf>
    <xf fontId="6" fillId="0" borderId="24" numFmtId="0" xfId="0" applyFont="1" applyBorder="1" applyAlignment="1">
      <alignment horizontal="left" vertical="center" wrapText="1"/>
    </xf>
    <xf fontId="6" fillId="0" borderId="25" numFmtId="0" xfId="0" applyFont="1" applyBorder="1" applyAlignment="1">
      <alignment horizontal="center" vertical="center" wrapText="1"/>
    </xf>
    <xf fontId="10" fillId="6" borderId="14" numFmtId="0" xfId="0" applyFont="1" applyFill="1" applyBorder="1" applyAlignment="1">
      <alignment horizontal="left" vertical="center" wrapText="1"/>
    </xf>
    <xf fontId="6" fillId="7" borderId="14" numFmtId="0" xfId="0" applyFont="1" applyFill="1" applyBorder="1" applyAlignment="1">
      <alignment horizontal="left" vertical="center" wrapText="1"/>
    </xf>
    <xf fontId="6" fillId="5" borderId="11" numFmtId="0" xfId="0" applyFont="1" applyFill="1" applyBorder="1" applyAlignment="1">
      <alignment horizontal="center" vertical="center"/>
    </xf>
    <xf fontId="6" fillId="7" borderId="3" numFmtId="0" xfId="0" applyFont="1" applyFill="1" applyBorder="1" applyAlignment="1">
      <alignment horizontal="left" vertical="center" wrapText="1"/>
    </xf>
    <xf fontId="6" fillId="5" borderId="10" numFmtId="0" xfId="0" applyFont="1" applyFill="1" applyBorder="1" applyAlignment="1">
      <alignment horizontal="left" vertical="center" wrapText="1"/>
    </xf>
    <xf fontId="6" fillId="0" borderId="14" numFmtId="0" xfId="0" applyFont="1" applyBorder="1" applyAlignment="1">
      <alignment horizontal="center" vertical="center"/>
    </xf>
    <xf fontId="10" fillId="0" borderId="9" numFmtId="0" xfId="0" applyFont="1" applyBorder="1" applyAlignment="1">
      <alignment horizontal="left" vertical="center" wrapText="1"/>
    </xf>
    <xf fontId="6" fillId="5" borderId="11" numFmtId="0" xfId="0" applyFont="1" applyFill="1" applyBorder="1" applyAlignment="1">
      <alignment horizontal="left" vertical="center" wrapText="1"/>
    </xf>
    <xf fontId="10" fillId="7" borderId="14" numFmtId="0" xfId="0" applyFont="1" applyFill="1" applyBorder="1" applyAlignment="1">
      <alignment horizontal="left" vertical="center" wrapText="1"/>
    </xf>
    <xf fontId="4" fillId="0" borderId="16" numFmtId="0" xfId="0" applyFont="1" applyBorder="1" applyAlignment="1">
      <alignment wrapText="1"/>
    </xf>
    <xf fontId="4" fillId="0" borderId="3" numFmtId="0" xfId="0" applyFont="1" applyBorder="1" applyAlignment="1">
      <alignment wrapText="1"/>
    </xf>
    <xf fontId="10" fillId="0" borderId="10" numFmtId="0" xfId="0" applyFont="1" applyBorder="1" applyAlignment="1">
      <alignment horizontal="left" vertical="center" wrapText="1"/>
    </xf>
    <xf fontId="4" fillId="8" borderId="14" numFmtId="0" xfId="0" applyFont="1" applyFill="1" applyBorder="1" applyAlignment="1">
      <alignment horizontal="center" vertical="center" wrapText="1"/>
    </xf>
    <xf fontId="4" fillId="8" borderId="9" numFmtId="0" xfId="0" applyFont="1" applyFill="1" applyBorder="1" applyAlignment="1">
      <alignment horizontal="center" vertical="center" wrapText="1"/>
    </xf>
    <xf fontId="4" fillId="8" borderId="16" numFmtId="0" xfId="0" applyFont="1" applyFill="1" applyBorder="1" applyAlignment="1">
      <alignment horizontal="center" vertical="center"/>
    </xf>
    <xf fontId="4" fillId="8" borderId="11" numFmtId="0" xfId="0" applyFont="1" applyFill="1" applyBorder="1" applyAlignment="1">
      <alignment horizontal="left" vertical="center" wrapText="1"/>
    </xf>
    <xf fontId="4" fillId="8" borderId="15" numFmtId="0" xfId="0" applyFont="1" applyFill="1" applyBorder="1" applyAlignment="1">
      <alignment horizontal="center" vertical="center" wrapText="1"/>
    </xf>
    <xf fontId="4" fillId="0" borderId="15" numFmtId="0" xfId="0" applyFont="1" applyBorder="1" applyAlignment="1">
      <alignment horizontal="center" vertical="center"/>
    </xf>
    <xf fontId="4" fillId="8" borderId="15" numFmtId="0" xfId="0" applyFont="1" applyFill="1" applyBorder="1" applyAlignment="1">
      <alignment horizontal="center" vertical="center"/>
    </xf>
    <xf fontId="4" fillId="8" borderId="12" numFmtId="0" xfId="0" applyFont="1" applyFill="1" applyBorder="1" applyAlignment="1">
      <alignment horizontal="left" vertical="center" wrapText="1"/>
    </xf>
    <xf fontId="4" fillId="8" borderId="11" numFmtId="0" xfId="0" applyFont="1" applyFill="1" applyBorder="1" applyAlignment="1">
      <alignment horizontal="center" vertical="center"/>
    </xf>
    <xf fontId="4" fillId="0" borderId="9" numFmtId="0" xfId="0" applyFont="1" applyBorder="1" applyAlignment="1">
      <alignment horizontal="center" vertical="center"/>
    </xf>
    <xf fontId="4" fillId="8" borderId="0" numFmtId="0" xfId="0" applyFont="1" applyFill="1" applyAlignment="1">
      <alignment horizontal="center" vertical="center"/>
    </xf>
    <xf fontId="4" fillId="0" borderId="16" numFmtId="0" xfId="0" applyFont="1" applyBorder="1" applyAlignment="1">
      <alignment horizontal="center" vertical="center"/>
    </xf>
    <xf fontId="4" fillId="0" borderId="14" numFmtId="0" xfId="0" applyFont="1" applyBorder="1" applyAlignment="1">
      <alignment horizontal="center" vertical="center" wrapText="1"/>
    </xf>
    <xf fontId="4" fillId="0" borderId="16" numFmtId="0" xfId="0" applyFont="1" applyBorder="1" applyAlignment="1">
      <alignment horizontal="center" vertical="center" wrapText="1"/>
    </xf>
    <xf fontId="4" fillId="0" borderId="15" numFmtId="0" xfId="0" applyFont="1" applyBorder="1" applyAlignment="1">
      <alignment horizontal="center" vertical="center" wrapText="1"/>
    </xf>
    <xf fontId="4" fillId="8" borderId="10" numFmtId="0" xfId="0" applyFont="1" applyFill="1" applyBorder="1" applyAlignment="1">
      <alignment horizontal="left" vertical="center" wrapText="1"/>
    </xf>
    <xf fontId="4" fillId="8" borderId="3" numFmtId="0" xfId="0" applyFont="1" applyFill="1" applyBorder="1" applyAlignment="1">
      <alignment horizontal="center" vertical="center" wrapText="1"/>
    </xf>
    <xf fontId="4" fillId="0" borderId="3" numFmtId="0" xfId="0" applyFont="1" applyBorder="1" applyAlignment="1">
      <alignment horizontal="center" vertical="center"/>
    </xf>
    <xf fontId="4" fillId="8" borderId="3" numFmtId="0" xfId="0" applyFont="1" applyFill="1" applyBorder="1" applyAlignment="1">
      <alignment horizontal="center" vertical="center"/>
    </xf>
    <xf fontId="4" fillId="8" borderId="8" numFmtId="0" xfId="0" applyFont="1" applyFill="1" applyBorder="1" applyAlignment="1">
      <alignment horizontal="left" vertical="center" wrapText="1"/>
    </xf>
    <xf fontId="4" fillId="8" borderId="10" numFmtId="0" xfId="0" applyFont="1" applyFill="1" applyBorder="1" applyAlignment="1">
      <alignment horizontal="center" vertical="center"/>
    </xf>
    <xf fontId="4" fillId="8" borderId="3" numFmtId="0" xfId="0" applyFont="1" applyFill="1" applyBorder="1" applyAlignment="1">
      <alignment wrapText="1"/>
    </xf>
    <xf fontId="4" fillId="0" borderId="3" numFmtId="0" xfId="0" applyFont="1" applyBorder="1" applyAlignment="1">
      <alignment horizontal="center" vertical="center" wrapText="1"/>
    </xf>
    <xf fontId="10" fillId="5" borderId="15" numFmtId="0" xfId="0" applyFont="1" applyFill="1" applyBorder="1" applyAlignment="1">
      <alignment horizontal="left" vertical="center" wrapText="1"/>
    </xf>
    <xf fontId="6" fillId="5" borderId="14" numFmtId="0" xfId="0" applyFont="1" applyFill="1" applyBorder="1" applyAlignment="1">
      <alignment horizontal="center" vertical="center" wrapText="1"/>
    </xf>
    <xf fontId="6" fillId="6" borderId="13" numFmtId="0" xfId="0" applyFont="1" applyFill="1" applyBorder="1" applyAlignment="1">
      <alignment horizontal="left" vertical="center" wrapText="1"/>
    </xf>
    <xf fontId="10" fillId="8" borderId="16" numFmtId="0" xfId="0" applyFont="1" applyFill="1" applyBorder="1" applyAlignment="1">
      <alignment horizontal="left" vertical="center" wrapText="1"/>
    </xf>
    <xf fontId="6" fillId="5" borderId="13" numFmtId="0" xfId="0" applyFont="1" applyFill="1" applyBorder="1" applyAlignment="1">
      <alignment horizontal="left" vertical="center" wrapText="1"/>
    </xf>
    <xf fontId="6" fillId="7" borderId="10" numFmtId="0" xfId="0" applyFont="1" applyFill="1" applyBorder="1" applyAlignment="1">
      <alignment horizontal="left" vertical="center" wrapText="1"/>
    </xf>
    <xf fontId="6" fillId="7" borderId="3" numFmtId="0" xfId="0" applyFont="1" applyFill="1" applyBorder="1" applyAlignment="1">
      <alignment horizontal="center" vertical="center" wrapText="1"/>
    </xf>
    <xf fontId="10" fillId="5" borderId="16" numFmtId="0" xfId="0" applyFont="1" applyFill="1" applyBorder="1" applyAlignment="1">
      <alignment horizontal="left" vertical="center" wrapText="1"/>
    </xf>
    <xf fontId="6" fillId="5" borderId="11" numFmtId="0" xfId="0" applyFont="1" applyFill="1" applyBorder="1" applyAlignment="1">
      <alignment horizontal="center" vertical="center" wrapText="1"/>
    </xf>
    <xf fontId="10" fillId="0" borderId="12" numFmtId="0" xfId="0" applyFont="1" applyBorder="1" applyAlignment="1">
      <alignment horizontal="left" vertical="center" wrapText="1"/>
    </xf>
    <xf fontId="6" fillId="7" borderId="0" numFmtId="0" xfId="0" applyFont="1" applyFill="1" applyAlignment="1">
      <alignment horizontal="left" vertical="center" wrapText="1"/>
    </xf>
    <xf fontId="6" fillId="8" borderId="3" numFmtId="0" xfId="0" applyFont="1" applyFill="1" applyBorder="1" applyAlignment="1">
      <alignment horizontal="center" vertical="center" wrapText="1"/>
    </xf>
    <xf fontId="15" fillId="9" borderId="4" numFmtId="0" xfId="0" applyFont="1" applyFill="1" applyBorder="1" applyAlignment="1">
      <alignment horizontal="center" vertical="center" wrapText="1"/>
    </xf>
    <xf fontId="3" fillId="6" borderId="13" numFmtId="0" xfId="0" applyFont="1" applyFill="1" applyBorder="1" applyAlignment="1">
      <alignment horizontal="center" vertical="center" wrapText="1"/>
    </xf>
    <xf fontId="6" fillId="0" borderId="15" numFmtId="0" xfId="0" applyFont="1" applyBorder="1"/>
    <xf fontId="6" fillId="0" borderId="13" numFmtId="0" xfId="0" applyFont="1" applyBorder="1"/>
    <xf fontId="4" fillId="8" borderId="10" numFmtId="0" xfId="0" applyFont="1" applyFill="1" applyBorder="1"/>
    <xf fontId="6" fillId="5" borderId="12" numFmtId="0" xfId="0" applyFont="1" applyFill="1" applyBorder="1" applyAlignment="1">
      <alignment horizontal="center" vertical="center"/>
    </xf>
    <xf fontId="4" fillId="0" borderId="14" numFmtId="0" xfId="0" applyFont="1" applyBorder="1" applyAlignment="1">
      <alignment horizontal="left"/>
    </xf>
    <xf fontId="6" fillId="0" borderId="11" numFmtId="0" xfId="0" applyFont="1" applyBorder="1" applyAlignment="1">
      <alignment vertical="center" wrapText="1"/>
    </xf>
    <xf fontId="6" fillId="8" borderId="14" numFmtId="0" xfId="0" applyFont="1" applyFill="1" applyBorder="1" applyAlignment="1">
      <alignment vertical="center" wrapText="1"/>
    </xf>
    <xf fontId="6" fillId="6" borderId="14" numFmtId="0" xfId="0" applyFont="1" applyFill="1" applyBorder="1" applyAlignment="1">
      <alignment vertical="center" wrapText="1"/>
    </xf>
    <xf fontId="10" fillId="0" borderId="13" numFmtId="0" xfId="0" applyFont="1" applyBorder="1" applyAlignment="1">
      <alignment horizontal="left" vertical="center" wrapText="1"/>
    </xf>
    <xf fontId="16" fillId="0" borderId="14" numFmtId="0" xfId="0" applyFont="1" applyBorder="1" applyAlignment="1">
      <alignment vertical="center" wrapText="1"/>
    </xf>
    <xf fontId="6" fillId="5" borderId="9" numFmtId="0" xfId="0" applyFont="1" applyFill="1" applyBorder="1" applyAlignment="1">
      <alignment horizontal="left" vertical="center" wrapText="1"/>
    </xf>
    <xf fontId="6" fillId="0" borderId="14" numFmtId="0" xfId="0" applyFont="1" applyBorder="1" applyAlignment="1">
      <alignment horizontal="center" vertical="center" wrapText="1"/>
    </xf>
    <xf fontId="3" fillId="11" borderId="15" numFmtId="0" xfId="0" applyFont="1" applyFill="1" applyBorder="1" applyAlignment="1">
      <alignment horizontal="center" vertical="center" wrapText="1"/>
    </xf>
    <xf fontId="4" fillId="11" borderId="16" numFmtId="0" xfId="0" applyFont="1" applyFill="1" applyBorder="1"/>
    <xf fontId="4" fillId="11" borderId="3" numFmtId="0" xfId="0" applyFont="1" applyFill="1" applyBorder="1"/>
    <xf fontId="6" fillId="0" borderId="9" numFmtId="0" xfId="0" applyFont="1" applyBorder="1" applyAlignment="1">
      <alignment horizontal="left" vertical="center" wrapText="1"/>
    </xf>
    <xf fontId="6" fillId="0" borderId="7" numFmtId="0" xfId="0" applyFont="1" applyBorder="1" applyAlignment="1">
      <alignment horizontal="left" vertical="center" wrapText="1"/>
    </xf>
    <xf fontId="6" fillId="0" borderId="13" numFmtId="0" xfId="0" applyFont="1" applyBorder="1" applyAlignment="1">
      <alignment horizontal="left" vertical="center" wrapText="1"/>
    </xf>
    <xf fontId="3" fillId="5" borderId="12" numFmtId="0" xfId="0" applyFont="1" applyFill="1" applyBorder="1" applyAlignment="1">
      <alignment horizontal="center" vertical="center" wrapText="1"/>
    </xf>
    <xf fontId="6" fillId="5" borderId="7" numFmtId="0" xfId="0" applyFont="1" applyFill="1" applyBorder="1" applyAlignment="1">
      <alignment horizontal="center" vertical="center" wrapText="1"/>
    </xf>
    <xf fontId="6" fillId="5" borderId="12" numFmtId="0" xfId="0" applyFont="1" applyFill="1" applyBorder="1" applyAlignment="1">
      <alignment horizontal="left" vertical="center" wrapText="1"/>
    </xf>
    <xf fontId="6" fillId="5" borderId="0" numFmtId="0" xfId="0" applyFont="1" applyFill="1" applyAlignment="1">
      <alignment horizontal="left" vertical="center" wrapText="1"/>
    </xf>
    <xf fontId="6" fillId="5" borderId="8" numFmtId="0" xfId="0" applyFont="1" applyFill="1" applyBorder="1" applyAlignment="1">
      <alignment horizontal="left" vertical="center" wrapText="1"/>
    </xf>
    <xf fontId="8" fillId="2" borderId="0" numFmtId="0" xfId="0" applyFont="1" applyFill="1" applyAlignment="1">
      <alignment horizontal="center" vertical="center"/>
    </xf>
    <xf fontId="15" fillId="2" borderId="0" numFmtId="0" xfId="0" applyFont="1" applyFill="1" applyAlignment="1">
      <alignment horizontal="center" vertical="center" wrapText="1"/>
    </xf>
    <xf fontId="15" fillId="2" borderId="0" numFmtId="0" xfId="0" applyFont="1" applyFill="1" applyAlignment="1">
      <alignment horizontal="center" vertical="top" wrapText="1"/>
    </xf>
    <xf fontId="17" fillId="2" borderId="0" numFmtId="0" xfId="0" applyFont="1" applyFill="1" applyAlignment="1">
      <alignment horizontal="center" vertical="center" wrapText="1"/>
    </xf>
    <xf fontId="3" fillId="4" borderId="16" numFmtId="0" xfId="0" applyFont="1" applyFill="1" applyBorder="1" applyAlignment="1">
      <alignment horizontal="left" vertical="center" wrapText="1"/>
    </xf>
    <xf fontId="3" fillId="6" borderId="11" numFmtId="0" xfId="0" applyFont="1" applyFill="1" applyBorder="1" applyAlignment="1">
      <alignment horizontal="left" vertical="center" wrapText="1"/>
    </xf>
    <xf fontId="11" fillId="8" borderId="15" numFmtId="0" xfId="0" applyFont="1" applyFill="1" applyBorder="1" applyAlignment="1">
      <alignment horizontal="left" vertical="center" wrapText="1"/>
    </xf>
    <xf fontId="4" fillId="6" borderId="16" numFmtId="0" xfId="0" applyFont="1" applyFill="1" applyBorder="1"/>
    <xf fontId="11" fillId="6" borderId="14" numFmtId="0" xfId="0" applyFont="1" applyFill="1" applyBorder="1" applyAlignment="1">
      <alignment horizontal="left" vertical="center" wrapText="1"/>
    </xf>
    <xf fontId="3" fillId="6" borderId="9" numFmtId="0" xfId="0" applyFont="1" applyFill="1" applyBorder="1" applyAlignment="1">
      <alignment horizontal="center" vertical="center" wrapText="1"/>
    </xf>
    <xf fontId="3" fillId="6" borderId="3" numFmtId="0" xfId="0" applyFont="1" applyFill="1" applyBorder="1" applyAlignment="1">
      <alignment horizontal="center" vertical="center" wrapText="1"/>
    </xf>
    <xf fontId="3" fillId="5" borderId="10" numFmtId="0" xfId="0" applyFont="1" applyFill="1" applyBorder="1" applyAlignment="1">
      <alignment horizontal="center" vertical="center" wrapText="1"/>
    </xf>
    <xf fontId="3" fillId="3" borderId="16" numFmtId="0" xfId="0" applyFont="1" applyFill="1" applyBorder="1" applyAlignment="1">
      <alignment horizontal="center" vertical="center"/>
    </xf>
    <xf fontId="11" fillId="6" borderId="16" numFmtId="0" xfId="0" applyFont="1" applyFill="1" applyBorder="1" applyAlignment="1">
      <alignment horizontal="left" vertical="center" wrapText="1"/>
    </xf>
    <xf fontId="3" fillId="6" borderId="3" numFmtId="0" xfId="0" applyFont="1" applyFill="1" applyBorder="1" applyAlignment="1">
      <alignment horizontal="left" vertical="center" wrapText="1"/>
    </xf>
    <xf fontId="3" fillId="0" borderId="12" numFmtId="0" xfId="0" applyFont="1" applyBorder="1" applyAlignment="1">
      <alignment horizontal="center" vertical="center"/>
    </xf>
    <xf fontId="3" fillId="5" borderId="7" numFmtId="0" xfId="0" applyFont="1" applyFill="1" applyBorder="1" applyAlignment="1">
      <alignment horizontal="center" vertical="center" wrapText="1"/>
    </xf>
    <xf fontId="3" fillId="8" borderId="14" numFmtId="0" xfId="0" applyFont="1" applyFill="1" applyBorder="1" applyAlignment="1">
      <alignment horizontal="center" vertical="center" wrapText="1"/>
    </xf>
    <xf fontId="3" fillId="8" borderId="3" numFmtId="0" xfId="0" applyFont="1" applyFill="1" applyBorder="1" applyAlignment="1">
      <alignment horizontal="left" vertical="center" wrapText="1"/>
    </xf>
    <xf fontId="3" fillId="8" borderId="3" numFmtId="0" xfId="0" applyFont="1" applyFill="1" applyBorder="1" applyAlignment="1">
      <alignment horizontal="center" vertical="center" wrapText="1"/>
    </xf>
    <xf fontId="6" fillId="0" borderId="15" numFmtId="0" xfId="0" applyFont="1" applyBorder="1" applyAlignment="1">
      <alignment vertical="center" wrapText="1"/>
    </xf>
    <xf fontId="3" fillId="8" borderId="15" numFmtId="0" xfId="0" applyFont="1" applyFill="1" applyBorder="1" applyAlignment="1">
      <alignment vertical="center" wrapText="1"/>
    </xf>
    <xf fontId="11" fillId="6" borderId="15" numFmtId="0" xfId="0" applyFont="1" applyFill="1" applyBorder="1" applyAlignment="1">
      <alignment horizontal="left" vertical="center" wrapText="1"/>
    </xf>
    <xf fontId="1" fillId="8" borderId="16" numFmtId="0" xfId="0" applyFont="1" applyFill="1" applyBorder="1" applyAlignment="1">
      <alignment horizontal="left" vertical="center" wrapText="1"/>
    </xf>
    <xf fontId="1" fillId="8" borderId="16" numFmtId="0" xfId="0" applyFont="1" applyFill="1" applyBorder="1" applyAlignment="1">
      <alignment horizontal="center" vertical="center" wrapText="1"/>
    </xf>
    <xf fontId="1" fillId="8" borderId="3" numFmtId="0" xfId="0" applyFont="1" applyFill="1" applyBorder="1" applyAlignment="1">
      <alignment horizontal="left" vertical="center" wrapText="1"/>
    </xf>
    <xf fontId="1" fillId="8" borderId="3" numFmtId="0" xfId="0" applyFont="1" applyFill="1" applyBorder="1" applyAlignment="1">
      <alignment horizontal="center" vertical="center" wrapText="1"/>
    </xf>
    <xf fontId="4" fillId="0" borderId="16" numFmtId="0" xfId="0" applyFont="1" applyBorder="1" applyAlignment="1">
      <alignment vertical="center"/>
    </xf>
    <xf fontId="4" fillId="0" borderId="9" numFmtId="0" xfId="0" applyFont="1" applyBorder="1" applyAlignment="1">
      <alignment horizontal="center" vertical="center" wrapText="1"/>
    </xf>
    <xf fontId="4" fillId="0" borderId="16" numFmtId="0" xfId="0" applyFont="1" applyBorder="1" applyAlignment="1">
      <alignment vertical="center" wrapText="1"/>
    </xf>
    <xf fontId="4" fillId="8" borderId="20" numFmtId="0" xfId="0" applyFont="1" applyFill="1" applyBorder="1" applyAlignment="1">
      <alignment horizontal="center" vertical="center"/>
    </xf>
    <xf fontId="4" fillId="8" borderId="26" numFmtId="0" xfId="0" applyFont="1" applyFill="1" applyBorder="1" applyAlignment="1">
      <alignment vertical="center" wrapText="1"/>
    </xf>
    <xf fontId="4" fillId="8" borderId="27" numFmtId="0" xfId="0" applyFont="1" applyFill="1" applyBorder="1" applyAlignment="1">
      <alignment horizontal="center" vertical="center"/>
    </xf>
    <xf fontId="4" fillId="8" borderId="21" numFmtId="0" xfId="0" applyFont="1" applyFill="1" applyBorder="1" applyAlignment="1">
      <alignment horizontal="center" vertical="center"/>
    </xf>
    <xf fontId="4" fillId="8" borderId="9" numFmtId="0" xfId="0" applyFont="1" applyFill="1" applyBorder="1" applyAlignment="1">
      <alignment vertical="center" wrapText="1"/>
    </xf>
    <xf fontId="4" fillId="8" borderId="28" numFmtId="0" xfId="0" applyFont="1" applyFill="1" applyBorder="1" applyAlignment="1">
      <alignment horizontal="center" vertical="center"/>
    </xf>
    <xf fontId="4" fillId="8" borderId="9" numFmtId="0" xfId="0" applyFont="1" applyFill="1" applyBorder="1" applyAlignment="1">
      <alignment horizontal="left" vertical="center" wrapText="1"/>
    </xf>
    <xf fontId="3" fillId="8" borderId="9" numFmtId="0" xfId="0" applyFont="1" applyFill="1" applyBorder="1" applyAlignment="1">
      <alignment horizontal="left" vertical="center" wrapText="1"/>
    </xf>
    <xf fontId="3" fillId="8" borderId="28" numFmtId="0" xfId="0" applyFont="1" applyFill="1" applyBorder="1" applyAlignment="1">
      <alignment horizontal="center" vertical="center" wrapText="1"/>
    </xf>
    <xf fontId="4" fillId="8" borderId="9" numFmtId="0" xfId="0" applyFont="1" applyFill="1" applyBorder="1" applyAlignment="1">
      <alignment wrapText="1"/>
    </xf>
    <xf fontId="4" fillId="8" borderId="28" numFmtId="0" xfId="0" applyFont="1" applyFill="1" applyBorder="1"/>
    <xf fontId="4" fillId="8" borderId="29" numFmtId="0" xfId="0" applyFont="1" applyFill="1" applyBorder="1" applyAlignment="1">
      <alignment horizontal="center" vertical="center"/>
    </xf>
    <xf fontId="3" fillId="8" borderId="30" numFmtId="0" xfId="0" applyFont="1" applyFill="1" applyBorder="1" applyAlignment="1">
      <alignment horizontal="left" vertical="center" wrapText="1"/>
    </xf>
    <xf fontId="3" fillId="8" borderId="31" numFmtId="0" xfId="0" applyFont="1" applyFill="1" applyBorder="1" applyAlignment="1">
      <alignment horizontal="center" vertical="center" wrapText="1"/>
    </xf>
    <xf fontId="9" fillId="9" borderId="0" numFmtId="0" xfId="0" applyFont="1" applyFill="1" applyAlignment="1">
      <alignment horizontal="center" vertical="center" wrapText="1"/>
    </xf>
    <xf fontId="7" fillId="5" borderId="15" numFmtId="0" xfId="0" applyFont="1" applyFill="1" applyBorder="1" applyAlignment="1">
      <alignment horizontal="left" vertical="center" wrapText="1"/>
    </xf>
    <xf fontId="7" fillId="3" borderId="12" numFmtId="0" xfId="0" applyFont="1" applyFill="1" applyBorder="1" applyAlignment="1">
      <alignment horizontal="left" vertical="center" wrapText="1"/>
    </xf>
    <xf fontId="18" fillId="0" borderId="15" numFmtId="0" xfId="0" applyFont="1" applyBorder="1" applyAlignment="1">
      <alignment horizontal="left" vertical="center" wrapText="1"/>
    </xf>
    <xf fontId="1" fillId="3" borderId="15" numFmtId="0" xfId="0" applyFont="1" applyFill="1" applyBorder="1" applyAlignment="1">
      <alignment horizontal="center" vertical="center" wrapText="1"/>
    </xf>
    <xf fontId="1" fillId="3" borderId="12" numFmtId="0" xfId="0" applyFont="1" applyFill="1" applyBorder="1" applyAlignment="1">
      <alignment horizontal="left" vertical="center" wrapText="1"/>
    </xf>
    <xf fontId="1" fillId="3" borderId="13" numFmtId="0" xfId="0" applyFont="1" applyFill="1" applyBorder="1" applyAlignment="1">
      <alignment horizontal="center" vertical="center" wrapText="1"/>
    </xf>
    <xf fontId="3" fillId="3" borderId="0" numFmtId="0" xfId="0" applyFont="1" applyFill="1" applyAlignment="1">
      <alignment horizontal="left" vertical="center" wrapText="1"/>
    </xf>
    <xf fontId="1" fillId="3" borderId="0" numFmtId="0" xfId="0" applyFont="1" applyFill="1" applyAlignment="1">
      <alignment horizontal="left" vertical="center" wrapText="1"/>
    </xf>
    <xf fontId="1" fillId="3" borderId="16" numFmtId="0" xfId="0" applyFont="1" applyFill="1" applyBorder="1" applyAlignment="1">
      <alignment horizontal="center" vertical="center" wrapText="1"/>
    </xf>
    <xf fontId="1" fillId="5" borderId="15" numFmtId="0" xfId="0" applyFont="1" applyFill="1" applyBorder="1" applyAlignment="1">
      <alignment horizontal="center" vertical="center" wrapText="1"/>
    </xf>
    <xf fontId="1" fillId="5" borderId="12" numFmtId="0" xfId="0" applyFont="1" applyFill="1" applyBorder="1" applyAlignment="1">
      <alignment horizontal="left" vertical="center" wrapText="1"/>
    </xf>
    <xf fontId="1" fillId="5" borderId="0" numFmtId="0" xfId="0" applyFont="1" applyFill="1" applyAlignment="1">
      <alignment horizontal="left" vertical="center" wrapText="1"/>
    </xf>
    <xf fontId="1" fillId="5" borderId="16" numFmtId="0" xfId="0" applyFont="1" applyFill="1" applyBorder="1" applyAlignment="1">
      <alignment horizontal="center" vertical="center" wrapText="1"/>
    </xf>
    <xf fontId="1" fillId="7" borderId="16" numFmtId="0" xfId="0" applyFont="1" applyFill="1" applyBorder="1" applyAlignment="1">
      <alignment horizontal="center" vertical="center" wrapText="1"/>
    </xf>
    <xf fontId="7" fillId="3" borderId="0" numFmtId="0" xfId="0" applyFont="1" applyFill="1" applyAlignment="1">
      <alignment horizontal="left" vertical="center" wrapText="1"/>
    </xf>
    <xf fontId="1" fillId="3" borderId="11" numFmtId="0" xfId="0" applyFont="1" applyFill="1" applyBorder="1" applyAlignment="1">
      <alignment horizontal="left" vertical="center" wrapText="1"/>
    </xf>
    <xf fontId="1" fillId="3" borderId="14" numFmtId="0" xfId="0" applyFont="1" applyFill="1" applyBorder="1" applyAlignment="1">
      <alignment horizontal="left" vertical="center" wrapText="1"/>
    </xf>
    <xf fontId="1" fillId="3" borderId="10" numFmtId="0" xfId="0" applyFont="1" applyFill="1" applyBorder="1" applyAlignment="1">
      <alignment horizontal="left" vertical="center" wrapText="1"/>
    </xf>
    <xf fontId="1" fillId="3" borderId="3" numFmtId="0" xfId="0" applyFont="1" applyFill="1" applyBorder="1" applyAlignment="1">
      <alignment horizontal="center" vertical="center" wrapText="1"/>
    </xf>
    <xf fontId="1" fillId="3" borderId="8" numFmtId="0" xfId="0" applyFont="1" applyFill="1" applyBorder="1" applyAlignment="1">
      <alignment horizontal="left" vertical="center" wrapText="1"/>
    </xf>
    <xf fontId="3" fillId="5" borderId="0" numFmtId="0" xfId="0" applyFont="1" applyFill="1" applyAlignment="1">
      <alignment horizontal="center" vertical="center" wrapText="1"/>
    </xf>
    <xf fontId="7" fillId="5" borderId="14" numFmtId="0" xfId="0" applyFont="1" applyFill="1" applyBorder="1" applyAlignment="1">
      <alignment horizontal="left" vertical="center" wrapText="1"/>
    </xf>
    <xf fontId="7" fillId="8" borderId="0" numFmtId="0" xfId="0" applyFont="1" applyFill="1" applyAlignment="1">
      <alignment horizontal="left" vertical="center" wrapText="1"/>
    </xf>
    <xf fontId="18" fillId="5" borderId="15" numFmtId="0" xfId="0" applyFont="1" applyFill="1" applyBorder="1" applyAlignment="1">
      <alignment horizontal="left" vertical="center" wrapText="1"/>
    </xf>
    <xf fontId="6" fillId="5" borderId="13" numFmtId="0" xfId="0" applyFont="1" applyFill="1" applyBorder="1" applyAlignment="1">
      <alignment horizontal="center" vertical="center"/>
    </xf>
    <xf fontId="6" fillId="5" borderId="16" numFmtId="0" xfId="0" applyFont="1" applyFill="1" applyBorder="1" applyAlignment="1">
      <alignment horizontal="center" vertical="center"/>
    </xf>
    <xf fontId="18" fillId="5" borderId="16" numFmtId="0" xfId="0" applyFont="1" applyFill="1" applyBorder="1" applyAlignment="1">
      <alignment horizontal="left" vertical="center" wrapText="1"/>
    </xf>
    <xf fontId="3" fillId="5" borderId="0" numFmtId="0" xfId="0" applyFont="1" applyFill="1" applyAlignment="1">
      <alignment horizontal="left" vertical="center" wrapText="1"/>
    </xf>
    <xf fontId="6" fillId="5" borderId="3" numFmtId="0" xfId="0" applyFont="1" applyFill="1" applyBorder="1" applyAlignment="1">
      <alignment horizontal="center" vertical="center"/>
    </xf>
    <xf fontId="7" fillId="5" borderId="16" numFmtId="0" xfId="0" applyFont="1" applyFill="1" applyBorder="1" applyAlignment="1">
      <alignment horizontal="left" vertical="center" wrapText="1"/>
    </xf>
    <xf fontId="7" fillId="7" borderId="15" numFmtId="0" xfId="0" applyFont="1" applyFill="1" applyBorder="1" applyAlignment="1">
      <alignment horizontal="left" vertical="center" wrapText="1"/>
    </xf>
    <xf fontId="18" fillId="7" borderId="15" numFmtId="0" xfId="0" applyFont="1" applyFill="1" applyBorder="1" applyAlignment="1">
      <alignment horizontal="left" vertical="center" wrapText="1"/>
    </xf>
    <xf fontId="9" fillId="2" borderId="0" numFmtId="0" xfId="0" applyFont="1" applyFill="1" applyAlignment="1">
      <alignment horizontal="center" vertical="center"/>
    </xf>
    <xf fontId="15" fillId="2" borderId="0" numFmtId="0" xfId="0" applyFont="1" applyFill="1" applyAlignment="1">
      <alignment horizontal="center" vertical="center"/>
    </xf>
    <xf fontId="19" fillId="0" borderId="11" numFmtId="0" xfId="0" applyFont="1" applyBorder="1" applyAlignment="1">
      <alignment horizontal="center" vertical="center"/>
    </xf>
    <xf fontId="20" fillId="0" borderId="12" numFmtId="0" xfId="0" applyFont="1" applyBorder="1" applyAlignment="1">
      <alignment horizontal="left" vertical="center" wrapText="1"/>
    </xf>
    <xf fontId="19" fillId="0" borderId="12" numFmtId="0" xfId="0" applyFont="1" applyBorder="1" applyAlignment="1">
      <alignment horizontal="center" vertical="center"/>
    </xf>
    <xf fontId="19" fillId="12" borderId="15" numFmtId="0" xfId="0" applyFont="1" applyFill="1" applyBorder="1" applyAlignment="1">
      <alignment horizontal="center" vertical="center"/>
    </xf>
    <xf fontId="19" fillId="13" borderId="15" numFmtId="0" xfId="0" applyFont="1" applyFill="1" applyBorder="1" applyAlignment="1">
      <alignment horizontal="center" vertical="center"/>
    </xf>
    <xf fontId="19" fillId="0" borderId="8" numFmtId="0" xfId="0" applyFont="1" applyBorder="1" applyAlignment="1">
      <alignment horizontal="left" vertical="center" wrapText="1"/>
    </xf>
    <xf fontId="19" fillId="0" borderId="8" numFmtId="0" xfId="0" applyFont="1" applyBorder="1" applyAlignment="1" quotePrefix="1">
      <alignment horizontal="center" vertical="center"/>
    </xf>
    <xf fontId="19" fillId="13" borderId="3" numFmtId="0" xfId="0" applyFont="1" applyFill="1" applyBorder="1" applyAlignment="1">
      <alignment horizontal="center" vertical="center"/>
    </xf>
    <xf fontId="19" fillId="0" borderId="4" numFmtId="0" xfId="0" applyFont="1" applyBorder="1" applyAlignment="1">
      <alignment horizontal="center" vertical="center"/>
    </xf>
    <xf fontId="19" fillId="6" borderId="5" numFmtId="0" xfId="0" applyFont="1" applyFill="1" applyBorder="1" applyAlignment="1">
      <alignment horizontal="left" vertical="center" wrapText="1"/>
    </xf>
    <xf fontId="19" fillId="0" borderId="5" numFmtId="0" xfId="0" applyFont="1" applyBorder="1" applyAlignment="1">
      <alignment horizontal="center" vertical="center"/>
    </xf>
    <xf fontId="19" fillId="13" borderId="15" numFmtId="0" xfId="0" applyFont="1" applyFill="1" applyBorder="1" applyAlignment="1">
      <alignment horizontal="center" vertical="center" wrapText="1"/>
    </xf>
    <xf fontId="19" fillId="6" borderId="8" numFmtId="0" xfId="0" applyFont="1" applyFill="1" applyBorder="1" applyAlignment="1">
      <alignment horizontal="left" vertical="center" wrapText="1"/>
    </xf>
    <xf fontId="19" fillId="0" borderId="8" numFmtId="0" xfId="0" applyFont="1" applyBorder="1" applyAlignment="1">
      <alignment horizontal="center" vertical="center"/>
    </xf>
    <xf fontId="4" fillId="13" borderId="3" numFmtId="0" xfId="0" applyFont="1" applyFill="1" applyBorder="1"/>
    <xf fontId="19" fillId="5" borderId="8" numFmtId="0" xfId="0" applyFont="1" applyFill="1" applyBorder="1" applyAlignment="1">
      <alignment horizontal="left" vertical="center" wrapText="1"/>
    </xf>
    <xf fontId="5" fillId="13" borderId="16" numFmtId="0" xfId="0" applyFont="1" applyFill="1" applyBorder="1" applyAlignment="1">
      <alignment horizontal="center" vertical="center"/>
    </xf>
    <xf fontId="19" fillId="5" borderId="8" numFmtId="0" xfId="0" applyFont="1" applyFill="1" applyBorder="1" applyAlignment="1">
      <alignment horizontal="center" vertical="center"/>
    </xf>
    <xf fontId="19" fillId="0" borderId="12" numFmtId="0" xfId="0" applyFont="1" applyBorder="1" applyAlignment="1">
      <alignment horizontal="center" vertical="center" wrapText="1"/>
    </xf>
    <xf fontId="19" fillId="0" borderId="8" numFmtId="0" xfId="0" applyFont="1" applyBorder="1" applyAlignment="1">
      <alignment horizontal="center" vertical="center" wrapText="1"/>
    </xf>
    <xf fontId="5" fillId="13" borderId="16" numFmtId="0" xfId="0" applyFont="1" applyFill="1" applyBorder="1" applyAlignment="1">
      <alignment horizontal="center"/>
    </xf>
    <xf fontId="19" fillId="5" borderId="8" numFmtId="0" xfId="0" applyFont="1" applyFill="1" applyBorder="1" applyAlignment="1">
      <alignment horizontal="center" vertical="center" wrapText="1"/>
    </xf>
    <xf fontId="19" fillId="0" borderId="0" numFmtId="0" xfId="0" applyFont="1" applyAlignment="1">
      <alignment horizontal="center" vertical="center" wrapText="1"/>
    </xf>
    <xf fontId="19" fillId="7" borderId="0" numFmtId="0" xfId="0" applyFont="1" applyFill="1" applyAlignment="1">
      <alignment horizontal="left" vertical="center" wrapText="1"/>
    </xf>
    <xf fontId="20" fillId="5" borderId="5" numFmtId="0" xfId="0" applyFont="1" applyFill="1" applyBorder="1" applyAlignment="1">
      <alignment vertical="center" wrapText="1"/>
    </xf>
    <xf fontId="19" fillId="5" borderId="6" numFmtId="0" xfId="0" applyFont="1" applyFill="1" applyBorder="1" applyAlignment="1">
      <alignment horizontal="center" vertical="center"/>
    </xf>
    <xf fontId="19" fillId="13" borderId="2" numFmtId="0" xfId="0" applyFont="1" applyFill="1" applyBorder="1" applyAlignment="1">
      <alignment horizontal="center" vertical="center"/>
    </xf>
    <xf fontId="20" fillId="0" borderId="0" numFmtId="0" xfId="0" applyFont="1" applyAlignment="1">
      <alignment horizontal="left" vertical="center" wrapText="1"/>
    </xf>
    <xf fontId="20" fillId="5" borderId="12" numFmtId="0" xfId="0" applyFont="1" applyFill="1" applyBorder="1" applyAlignment="1">
      <alignment horizontal="left" vertical="center" wrapText="1"/>
    </xf>
    <xf fontId="19" fillId="3" borderId="12" numFmtId="0" xfId="0" applyFont="1" applyFill="1" applyBorder="1" applyAlignment="1">
      <alignment horizontal="center" vertical="center" wrapText="1"/>
    </xf>
    <xf fontId="19" fillId="3" borderId="8" numFmtId="0" xfId="0" applyFont="1" applyFill="1" applyBorder="1" applyAlignment="1">
      <alignment horizontal="left" vertical="center" wrapText="1"/>
    </xf>
    <xf fontId="19" fillId="3" borderId="8" numFmtId="0" xfId="0" applyFont="1" applyFill="1" applyBorder="1" applyAlignment="1">
      <alignment horizontal="center" vertical="center"/>
    </xf>
    <xf fontId="19" fillId="5" borderId="5" numFmtId="0" xfId="0" applyFont="1" applyFill="1" applyBorder="1" applyAlignment="1">
      <alignment horizontal="left" vertical="center" wrapText="1"/>
    </xf>
    <xf fontId="19" fillId="0" borderId="5" numFmtId="0" xfId="0" applyFont="1" applyBorder="1" applyAlignment="1">
      <alignment horizontal="center" vertical="center" wrapText="1"/>
    </xf>
    <xf fontId="19" fillId="7" borderId="8" numFmtId="0" xfId="0" applyFont="1" applyFill="1" applyBorder="1" applyAlignment="1">
      <alignment horizontal="left" vertical="center" wrapText="1"/>
    </xf>
    <xf fontId="19" fillId="0" borderId="0" numFmtId="0" xfId="0" applyFont="1" applyAlignment="1">
      <alignment horizontal="left" vertical="center" wrapText="1"/>
    </xf>
    <xf fontId="19" fillId="0" borderId="0" numFmtId="0" xfId="0" applyFont="1" applyAlignment="1" quotePrefix="1">
      <alignment horizontal="center" vertical="center"/>
    </xf>
    <xf fontId="19" fillId="13" borderId="16" numFmtId="0" xfId="0" applyFont="1" applyFill="1" applyBorder="1" applyAlignment="1">
      <alignment horizontal="center" vertical="center"/>
    </xf>
    <xf fontId="19" fillId="13" borderId="9" numFmtId="0" xfId="0" applyFont="1" applyFill="1" applyBorder="1" applyAlignment="1">
      <alignment horizontal="center" vertical="center"/>
    </xf>
    <xf fontId="4" fillId="13" borderId="16" numFmtId="0" xfId="0" applyFont="1" applyFill="1" applyBorder="1"/>
    <xf fontId="19" fillId="5" borderId="0" numFmtId="0" xfId="0" applyFont="1" applyFill="1" applyAlignment="1">
      <alignment horizontal="center" vertical="center"/>
    </xf>
    <xf fontId="19" fillId="5" borderId="11" numFmtId="0" xfId="0" applyFont="1" applyFill="1" applyBorder="1" applyAlignment="1">
      <alignment horizontal="center" vertical="center"/>
    </xf>
    <xf fontId="5" fillId="13" borderId="15" numFmtId="0" xfId="0" applyFont="1" applyFill="1" applyBorder="1" applyAlignment="1">
      <alignment horizontal="center" vertical="center"/>
    </xf>
    <xf fontId="19" fillId="3" borderId="0" numFmtId="0" xfId="0" applyFont="1" applyFill="1" applyAlignment="1">
      <alignment horizontal="center" vertical="center" wrapText="1"/>
    </xf>
    <xf fontId="19" fillId="3" borderId="8" numFmtId="0" xfId="0" applyFont="1" applyFill="1" applyBorder="1" applyAlignment="1">
      <alignment horizontal="center" vertical="center" wrapText="1"/>
    </xf>
    <xf fontId="19" fillId="6" borderId="12" numFmtId="0" xfId="0" applyFont="1" applyFill="1" applyBorder="1" applyAlignment="1">
      <alignment horizontal="left" vertical="center" wrapText="1"/>
    </xf>
    <xf fontId="19" fillId="3" borderId="12" numFmtId="0" xfId="0" applyFont="1" applyFill="1" applyBorder="1" applyAlignment="1">
      <alignment horizontal="center" vertical="center"/>
    </xf>
    <xf fontId="19" fillId="6" borderId="0" numFmtId="0" xfId="0" applyFont="1" applyFill="1" applyAlignment="1">
      <alignment horizontal="left" vertical="center" wrapText="1"/>
    </xf>
    <xf fontId="19" fillId="6" borderId="13" numFmtId="0" xfId="0" applyFont="1" applyFill="1" applyBorder="1" applyAlignment="1">
      <alignment horizontal="center" vertical="center" wrapText="1"/>
    </xf>
    <xf fontId="5" fillId="3" borderId="0" numFmtId="0" xfId="0" applyFont="1" applyFill="1" applyAlignment="1">
      <alignment horizontal="left"/>
    </xf>
    <xf fontId="19" fillId="6" borderId="8" numFmtId="0" xfId="0" applyFont="1" applyFill="1" applyBorder="1" applyAlignment="1">
      <alignment horizontal="center" vertical="center" wrapText="1"/>
    </xf>
    <xf fontId="19" fillId="0" borderId="0" numFmtId="0" xfId="0" applyFont="1" applyAlignment="1">
      <alignment horizontal="center" vertical="center"/>
    </xf>
    <xf fontId="5" fillId="7" borderId="0" numFmtId="0" xfId="0" applyFont="1" applyFill="1" applyAlignment="1">
      <alignment horizontal="left"/>
    </xf>
    <xf fontId="19" fillId="5" borderId="0" numFmtId="0" xfId="0" applyFont="1" applyFill="1" applyAlignment="1">
      <alignment horizontal="center" vertical="center" wrapText="1"/>
    </xf>
    <xf fontId="19" fillId="0" borderId="14" numFmtId="0" xfId="0" applyFont="1" applyBorder="1" applyAlignment="1">
      <alignment horizontal="center" vertical="center"/>
    </xf>
    <xf fontId="19" fillId="5" borderId="0" numFmtId="0" xfId="0" applyFont="1" applyFill="1" applyAlignment="1">
      <alignment horizontal="left" vertical="center" wrapText="1"/>
    </xf>
    <xf fontId="19" fillId="3" borderId="11" numFmtId="0" xfId="0" applyFont="1" applyFill="1" applyBorder="1" applyAlignment="1">
      <alignment horizontal="center" vertical="center"/>
    </xf>
    <xf fontId="19" fillId="3" borderId="0" numFmtId="0" xfId="0" applyFont="1" applyFill="1" applyAlignment="1">
      <alignment horizontal="left" vertical="center" wrapText="1"/>
    </xf>
    <xf fontId="19" fillId="8" borderId="8" numFmtId="0" xfId="0" applyFont="1" applyFill="1" applyBorder="1" applyAlignment="1">
      <alignment horizontal="left" vertical="center" wrapText="1"/>
    </xf>
    <xf fontId="5" fillId="13" borderId="3" numFmtId="0" xfId="0" applyFont="1" applyFill="1" applyBorder="1" applyAlignment="1">
      <alignment horizontal="center" vertical="center"/>
    </xf>
    <xf fontId="5" fillId="13" borderId="3" numFmtId="0" xfId="0" applyFont="1" applyFill="1" applyBorder="1" applyAlignment="1">
      <alignment horizontal="center"/>
    </xf>
    <xf fontId="21" fillId="0" borderId="12" numFmtId="0" xfId="0" applyFont="1" applyBorder="1" applyAlignment="1">
      <alignment wrapText="1"/>
    </xf>
    <xf fontId="19" fillId="0" borderId="13" numFmtId="0" xfId="0" applyFont="1" applyBorder="1" applyAlignment="1">
      <alignment horizontal="center" wrapText="1"/>
    </xf>
    <xf fontId="19" fillId="7" borderId="0" numFmtId="0" xfId="0" applyFont="1" applyFill="1"/>
    <xf fontId="19" fillId="5" borderId="9" numFmtId="0" xfId="0" applyFont="1" applyFill="1" applyBorder="1" applyAlignment="1">
      <alignment horizontal="center" wrapText="1"/>
    </xf>
    <xf fontId="20" fillId="5" borderId="0" numFmtId="0" xfId="0" applyFont="1" applyFill="1" applyAlignment="1">
      <alignment horizontal="left" vertical="center" wrapText="1"/>
    </xf>
    <xf fontId="19" fillId="5" borderId="8" numFmtId="0" xfId="0" applyFont="1" applyFill="1" applyBorder="1" applyAlignment="1">
      <alignment wrapText="1"/>
    </xf>
    <xf fontId="19" fillId="5" borderId="7" numFmtId="0" xfId="0" applyFont="1" applyFill="1" applyBorder="1" applyAlignment="1">
      <alignment horizontal="center" wrapText="1"/>
    </xf>
    <xf fontId="19" fillId="6" borderId="11" numFmtId="0" xfId="0" applyFont="1" applyFill="1" applyBorder="1" applyAlignment="1">
      <alignment horizontal="center" vertical="center"/>
    </xf>
    <xf fontId="19" fillId="13" borderId="12" numFmtId="0" xfId="0" applyFont="1" applyFill="1" applyBorder="1" applyAlignment="1">
      <alignment horizontal="center" vertical="center"/>
    </xf>
    <xf fontId="19" fillId="13" borderId="11" numFmtId="0" xfId="0" applyFont="1" applyFill="1" applyBorder="1" applyAlignment="1">
      <alignment horizontal="center" vertical="center"/>
    </xf>
    <xf fontId="19" fillId="6" borderId="9" numFmtId="0" xfId="0" applyFont="1" applyFill="1" applyBorder="1" applyAlignment="1">
      <alignment horizontal="center" vertical="center" wrapText="1"/>
    </xf>
    <xf fontId="1" fillId="13" borderId="0" numFmtId="0" xfId="0" applyFont="1" applyFill="1"/>
    <xf fontId="19" fillId="13" borderId="14" numFmtId="0" xfId="0" applyFont="1" applyFill="1" applyBorder="1" applyAlignment="1">
      <alignment horizontal="center" vertical="center"/>
    </xf>
    <xf fontId="20" fillId="6" borderId="0" numFmtId="0" xfId="0" applyFont="1" applyFill="1" applyAlignment="1">
      <alignment horizontal="left" vertical="center" wrapText="1"/>
    </xf>
    <xf fontId="5" fillId="13" borderId="14" numFmtId="0" xfId="0" applyFont="1" applyFill="1" applyBorder="1" applyAlignment="1">
      <alignment horizontal="center" vertical="center"/>
    </xf>
    <xf fontId="19" fillId="6" borderId="7" numFmtId="0" xfId="0" applyFont="1" applyFill="1" applyBorder="1" applyAlignment="1">
      <alignment horizontal="center" vertical="center" wrapText="1"/>
    </xf>
    <xf fontId="4" fillId="13" borderId="8" numFmtId="0" xfId="0" applyFont="1" applyFill="1" applyBorder="1"/>
    <xf fontId="5" fillId="13" borderId="10" numFmtId="0" xfId="0" applyFont="1" applyFill="1" applyBorder="1" applyAlignment="1">
      <alignment horizontal="center" vertical="center"/>
    </xf>
    <xf fontId="5" fillId="13" borderId="15" numFmtId="0" xfId="0" applyFont="1" applyFill="1" applyBorder="1" applyAlignment="1">
      <alignment horizontal="center"/>
    </xf>
    <xf fontId="19" fillId="13" borderId="13" numFmtId="0" xfId="0" applyFont="1" applyFill="1" applyBorder="1" applyAlignment="1">
      <alignment horizontal="center" vertical="center" wrapText="1"/>
    </xf>
    <xf fontId="4" fillId="13" borderId="9" numFmtId="0" xfId="0" applyFont="1" applyFill="1" applyBorder="1"/>
    <xf fontId="19" fillId="6" borderId="7" numFmtId="0" xfId="0" applyFont="1" applyFill="1" applyBorder="1" applyAlignment="1">
      <alignment horizontal="center" vertical="center"/>
    </xf>
    <xf fontId="4" fillId="13" borderId="7" numFmtId="0" xfId="0" applyFont="1" applyFill="1" applyBorder="1"/>
    <xf fontId="20" fillId="6" borderId="12" numFmtId="0" xfId="0" applyFont="1" applyFill="1" applyBorder="1" applyAlignment="1">
      <alignment horizontal="left" vertical="center" wrapText="1"/>
    </xf>
    <xf fontId="5" fillId="13" borderId="15" numFmtId="0" xfId="0" applyFont="1" applyFill="1" applyBorder="1" applyAlignment="1">
      <alignment horizontal="center" vertical="center" wrapText="1"/>
    </xf>
    <xf fontId="19" fillId="8" borderId="11" numFmtId="0" xfId="0" applyFont="1" applyFill="1" applyBorder="1" applyAlignment="1">
      <alignment horizontal="center" vertical="center"/>
    </xf>
    <xf fontId="20" fillId="8" borderId="0" numFmtId="0" xfId="0" applyFont="1" applyFill="1" applyAlignment="1">
      <alignment horizontal="left" vertical="center" wrapText="1"/>
    </xf>
    <xf fontId="19" fillId="8" borderId="13" numFmtId="0" xfId="0" applyFont="1" applyFill="1" applyBorder="1" applyAlignment="1">
      <alignment horizontal="center" vertical="center" wrapText="1"/>
    </xf>
    <xf fontId="19" fillId="8" borderId="7" numFmtId="0" xfId="0" applyFont="1" applyFill="1" applyBorder="1" applyAlignment="1">
      <alignment horizontal="center" vertical="center"/>
    </xf>
    <xf fontId="4" fillId="13" borderId="3" numFmtId="0" xfId="0" applyFont="1" applyFill="1" applyBorder="1" applyAlignment="1">
      <alignment wrapText="1"/>
    </xf>
    <xf fontId="19" fillId="8" borderId="7" numFmtId="0" xfId="0" applyFont="1" applyFill="1" applyBorder="1" applyAlignment="1">
      <alignment horizontal="center" vertical="center" wrapText="1"/>
    </xf>
    <xf fontId="22" fillId="8" borderId="12" numFmtId="0" xfId="0" applyFont="1" applyFill="1" applyBorder="1" applyAlignment="1">
      <alignment horizontal="left" vertical="center" wrapText="1"/>
    </xf>
    <xf fontId="20" fillId="13" borderId="3" numFmtId="0" xfId="0" applyFont="1" applyFill="1" applyBorder="1" applyAlignment="1">
      <alignment horizontal="center" vertical="center" wrapText="1"/>
    </xf>
    <xf fontId="19" fillId="13" borderId="3" numFmtId="0" xfId="0" applyFont="1" applyFill="1" applyBorder="1" applyAlignment="1">
      <alignment horizontal="center" vertical="center" wrapText="1"/>
    </xf>
    <xf fontId="19" fillId="8" borderId="0" numFmtId="0" xfId="0" applyFont="1" applyFill="1"/>
    <xf fontId="19" fillId="14" borderId="15" numFmtId="0" xfId="0" applyFont="1" applyFill="1" applyBorder="1" applyAlignment="1">
      <alignment horizontal="center" vertical="center" wrapText="1"/>
    </xf>
    <xf fontId="5" fillId="13" borderId="0" numFmtId="0" xfId="0" applyFont="1" applyFill="1" applyAlignment="1">
      <alignment horizontal="center"/>
    </xf>
    <xf fontId="20" fillId="13" borderId="2" numFmtId="0" xfId="0" applyFont="1" applyFill="1" applyBorder="1" applyAlignment="1">
      <alignment horizontal="center" vertical="center" wrapText="1"/>
    </xf>
    <xf fontId="19" fillId="8" borderId="8" numFmtId="0" xfId="0" applyFont="1" applyFill="1" applyBorder="1" applyAlignment="1">
      <alignment horizontal="center" vertical="center"/>
    </xf>
    <xf fontId="19" fillId="13" borderId="16" numFmtId="0" xfId="0" applyFont="1" applyFill="1" applyBorder="1" applyAlignment="1">
      <alignment horizontal="center" vertical="center" wrapText="1"/>
    </xf>
    <xf fontId="19" fillId="8" borderId="8" numFmtId="0" xfId="0" applyFont="1" applyFill="1" applyBorder="1" applyAlignment="1">
      <alignment horizontal="center" vertical="center" wrapText="1"/>
    </xf>
    <xf fontId="19" fillId="13" borderId="11" numFmtId="0" xfId="0" applyFont="1" applyFill="1" applyBorder="1" applyAlignment="1">
      <alignment horizontal="center" vertical="center" wrapText="1"/>
    </xf>
    <xf fontId="19" fillId="13" borderId="14" numFmtId="0" xfId="0" applyFont="1" applyFill="1" applyBorder="1" applyAlignment="1">
      <alignment horizontal="center" vertical="center" wrapText="1"/>
    </xf>
    <xf fontId="19" fillId="13" borderId="9" numFmtId="0" xfId="0" applyFont="1" applyFill="1" applyBorder="1" applyAlignment="1">
      <alignment horizontal="center" vertical="center" wrapText="1"/>
    </xf>
    <xf fontId="19" fillId="6" borderId="12" numFmtId="0" xfId="0" applyFont="1" applyFill="1" applyBorder="1" applyAlignment="1">
      <alignment horizontal="center" vertical="center"/>
    </xf>
    <xf fontId="19" fillId="6" borderId="8" numFmtId="0" xfId="0" applyFont="1" applyFill="1" applyBorder="1" applyAlignment="1">
      <alignment horizontal="center" vertical="center"/>
    </xf>
    <xf fontId="20" fillId="13" borderId="16" numFmtId="0" xfId="0" applyFont="1" applyFill="1" applyBorder="1" applyAlignment="1">
      <alignment horizontal="center" vertical="center"/>
    </xf>
    <xf fontId="1" fillId="15" borderId="0" numFmtId="0" xfId="0" applyFont="1" applyFill="1"/>
    <xf fontId="1" fillId="15" borderId="0" numFmtId="0" xfId="0" applyFont="1" applyFill="1" applyAlignment="1">
      <alignment horizontal="left"/>
    </xf>
    <xf fontId="19" fillId="13" borderId="15" numFmtId="0" xfId="0" applyFont="1" applyFill="1" applyBorder="1"/>
    <xf fontId="19" fillId="0" borderId="0" numFmtId="0" xfId="0" applyFont="1" applyAlignment="1" quotePrefix="1">
      <alignment horizontal="center" vertical="center" wrapText="1"/>
    </xf>
    <xf fontId="22" fillId="8" borderId="0" numFmtId="0" xfId="0" applyFont="1" applyFill="1" applyAlignment="1">
      <alignment horizontal="left" vertical="center" wrapText="1"/>
    </xf>
    <xf fontId="20" fillId="3" borderId="12" numFmtId="0" xfId="0" applyFont="1" applyFill="1" applyBorder="1" applyAlignment="1">
      <alignment horizontal="left" vertical="center" wrapText="1"/>
    </xf>
    <xf fontId="20" fillId="13" borderId="3" numFmtId="0" xfId="0" applyFont="1" applyFill="1" applyBorder="1" applyAlignment="1">
      <alignment horizontal="center" vertical="center"/>
    </xf>
    <xf fontId="19" fillId="8" borderId="12" numFmtId="0" xfId="0" applyFont="1" applyFill="1" applyBorder="1" applyAlignment="1">
      <alignment horizontal="left" vertical="center" wrapText="1"/>
    </xf>
    <xf fontId="19" fillId="4" borderId="0" numFmtId="0" xfId="0" applyFont="1" applyFill="1" applyAlignment="1">
      <alignment horizontal="left" vertical="center" wrapText="1"/>
    </xf>
    <xf fontId="19" fillId="13" borderId="16" numFmtId="0" xfId="0" applyFont="1" applyFill="1" applyBorder="1" applyAlignment="1">
      <alignment vertical="center"/>
    </xf>
    <xf fontId="19" fillId="8" borderId="0" numFmtId="0" xfId="0" applyFont="1" applyFill="1" applyAlignment="1">
      <alignment horizontal="left" vertical="center" wrapText="1"/>
    </xf>
    <xf fontId="19" fillId="3" borderId="0" numFmtId="0" xfId="0" applyFont="1" applyFill="1" applyAlignment="1">
      <alignment horizontal="center" vertical="center"/>
    </xf>
    <xf fontId="20" fillId="3" borderId="0" numFmtId="0" xfId="0" applyFont="1" applyFill="1" applyAlignment="1">
      <alignment horizontal="left" vertical="center" wrapText="1"/>
    </xf>
    <xf fontId="19" fillId="5" borderId="12" numFmtId="0" xfId="0" applyFont="1" applyFill="1" applyBorder="1" applyAlignment="1">
      <alignment wrapText="1"/>
    </xf>
    <xf fontId="19" fillId="5" borderId="12" numFmtId="0" xfId="0" applyFont="1" applyFill="1" applyBorder="1" applyAlignment="1">
      <alignment horizontal="center" wrapText="1"/>
    </xf>
    <xf fontId="6" fillId="13" borderId="15" numFmtId="0" xfId="0" applyFont="1" applyFill="1" applyBorder="1"/>
    <xf fontId="19" fillId="13" borderId="15" numFmtId="0" xfId="0" applyFont="1" applyFill="1" applyBorder="1" applyAlignment="1">
      <alignment horizontal="center" wrapText="1"/>
    </xf>
    <xf fontId="19" fillId="8" borderId="0" numFmtId="0" xfId="0" applyFont="1" applyFill="1" applyAlignment="1">
      <alignment wrapText="1"/>
    </xf>
    <xf fontId="19" fillId="5" borderId="0" numFmtId="0" xfId="0" applyFont="1" applyFill="1" applyAlignment="1">
      <alignment horizontal="center" wrapText="1"/>
    </xf>
    <xf fontId="19" fillId="13" borderId="16" numFmtId="0" xfId="0" applyFont="1" applyFill="1" applyBorder="1" applyAlignment="1">
      <alignment horizontal="center"/>
    </xf>
    <xf fontId="19" fillId="5" borderId="0" numFmtId="0" xfId="0" applyFont="1" applyFill="1" applyAlignment="1">
      <alignment horizontal="center"/>
    </xf>
    <xf fontId="21" fillId="5" borderId="0" numFmtId="0" xfId="0" applyFont="1" applyFill="1" applyAlignment="1">
      <alignment wrapText="1"/>
    </xf>
    <xf fontId="19" fillId="5" borderId="8" numFmtId="0" xfId="0" applyFont="1" applyFill="1" applyBorder="1" applyAlignment="1">
      <alignment horizontal="center"/>
    </xf>
    <xf fontId="6" fillId="13" borderId="3" numFmtId="0" xfId="0" applyFont="1" applyFill="1" applyBorder="1"/>
    <xf fontId="19" fillId="3" borderId="12" numFmtId="0" xfId="0" applyFont="1" applyFill="1" applyBorder="1" applyAlignment="1">
      <alignment horizontal="left" vertical="center" wrapText="1"/>
    </xf>
    <xf fontId="5" fillId="13" borderId="16" numFmtId="0" xfId="0" applyFont="1" applyFill="1" applyBorder="1" applyAlignment="1">
      <alignment horizontal="center" vertical="center" wrapText="1"/>
    </xf>
    <xf fontId="19" fillId="3" borderId="12" numFmtId="0" xfId="0" applyFont="1" applyFill="1" applyBorder="1" applyAlignment="1">
      <alignment horizontal="center" wrapText="1"/>
    </xf>
    <xf fontId="20" fillId="3" borderId="8" numFmtId="0" xfId="0" applyFont="1" applyFill="1" applyBorder="1" applyAlignment="1">
      <alignment horizontal="left" vertical="center" wrapText="1"/>
    </xf>
    <xf fontId="19" fillId="13" borderId="7" numFmtId="0" xfId="0" applyFont="1" applyFill="1" applyBorder="1" applyAlignment="1">
      <alignment horizontal="center" vertical="center"/>
    </xf>
    <xf fontId="20" fillId="13" borderId="16" numFmtId="0" xfId="0" applyFont="1" applyFill="1" applyBorder="1" applyAlignment="1">
      <alignment horizontal="center" vertical="center" wrapText="1"/>
    </xf>
    <xf fontId="19" fillId="3" borderId="0" numFmtId="0" xfId="0" applyFont="1" applyFill="1" applyAlignment="1" quotePrefix="1">
      <alignment horizontal="center" vertical="center" wrapText="1"/>
    </xf>
    <xf fontId="20" fillId="13" borderId="15" numFmtId="0" xfId="0" applyFont="1" applyFill="1" applyBorder="1" applyAlignment="1">
      <alignment horizontal="center" vertical="center" wrapText="1"/>
    </xf>
    <xf fontId="19" fillId="3" borderId="14" numFmtId="0" xfId="0" applyFont="1" applyFill="1" applyBorder="1" applyAlignment="1">
      <alignment horizontal="center" vertical="center"/>
    </xf>
    <xf fontId="19" fillId="5" borderId="12" numFmtId="0" xfId="0" applyFont="1" applyFill="1" applyBorder="1" applyAlignment="1">
      <alignment horizontal="left" vertical="center" wrapText="1"/>
    </xf>
    <xf fontId="5" fillId="13" borderId="15" numFmtId="0" xfId="0" applyFont="1" applyFill="1" applyBorder="1" applyAlignment="1">
      <alignment horizontal="left" vertical="center" wrapText="1"/>
    </xf>
    <xf fontId="19" fillId="7" borderId="0" numFmtId="0" xfId="0" applyFont="1" applyFill="1" applyAlignment="1">
      <alignment horizontal="center" vertical="center" wrapText="1"/>
    </xf>
    <xf fontId="19" fillId="13" borderId="11" numFmtId="0" xfId="0" applyFont="1" applyFill="1" applyBorder="1"/>
    <xf fontId="19" fillId="13" borderId="13" numFmtId="0" xfId="0" applyFont="1" applyFill="1" applyBorder="1" applyAlignment="1">
      <alignment horizontal="center" vertical="center"/>
    </xf>
    <xf fontId="4" fillId="13" borderId="10" numFmtId="0" xfId="0" applyFont="1" applyFill="1" applyBorder="1"/>
    <xf fontId="19" fillId="13" borderId="16" numFmtId="0" xfId="0" applyFont="1" applyFill="1" applyBorder="1"/>
    <xf fontId="19" fillId="13" borderId="15" numFmtId="0" xfId="0" applyFont="1" applyFill="1" applyBorder="1" applyAlignment="1">
      <alignment vertical="center"/>
    </xf>
    <xf fontId="5" fillId="3" borderId="11" numFmtId="0" xfId="0" applyFont="1" applyFill="1" applyBorder="1" applyAlignment="1">
      <alignment horizontal="center" vertical="center"/>
    </xf>
    <xf fontId="5" fillId="4" borderId="8" numFmtId="0" xfId="0" applyFont="1" applyFill="1" applyBorder="1" applyAlignment="1">
      <alignment horizontal="left" vertical="center"/>
    </xf>
    <xf fontId="5" fillId="3" borderId="8" numFmtId="0" xfId="0" applyFont="1" applyFill="1" applyBorder="1" applyAlignment="1">
      <alignment horizontal="center" vertical="center"/>
    </xf>
    <xf fontId="19" fillId="4" borderId="12" numFmtId="0" xfId="0" applyFont="1" applyFill="1" applyBorder="1" applyAlignment="1">
      <alignment horizontal="left" vertical="center" wrapText="1"/>
    </xf>
    <xf fontId="5" fillId="13" borderId="3" numFmtId="0" xfId="0" applyFont="1" applyFill="1" applyBorder="1" applyAlignment="1">
      <alignment horizontal="center" vertical="center" wrapText="1"/>
    </xf>
    <xf fontId="19" fillId="3" borderId="4" numFmtId="0" xfId="0" applyFont="1" applyFill="1" applyBorder="1" applyAlignment="1">
      <alignment horizontal="center" vertical="center"/>
    </xf>
    <xf fontId="20" fillId="3" borderId="5" numFmtId="0" xfId="0" applyFont="1" applyFill="1" applyBorder="1" applyAlignment="1">
      <alignment horizontal="left" vertical="center" wrapText="1"/>
    </xf>
    <xf fontId="19" fillId="3" borderId="5" numFmtId="0" xfId="0" applyFont="1" applyFill="1" applyBorder="1" applyAlignment="1">
      <alignment horizontal="center" vertical="center" wrapText="1"/>
    </xf>
    <xf fontId="5" fillId="13" borderId="2" numFmtId="0" xfId="0" applyFont="1" applyFill="1" applyBorder="1" applyAlignment="1">
      <alignment horizontal="left" vertical="center" wrapText="1"/>
    </xf>
    <xf fontId="19" fillId="5" borderId="12" numFmtId="0" xfId="0" applyFont="1" applyFill="1" applyBorder="1" applyAlignment="1">
      <alignment horizontal="center" vertical="center" wrapText="1"/>
    </xf>
    <xf fontId="19" fillId="7" borderId="14" numFmtId="0" xfId="0" applyFont="1" applyFill="1" applyBorder="1" applyAlignment="1">
      <alignment horizontal="center" vertical="center"/>
    </xf>
    <xf fontId="19" fillId="7" borderId="0" numFmtId="0" xfId="0" applyFont="1" applyFill="1" applyAlignment="1">
      <alignment horizontal="center" vertical="center"/>
    </xf>
    <xf fontId="20" fillId="7" borderId="0" numFmtId="0" xfId="0" applyFont="1" applyFill="1" applyAlignment="1">
      <alignment horizontal="left" vertical="center" wrapText="1"/>
    </xf>
    <xf fontId="19" fillId="7" borderId="8" numFmtId="0" xfId="0" applyFont="1" applyFill="1" applyBorder="1" applyAlignment="1">
      <alignment horizontal="center" vertical="center"/>
    </xf>
    <xf fontId="19" fillId="7" borderId="11" numFmtId="0" xfId="0" applyFont="1" applyFill="1" applyBorder="1" applyAlignment="1">
      <alignment horizontal="center" vertical="center"/>
    </xf>
    <xf fontId="19" fillId="7" borderId="12" numFmtId="0" xfId="0" applyFont="1" applyFill="1" applyBorder="1" applyAlignment="1">
      <alignment vertical="center" wrapText="1"/>
    </xf>
    <xf fontId="19" fillId="7" borderId="13" numFmtId="0" xfId="0" applyFont="1" applyFill="1" applyBorder="1" applyAlignment="1">
      <alignment horizontal="center" vertical="center" wrapText="1"/>
    </xf>
    <xf fontId="6" fillId="13" borderId="13" numFmtId="0" xfId="0" applyFont="1" applyFill="1" applyBorder="1" applyAlignment="1">
      <alignment vertical="center"/>
    </xf>
    <xf fontId="19" fillId="8" borderId="0" numFmtId="0" xfId="0" applyFont="1" applyFill="1" applyAlignment="1">
      <alignment vertical="center" wrapText="1"/>
    </xf>
    <xf fontId="19" fillId="7" borderId="9" numFmtId="0" xfId="0" applyFont="1" applyFill="1" applyBorder="1" applyAlignment="1">
      <alignment horizontal="center" vertical="center" wrapText="1"/>
    </xf>
    <xf fontId="6" fillId="13" borderId="9" numFmtId="0" xfId="0" applyFont="1" applyFill="1" applyBorder="1" applyAlignment="1">
      <alignment vertical="center"/>
    </xf>
    <xf fontId="19" fillId="7" borderId="0" numFmtId="0" xfId="0" applyFont="1" applyFill="1" applyAlignment="1">
      <alignment vertical="center" wrapText="1"/>
    </xf>
    <xf fontId="21" fillId="7" borderId="0" numFmtId="0" xfId="0" applyFont="1" applyFill="1" applyAlignment="1">
      <alignment vertical="center" wrapText="1"/>
    </xf>
    <xf fontId="19" fillId="8" borderId="8" numFmtId="0" xfId="0" applyFont="1" applyFill="1" applyBorder="1" applyAlignment="1">
      <alignment vertical="center" wrapText="1"/>
    </xf>
    <xf fontId="19" fillId="7" borderId="7" numFmtId="0" xfId="0" applyFont="1" applyFill="1" applyBorder="1" applyAlignment="1">
      <alignment horizontal="center" vertical="center" wrapText="1"/>
    </xf>
    <xf fontId="21" fillId="13" borderId="7" numFmtId="0" xfId="0" applyFont="1" applyFill="1" applyBorder="1" applyAlignment="1">
      <alignment horizontal="center" vertical="center"/>
    </xf>
    <xf fontId="6" fillId="13" borderId="7" numFmtId="0" xfId="0" applyFont="1" applyFill="1" applyBorder="1" applyAlignment="1">
      <alignment vertical="center"/>
    </xf>
    <xf fontId="19" fillId="7" borderId="12" numFmtId="0" xfId="0" applyFont="1" applyFill="1" applyBorder="1" applyAlignment="1">
      <alignment horizontal="left" vertical="center" wrapText="1"/>
    </xf>
    <xf fontId="6" fillId="13" borderId="15" numFmtId="0" xfId="0" applyFont="1" applyFill="1" applyBorder="1" applyAlignment="1">
      <alignment vertical="center"/>
    </xf>
    <xf fontId="21" fillId="13" borderId="15" numFmtId="0" xfId="0" applyFont="1" applyFill="1" applyBorder="1" applyAlignment="1">
      <alignment horizontal="center" vertical="center"/>
    </xf>
    <xf fontId="6" fillId="13" borderId="12" numFmtId="0" xfId="0" applyFont="1" applyFill="1" applyBorder="1" applyAlignment="1">
      <alignment vertical="center"/>
    </xf>
    <xf fontId="21" fillId="13" borderId="3" numFmtId="0" xfId="0" applyFont="1" applyFill="1" applyBorder="1" applyAlignment="1">
      <alignment horizontal="center" vertical="center"/>
    </xf>
    <xf fontId="14" fillId="2" borderId="0" numFmtId="0" xfId="0" applyFont="1" applyFill="1" applyAlignment="1">
      <alignment horizontal="center" vertical="center"/>
    </xf>
    <xf fontId="19" fillId="8" borderId="4" numFmtId="0" xfId="0" applyFont="1" applyFill="1" applyBorder="1" applyAlignment="1">
      <alignment horizontal="center" vertical="center"/>
    </xf>
    <xf fontId="19" fillId="8" borderId="5" numFmtId="0" xfId="0" applyFont="1" applyFill="1" applyBorder="1" applyAlignment="1">
      <alignment horizontal="left" vertical="center" wrapText="1"/>
    </xf>
    <xf fontId="19" fillId="8" borderId="5" numFmtId="0" xfId="0" applyFont="1" applyFill="1" applyBorder="1" applyAlignment="1">
      <alignment horizontal="center" vertical="center" wrapText="1"/>
    </xf>
    <xf fontId="19" fillId="13" borderId="2" numFmtId="0" xfId="0" applyFont="1" applyFill="1" applyBorder="1"/>
    <xf fontId="20" fillId="13" borderId="6" numFmtId="0" xfId="0" applyFont="1" applyFill="1" applyBorder="1" applyAlignment="1">
      <alignment horizontal="center" vertical="center"/>
    </xf>
    <xf fontId="19" fillId="13" borderId="6" numFmtId="0" xfId="0" applyFont="1" applyFill="1" applyBorder="1" applyAlignment="1">
      <alignment horizontal="center" vertical="center"/>
    </xf>
    <xf fontId="1" fillId="0" borderId="0" numFmtId="0" xfId="0" applyFont="1" applyAlignment="1">
      <alignment vertical="center"/>
    </xf>
    <xf fontId="5" fillId="0" borderId="0" numFmtId="0" xfId="0" applyFont="1"/>
    <xf fontId="4" fillId="0" borderId="12" numFmtId="0" xfId="0" applyFont="1" applyBorder="1" applyAlignment="1">
      <alignment vertical="center"/>
    </xf>
    <xf fontId="8" fillId="2" borderId="13" numFmtId="0" xfId="0" applyFont="1" applyFill="1" applyBorder="1" applyAlignment="1">
      <alignment horizontal="center" vertical="center" wrapText="1"/>
    </xf>
    <xf fontId="15" fillId="2" borderId="10" numFmtId="0" xfId="0" applyFont="1" applyFill="1" applyBorder="1" applyAlignment="1">
      <alignment horizontal="center" vertical="center" wrapText="1"/>
    </xf>
    <xf fontId="9" fillId="2" borderId="8" numFmtId="0" xfId="0" applyFont="1" applyFill="1" applyBorder="1" applyAlignment="1">
      <alignment horizontal="center" vertical="center" wrapText="1"/>
    </xf>
    <xf fontId="9" fillId="2" borderId="7" numFmtId="0" xfId="0" applyFont="1" applyFill="1" applyBorder="1" applyAlignment="1">
      <alignment horizontal="center" vertical="center" wrapText="1"/>
    </xf>
    <xf fontId="19" fillId="0" borderId="15" numFmtId="0" xfId="0" applyFont="1" applyBorder="1" applyAlignment="1">
      <alignment horizontal="center" vertical="center" wrapText="1"/>
    </xf>
    <xf fontId="19" fillId="7" borderId="11" numFmtId="0" xfId="0" applyFont="1" applyFill="1" applyBorder="1" applyAlignment="1">
      <alignment vertical="center" wrapText="1"/>
    </xf>
    <xf fontId="19" fillId="0" borderId="11" numFmtId="0" xfId="0" applyFont="1" applyBorder="1" applyAlignment="1">
      <alignment vertical="center" wrapText="1"/>
    </xf>
    <xf fontId="19" fillId="0" borderId="13" numFmtId="0" xfId="0" applyFont="1" applyBorder="1" applyAlignment="1">
      <alignment horizontal="center" vertical="center" wrapText="1"/>
    </xf>
    <xf fontId="23" fillId="13" borderId="15" numFmtId="0" xfId="0" applyFont="1" applyFill="1" applyBorder="1" applyAlignment="1">
      <alignment horizontal="center" vertical="center" wrapText="1"/>
    </xf>
    <xf fontId="20" fillId="0" borderId="14" numFmtId="0" xfId="0" applyFont="1" applyBorder="1" applyAlignment="1">
      <alignment vertical="center" wrapText="1"/>
    </xf>
    <xf fontId="19" fillId="0" borderId="16" numFmtId="0" xfId="0" applyFont="1" applyBorder="1" applyAlignment="1">
      <alignment horizontal="center" vertical="center" wrapText="1"/>
    </xf>
    <xf fontId="21" fillId="0" borderId="14" numFmtId="0" xfId="0" applyFont="1" applyBorder="1" applyAlignment="1">
      <alignment vertical="center" wrapText="1"/>
    </xf>
    <xf fontId="19" fillId="0" borderId="14" numFmtId="0" xfId="0" applyFont="1" applyBorder="1" applyAlignment="1">
      <alignment vertical="center" wrapText="1"/>
    </xf>
    <xf fontId="19" fillId="7" borderId="14" numFmtId="0" xfId="0" applyFont="1" applyFill="1" applyBorder="1" applyAlignment="1">
      <alignment vertical="center" wrapText="1"/>
    </xf>
    <xf fontId="19" fillId="3" borderId="11" numFmtId="0" xfId="0" applyFont="1" applyFill="1" applyBorder="1" applyAlignment="1">
      <alignment vertical="center" wrapText="1"/>
    </xf>
    <xf fontId="19" fillId="5" borderId="16" numFmtId="0" xfId="0" applyFont="1" applyFill="1" applyBorder="1" applyAlignment="1">
      <alignment horizontal="center" vertical="center" wrapText="1"/>
    </xf>
    <xf fontId="19" fillId="5" borderId="14" numFmtId="0" xfId="0" applyFont="1" applyFill="1" applyBorder="1" applyAlignment="1">
      <alignment vertical="center" wrapText="1"/>
    </xf>
    <xf fontId="19" fillId="3" borderId="14" numFmtId="0" xfId="0" applyFont="1" applyFill="1" applyBorder="1" applyAlignment="1">
      <alignment vertical="center" wrapText="1"/>
    </xf>
    <xf fontId="21" fillId="0" borderId="11" numFmtId="0" xfId="0" applyFont="1" applyBorder="1" applyAlignment="1">
      <alignment vertical="center" wrapText="1"/>
    </xf>
    <xf fontId="23" fillId="13" borderId="16" numFmtId="0" xfId="0" applyFont="1" applyFill="1" applyBorder="1" applyAlignment="1">
      <alignment horizontal="center" vertical="center" wrapText="1"/>
    </xf>
    <xf fontId="5" fillId="8" borderId="14" numFmtId="0" xfId="0" applyFont="1" applyFill="1" applyBorder="1" applyAlignment="1">
      <alignment vertical="center" wrapText="1"/>
    </xf>
    <xf fontId="19" fillId="7" borderId="15" numFmtId="0" xfId="0" applyFont="1" applyFill="1" applyBorder="1" applyAlignment="1">
      <alignment horizontal="center" vertical="center" wrapText="1"/>
    </xf>
    <xf fontId="24" fillId="3" borderId="11" numFmtId="0" xfId="0" applyFont="1" applyFill="1" applyBorder="1" applyAlignment="1">
      <alignment horizontal="left" vertical="center" wrapText="1"/>
    </xf>
    <xf fontId="5" fillId="8" borderId="21" numFmtId="0" xfId="0" applyFont="1" applyFill="1" applyBorder="1" applyAlignment="1">
      <alignment vertical="center" wrapText="1"/>
    </xf>
    <xf fontId="24" fillId="3" borderId="14" numFmtId="0" xfId="0" applyFont="1" applyFill="1" applyBorder="1" applyAlignment="1">
      <alignment horizontal="left" vertical="center" wrapText="1"/>
    </xf>
    <xf fontId="19" fillId="7" borderId="16" numFmtId="0" xfId="0" applyFont="1" applyFill="1" applyBorder="1" applyAlignment="1">
      <alignment horizontal="center" vertical="center" wrapText="1"/>
    </xf>
    <xf fontId="5" fillId="3" borderId="14" numFmtId="0" xfId="0" applyFont="1" applyFill="1" applyBorder="1" applyAlignment="1">
      <alignment horizontal="left" vertical="center" wrapText="1"/>
    </xf>
    <xf fontId="19" fillId="3" borderId="16" numFmtId="0" xfId="0" applyFont="1" applyFill="1" applyBorder="1" applyAlignment="1">
      <alignment horizontal="center" vertical="center" wrapText="1"/>
    </xf>
    <xf fontId="24" fillId="7" borderId="11" numFmtId="0" xfId="0" applyFont="1" applyFill="1" applyBorder="1" applyAlignment="1">
      <alignment horizontal="left" vertical="center" wrapText="1"/>
    </xf>
    <xf fontId="24" fillId="7" borderId="14" numFmtId="0" xfId="0" applyFont="1" applyFill="1" applyBorder="1" applyAlignment="1">
      <alignment horizontal="left" vertical="center" wrapText="1"/>
    </xf>
    <xf fontId="5" fillId="7" borderId="14" numFmtId="0" xfId="0" applyFont="1" applyFill="1" applyBorder="1" applyAlignment="1">
      <alignment horizontal="left" vertical="center" wrapText="1"/>
    </xf>
    <xf fontId="5" fillId="3" borderId="10" numFmtId="0" xfId="0" applyFont="1" applyFill="1" applyBorder="1" applyAlignment="1">
      <alignment horizontal="left" vertical="center" wrapText="1"/>
    </xf>
    <xf fontId="19" fillId="3" borderId="3" numFmtId="0" xfId="0" applyFont="1" applyFill="1" applyBorder="1" applyAlignment="1">
      <alignment horizontal="center" vertical="center" wrapText="1"/>
    </xf>
    <xf fontId="5" fillId="7" borderId="10" numFmtId="0" xfId="0" applyFont="1" applyFill="1" applyBorder="1" applyAlignment="1">
      <alignment horizontal="left" vertical="center" wrapText="1"/>
    </xf>
    <xf fontId="19" fillId="7" borderId="3" numFmtId="0" xfId="0" applyFont="1" applyFill="1" applyBorder="1" applyAlignment="1">
      <alignment horizontal="center" vertical="center" wrapText="1"/>
    </xf>
    <xf fontId="5" fillId="8" borderId="14" numFmtId="0" xfId="0" applyFont="1" applyFill="1" applyBorder="1" applyAlignment="1">
      <alignment horizontal="left" vertical="center" wrapText="1"/>
    </xf>
    <xf fontId="5" fillId="7" borderId="15" numFmtId="0" xfId="0" applyFont="1" applyFill="1" applyBorder="1" applyAlignment="1">
      <alignment vertical="center" wrapText="1"/>
    </xf>
    <xf fontId="5" fillId="7" borderId="15" numFmtId="0" xfId="0" applyFont="1" applyFill="1" applyBorder="1" applyAlignment="1">
      <alignment horizontal="center" vertical="center" wrapText="1"/>
    </xf>
    <xf fontId="5" fillId="0" borderId="16" numFmtId="0" xfId="0" applyFont="1" applyBorder="1" applyAlignment="1">
      <alignment vertical="center" wrapText="1"/>
    </xf>
    <xf fontId="5" fillId="0" borderId="16" numFmtId="0" xfId="0" applyFont="1" applyBorder="1" applyAlignment="1">
      <alignment horizontal="center" vertical="center" wrapText="1"/>
    </xf>
    <xf fontId="5" fillId="7" borderId="16" numFmtId="0" xfId="0" applyFont="1" applyFill="1" applyBorder="1" applyAlignment="1">
      <alignment horizontal="center" vertical="center" wrapText="1"/>
    </xf>
    <xf fontId="5" fillId="3" borderId="16" numFmtId="0" xfId="0" applyFont="1" applyFill="1" applyBorder="1" applyAlignment="1">
      <alignment horizontal="left" vertical="center" wrapText="1"/>
    </xf>
    <xf fontId="5" fillId="3" borderId="16" numFmtId="0" xfId="0" applyFont="1" applyFill="1" applyBorder="1" applyAlignment="1">
      <alignment horizontal="center" vertical="center" wrapText="1"/>
    </xf>
    <xf fontId="19" fillId="0" borderId="15" numFmtId="0" xfId="0" applyFont="1" applyBorder="1" applyAlignment="1">
      <alignment vertical="center" wrapText="1"/>
    </xf>
    <xf fontId="21" fillId="13" borderId="16" numFmtId="0" xfId="0" applyFont="1" applyFill="1" applyBorder="1" applyAlignment="1">
      <alignment horizontal="center" vertical="center" wrapText="1"/>
    </xf>
    <xf fontId="21" fillId="0" borderId="16" numFmtId="0" xfId="0" applyFont="1" applyBorder="1" applyAlignment="1">
      <alignment vertical="center" wrapText="1"/>
    </xf>
    <xf fontId="19" fillId="0" borderId="16" numFmtId="0" xfId="0" applyFont="1" applyBorder="1" applyAlignment="1">
      <alignment vertical="center" wrapText="1"/>
    </xf>
    <xf fontId="19" fillId="3" borderId="16" numFmtId="0" xfId="0" applyFont="1" applyFill="1" applyBorder="1" applyAlignment="1">
      <alignment vertical="center" wrapText="1"/>
    </xf>
    <xf fontId="19" fillId="7" borderId="15" numFmtId="0" xfId="0" applyFont="1" applyFill="1" applyBorder="1" applyAlignment="1">
      <alignment vertical="center" wrapText="1"/>
    </xf>
    <xf fontId="20" fillId="0" borderId="16" numFmtId="0" xfId="0" applyFont="1" applyBorder="1" applyAlignment="1">
      <alignment vertical="center" wrapText="1"/>
    </xf>
    <xf fontId="19" fillId="3" borderId="3" numFmtId="0" xfId="0" applyFont="1" applyFill="1" applyBorder="1" applyAlignment="1">
      <alignment vertical="center" wrapText="1"/>
    </xf>
    <xf fontId="20" fillId="0" borderId="11" numFmtId="0" xfId="0" applyFont="1" applyBorder="1" applyAlignment="1">
      <alignment vertical="center" wrapText="1"/>
    </xf>
    <xf fontId="19" fillId="0" borderId="15" numFmtId="0" xfId="0" applyFont="1" applyBorder="1" applyAlignment="1">
      <alignment horizontal="center" vertical="center"/>
    </xf>
    <xf fontId="19" fillId="5" borderId="11" numFmtId="0" xfId="0" applyFont="1" applyFill="1" applyBorder="1" applyAlignment="1">
      <alignment vertical="center" wrapText="1"/>
    </xf>
    <xf fontId="19" fillId="3" borderId="15" numFmtId="0" xfId="0" applyFont="1" applyFill="1" applyBorder="1" applyAlignment="1">
      <alignment horizontal="center" vertical="center" wrapText="1"/>
    </xf>
    <xf fontId="19" fillId="8" borderId="16" numFmtId="0" xfId="0" applyFont="1" applyFill="1" applyBorder="1" applyAlignment="1">
      <alignment horizontal="center" vertical="center" wrapText="1"/>
    </xf>
    <xf fontId="19" fillId="8" borderId="15" numFmtId="0" xfId="0" applyFont="1" applyFill="1" applyBorder="1" applyAlignment="1">
      <alignment horizontal="center" vertical="center" wrapText="1"/>
    </xf>
    <xf fontId="5" fillId="5" borderId="14" numFmtId="0" xfId="0" applyFont="1" applyFill="1" applyBorder="1" applyAlignment="1">
      <alignment vertical="center" wrapText="1"/>
    </xf>
    <xf fontId="21" fillId="7" borderId="16" numFmtId="0" xfId="0" applyFont="1" applyFill="1" applyBorder="1" applyAlignment="1">
      <alignment vertical="center" wrapText="1"/>
    </xf>
    <xf fontId="21" fillId="8" borderId="16" numFmtId="0" xfId="0" applyFont="1" applyFill="1" applyBorder="1" applyAlignment="1">
      <alignment vertical="center" wrapText="1"/>
    </xf>
    <xf fontId="19" fillId="3" borderId="9" numFmtId="0" xfId="0" applyFont="1" applyFill="1" applyBorder="1" applyAlignment="1">
      <alignment horizontal="center" vertical="center" wrapText="1"/>
    </xf>
    <xf fontId="19" fillId="6" borderId="16" numFmtId="0" xfId="0" applyFont="1" applyFill="1" applyBorder="1" applyAlignment="1">
      <alignment horizontal="center" vertical="center" wrapText="1"/>
    </xf>
    <xf fontId="23" fillId="13" borderId="13" numFmtId="0" xfId="0" applyFont="1" applyFill="1" applyBorder="1" applyAlignment="1">
      <alignment horizontal="center" vertical="center" wrapText="1"/>
    </xf>
    <xf fontId="19" fillId="0" borderId="9" numFmtId="0" xfId="0" applyFont="1" applyBorder="1" applyAlignment="1">
      <alignment horizontal="center" vertical="center" wrapText="1"/>
    </xf>
    <xf fontId="5" fillId="5" borderId="16" numFmtId="0" xfId="0" applyFont="1" applyFill="1" applyBorder="1" applyAlignment="1">
      <alignment vertical="center" wrapText="1"/>
    </xf>
    <xf fontId="19" fillId="5" borderId="15" numFmtId="0" xfId="0" applyFont="1" applyFill="1" applyBorder="1" applyAlignment="1">
      <alignment horizontal="center" vertical="center" wrapText="1"/>
    </xf>
    <xf fontId="19" fillId="5" borderId="13" numFmtId="0" xfId="0" applyFont="1" applyFill="1" applyBorder="1" applyAlignment="1">
      <alignment horizontal="center" vertical="center" wrapText="1"/>
    </xf>
    <xf fontId="20" fillId="5" borderId="14" numFmtId="0" xfId="0" applyFont="1" applyFill="1" applyBorder="1" applyAlignment="1">
      <alignment vertical="center" wrapText="1"/>
    </xf>
    <xf fontId="21" fillId="8" borderId="14" numFmtId="0" xfId="0" applyFont="1" applyFill="1" applyBorder="1" applyAlignment="1">
      <alignment vertical="center" wrapText="1"/>
    </xf>
    <xf fontId="19" fillId="0" borderId="3" numFmtId="0" xfId="0" applyFont="1" applyBorder="1" applyAlignment="1">
      <alignment horizontal="center" vertical="center" wrapText="1"/>
    </xf>
    <xf fontId="20" fillId="0" borderId="15" numFmtId="0" xfId="0" applyFont="1" applyBorder="1" applyAlignment="1">
      <alignment horizontal="left" vertical="center" wrapText="1"/>
    </xf>
    <xf fontId="21" fillId="0" borderId="16" numFmtId="0" xfId="0" applyFont="1" applyBorder="1" applyAlignment="1">
      <alignment horizontal="center" vertical="center" wrapText="1"/>
    </xf>
    <xf fontId="23" fillId="13" borderId="21" numFmtId="0" xfId="0" applyFont="1" applyFill="1" applyBorder="1" applyAlignment="1">
      <alignment horizontal="center" vertical="center" wrapText="1"/>
    </xf>
    <xf fontId="19" fillId="7" borderId="15" numFmtId="0" xfId="0" applyFont="1" applyFill="1" applyBorder="1" applyAlignment="1">
      <alignment horizontal="left" vertical="center" wrapText="1"/>
    </xf>
    <xf fontId="19" fillId="8" borderId="16" numFmtId="0" xfId="0" applyFont="1" applyFill="1" applyBorder="1" applyAlignment="1">
      <alignment vertical="center" wrapText="1"/>
    </xf>
    <xf fontId="19" fillId="7" borderId="16" numFmtId="0" xfId="0" applyFont="1" applyFill="1" applyBorder="1" applyAlignment="1">
      <alignment vertical="center" wrapText="1"/>
    </xf>
    <xf fontId="19" fillId="0" borderId="3" numFmtId="0" xfId="0" applyFont="1" applyBorder="1" applyAlignment="1">
      <alignment horizontal="center" vertical="center"/>
    </xf>
    <xf fontId="19" fillId="0" borderId="16" numFmtId="0" xfId="0" applyFont="1" applyBorder="1" applyAlignment="1">
      <alignment horizontal="center" vertical="center"/>
    </xf>
    <xf fontId="19" fillId="8" borderId="14" numFmtId="0" xfId="0" applyFont="1" applyFill="1" applyBorder="1" applyAlignment="1">
      <alignment vertical="center" wrapText="1"/>
    </xf>
    <xf fontId="19" fillId="7" borderId="16" numFmtId="0" xfId="0" applyFont="1" applyFill="1" applyBorder="1" applyAlignment="1">
      <alignment horizontal="center" vertical="center"/>
    </xf>
    <xf fontId="19" fillId="16" borderId="11" numFmtId="0" xfId="0" applyFont="1" applyFill="1" applyBorder="1" applyAlignment="1">
      <alignment vertical="center" wrapText="1"/>
    </xf>
    <xf fontId="19" fillId="3" borderId="13" numFmtId="0" xfId="0" applyFont="1" applyFill="1" applyBorder="1" applyAlignment="1">
      <alignment horizontal="center" vertical="center" wrapText="1"/>
    </xf>
    <xf fontId="21" fillId="5" borderId="11" numFmtId="0" xfId="0" applyFont="1" applyFill="1" applyBorder="1" applyAlignment="1">
      <alignment vertical="center" wrapText="1"/>
    </xf>
    <xf fontId="19" fillId="5" borderId="15" numFmtId="0" xfId="0" applyFont="1" applyFill="1" applyBorder="1" applyAlignment="1">
      <alignment horizontal="center" vertical="center"/>
    </xf>
    <xf fontId="21" fillId="5" borderId="14" numFmtId="0" xfId="0" applyFont="1" applyFill="1" applyBorder="1" applyAlignment="1">
      <alignment vertical="center" wrapText="1"/>
    </xf>
    <xf fontId="19" fillId="5" borderId="16" numFmtId="0" xfId="0" applyFont="1" applyFill="1" applyBorder="1" applyAlignment="1">
      <alignment horizontal="center" vertical="center"/>
    </xf>
    <xf fontId="19" fillId="5" borderId="32" numFmtId="0" xfId="0" applyFont="1" applyFill="1" applyBorder="1" applyAlignment="1">
      <alignment horizontal="left" vertical="center" wrapText="1"/>
    </xf>
    <xf fontId="19" fillId="5" borderId="11" numFmtId="0" xfId="0" applyFont="1" applyFill="1" applyBorder="1" applyAlignment="1">
      <alignment horizontal="left" vertical="center" wrapText="1"/>
    </xf>
    <xf fontId="19" fillId="5" borderId="13" numFmtId="161" xfId="0" applyNumberFormat="1" applyFont="1" applyFill="1" applyBorder="1" applyAlignment="1">
      <alignment horizontal="center" vertical="center" wrapText="1"/>
    </xf>
    <xf fontId="4" fillId="0" borderId="33" numFmtId="0" xfId="0" applyFont="1" applyBorder="1"/>
    <xf fontId="19" fillId="5" borderId="9" numFmtId="0" xfId="0" applyFont="1" applyFill="1" applyBorder="1" applyAlignment="1">
      <alignment horizontal="center" vertical="center" wrapText="1"/>
    </xf>
    <xf fontId="19" fillId="5" borderId="14" numFmtId="0" xfId="0" applyFont="1" applyFill="1" applyBorder="1" applyAlignment="1">
      <alignment horizontal="left" vertical="center" wrapText="1"/>
    </xf>
    <xf fontId="4" fillId="0" borderId="34" numFmtId="0" xfId="0" applyFont="1" applyBorder="1"/>
    <xf fontId="4" fillId="0" borderId="35" numFmtId="0" xfId="0" applyFont="1" applyBorder="1"/>
    <xf fontId="19" fillId="5" borderId="10" numFmtId="0" xfId="0" applyFont="1" applyFill="1" applyBorder="1" applyAlignment="1">
      <alignment horizontal="left" vertical="center" wrapText="1"/>
    </xf>
    <xf fontId="19" fillId="5" borderId="3" numFmtId="0" xfId="0" applyFont="1" applyFill="1" applyBorder="1" applyAlignment="1">
      <alignment horizontal="center" vertical="center" wrapText="1"/>
    </xf>
    <xf fontId="4" fillId="0" borderId="36" numFmtId="0" xfId="0" applyFont="1" applyBorder="1"/>
    <xf fontId="19" fillId="7" borderId="32" numFmtId="0" xfId="0" applyFont="1" applyFill="1" applyBorder="1" applyAlignment="1">
      <alignment horizontal="left" vertical="center" wrapText="1"/>
    </xf>
    <xf fontId="19" fillId="7" borderId="11" numFmtId="0" xfId="0" applyFont="1" applyFill="1" applyBorder="1" applyAlignment="1">
      <alignment horizontal="left" vertical="center" wrapText="1"/>
    </xf>
    <xf fontId="19" fillId="7" borderId="14" numFmtId="0" xfId="0" applyFont="1" applyFill="1" applyBorder="1" applyAlignment="1">
      <alignment horizontal="left" vertical="center" wrapText="1"/>
    </xf>
    <xf fontId="19" fillId="7" borderId="10" numFmtId="0" xfId="0" applyFont="1" applyFill="1" applyBorder="1" applyAlignment="1">
      <alignment horizontal="left" vertical="center" wrapText="1"/>
    </xf>
    <xf fontId="19" fillId="5" borderId="9" numFmtId="161" xfId="0" applyNumberFormat="1" applyFont="1" applyFill="1" applyBorder="1" applyAlignment="1">
      <alignment horizontal="center" vertical="center" wrapText="1"/>
    </xf>
    <xf fontId="19" fillId="7" borderId="11" numFmtId="0" xfId="0" applyFont="1" applyFill="1" applyBorder="1" applyAlignment="1">
      <alignment horizontal="center" vertical="center" wrapText="1"/>
    </xf>
    <xf fontId="21" fillId="7" borderId="14" numFmtId="0" xfId="0" applyFont="1" applyFill="1" applyBorder="1" applyAlignment="1">
      <alignment vertical="center" wrapText="1"/>
    </xf>
    <xf fontId="4" fillId="8" borderId="22" numFmtId="0" xfId="0" applyFont="1" applyFill="1" applyBorder="1" applyAlignment="1">
      <alignment horizontal="center" vertical="center"/>
    </xf>
    <xf fontId="4" fillId="8" borderId="20" numFmtId="0" xfId="0" applyFont="1" applyFill="1" applyBorder="1" applyAlignment="1">
      <alignment horizontal="left" vertical="center" wrapText="1"/>
    </xf>
    <xf fontId="19" fillId="8" borderId="37" numFmtId="0" xfId="0" applyFont="1" applyFill="1" applyBorder="1" applyAlignment="1">
      <alignment vertical="center" wrapText="1"/>
    </xf>
    <xf fontId="19" fillId="8" borderId="20" numFmtId="0" xfId="0" applyFont="1" applyFill="1" applyBorder="1" applyAlignment="1">
      <alignment horizontal="center" vertical="center" wrapText="1"/>
    </xf>
    <xf fontId="4" fillId="8" borderId="26" numFmtId="0" xfId="0" applyFont="1" applyFill="1" applyBorder="1" applyAlignment="1">
      <alignment horizontal="center" vertical="center"/>
    </xf>
    <xf fontId="4" fillId="8" borderId="38" numFmtId="0" xfId="0" applyFont="1" applyFill="1" applyBorder="1" applyAlignment="1">
      <alignment horizontal="center" vertical="center"/>
    </xf>
    <xf fontId="4" fillId="8" borderId="38" numFmtId="0" xfId="0" applyFont="1" applyFill="1" applyBorder="1" applyAlignment="1">
      <alignment horizontal="left" vertical="center"/>
    </xf>
    <xf fontId="4" fillId="8" borderId="9" numFmtId="0" xfId="0" applyFont="1" applyFill="1" applyBorder="1" applyAlignment="1">
      <alignment horizontal="center" vertical="center"/>
    </xf>
    <xf fontId="19" fillId="13" borderId="28" numFmtId="0" xfId="0" applyFont="1" applyFill="1" applyBorder="1" applyAlignment="1">
      <alignment horizontal="center" vertical="center"/>
    </xf>
    <xf fontId="4" fillId="8" borderId="24" numFmtId="0" xfId="0" applyFont="1" applyFill="1" applyBorder="1" applyAlignment="1">
      <alignment horizontal="center" vertical="center"/>
    </xf>
    <xf fontId="4" fillId="8" borderId="24" numFmtId="0" xfId="0" applyFont="1" applyFill="1" applyBorder="1" applyAlignment="1">
      <alignment horizontal="left" vertical="center"/>
    </xf>
    <xf fontId="19" fillId="8" borderId="39" numFmtId="0" xfId="0" applyFont="1" applyFill="1" applyBorder="1" applyAlignment="1">
      <alignment vertical="center" wrapText="1"/>
    </xf>
    <xf fontId="19" fillId="8" borderId="39" numFmtId="0" xfId="0" applyFont="1" applyFill="1" applyBorder="1" applyAlignment="1">
      <alignment horizontal="center" vertical="center" wrapText="1"/>
    </xf>
    <xf fontId="4" fillId="8" borderId="30" numFmtId="0" xfId="0" applyFont="1" applyFill="1" applyBorder="1" applyAlignment="1">
      <alignment horizontal="center" vertical="center"/>
    </xf>
    <xf fontId="19" fillId="13" borderId="31" numFmtId="0" xfId="0" applyFont="1" applyFill="1" applyBorder="1" applyAlignment="1">
      <alignment horizontal="center" vertical="center"/>
    </xf>
    <xf fontId="25" fillId="2" borderId="14" numFmtId="0" xfId="0" applyFont="1" applyFill="1" applyBorder="1" applyAlignment="1">
      <alignment horizontal="center" vertical="center" wrapText="1"/>
    </xf>
    <xf fontId="25" fillId="2" borderId="9" numFmtId="0" xfId="0" applyFont="1" applyFill="1" applyBorder="1" applyAlignment="1">
      <alignment horizontal="center" vertical="center" wrapText="1"/>
    </xf>
    <xf fontId="15" fillId="2" borderId="14" numFmtId="0" xfId="0" applyFont="1" applyFill="1" applyBorder="1" applyAlignment="1">
      <alignment horizontal="center" vertical="center" wrapText="1"/>
    </xf>
    <xf fontId="9" fillId="2" borderId="9" numFmtId="0" xfId="0" applyFont="1" applyFill="1" applyBorder="1" applyAlignment="1">
      <alignment horizontal="center" vertical="center" wrapText="1"/>
    </xf>
    <xf fontId="19" fillId="0" borderId="2" numFmtId="0" xfId="0" applyFont="1" applyBorder="1" applyAlignment="1">
      <alignment horizontal="center" vertical="center" wrapText="1"/>
    </xf>
    <xf fontId="19" fillId="0" borderId="2" numFmtId="0" xfId="0" applyFont="1" applyBorder="1" applyAlignment="1">
      <alignment horizontal="left" vertical="center" wrapText="1"/>
    </xf>
    <xf fontId="19" fillId="0" borderId="5" numFmtId="0" xfId="0" applyFont="1" applyBorder="1" applyAlignment="1">
      <alignment vertical="center" wrapText="1"/>
    </xf>
    <xf fontId="19" fillId="8" borderId="2" numFmtId="0" xfId="0" applyFont="1" applyFill="1" applyBorder="1" applyAlignment="1">
      <alignment horizontal="center" vertical="center"/>
    </xf>
    <xf fontId="19" fillId="0" borderId="2" numFmtId="0" xfId="0" applyFont="1" applyBorder="1" applyAlignment="1">
      <alignment wrapText="1"/>
    </xf>
    <xf fontId="23" fillId="13" borderId="2" numFmtId="0" xfId="0" applyFont="1" applyFill="1" applyBorder="1" applyAlignment="1">
      <alignment horizontal="center" vertical="center" wrapText="1"/>
    </xf>
    <xf fontId="19" fillId="0" borderId="2" numFmtId="0" xfId="0" applyFont="1" applyBorder="1" applyAlignment="1">
      <alignment horizontal="center" vertical="center"/>
    </xf>
    <xf fontId="19" fillId="0" borderId="3" numFmtId="0" xfId="0" applyFont="1" applyBorder="1" applyAlignment="1">
      <alignment wrapText="1"/>
    </xf>
    <xf fontId="19" fillId="8" borderId="2" numFmtId="0" xfId="0" applyFont="1" applyFill="1" applyBorder="1" applyAlignment="1">
      <alignment horizontal="left" vertical="center" wrapText="1"/>
    </xf>
    <xf fontId="19" fillId="7" borderId="2" numFmtId="0" xfId="0" applyFont="1" applyFill="1" applyBorder="1" applyAlignment="1">
      <alignment horizontal="center" vertical="center"/>
    </xf>
    <xf fontId="19" fillId="5" borderId="2" numFmtId="0" xfId="0" applyFont="1" applyFill="1" applyBorder="1" applyAlignment="1">
      <alignment horizontal="center" vertical="center" wrapText="1"/>
    </xf>
    <xf fontId="19" fillId="7" borderId="2" numFmtId="0" xfId="0" applyFont="1" applyFill="1" applyBorder="1" applyAlignment="1">
      <alignment horizontal="left" vertical="center" wrapText="1"/>
    </xf>
    <xf fontId="19" fillId="5" borderId="5" numFmtId="0" xfId="0" applyFont="1" applyFill="1" applyBorder="1" applyAlignment="1">
      <alignment vertical="center" wrapText="1"/>
    </xf>
    <xf fontId="1" fillId="10" borderId="0" numFmtId="0" xfId="0" applyFont="1" applyFill="1" applyAlignment="1">
      <alignment vertical="center"/>
    </xf>
    <xf fontId="5" fillId="10" borderId="0" numFmtId="0" xfId="0" applyFont="1" applyFill="1"/>
    <xf fontId="26" fillId="2" borderId="0" numFmtId="0" xfId="0" applyFont="1" applyFill="1" applyAlignment="1">
      <alignment horizontal="center" vertical="center"/>
    </xf>
    <xf fontId="27" fillId="2" borderId="0" numFmtId="0" xfId="0" applyFont="1" applyFill="1" applyAlignment="1">
      <alignment horizontal="center" vertical="center"/>
    </xf>
    <xf fontId="28" fillId="2" borderId="0" numFmtId="0" xfId="0" applyFont="1" applyFill="1" applyAlignment="1">
      <alignment horizontal="center" vertical="center"/>
    </xf>
    <xf fontId="29" fillId="17" borderId="0" numFmtId="0" xfId="0" applyFont="1" applyFill="1" applyAlignment="1">
      <alignment horizontal="center" vertical="center"/>
    </xf>
    <xf fontId="30" fillId="17" borderId="0" numFmtId="0" xfId="0" applyFont="1" applyFill="1" applyAlignment="1">
      <alignment horizontal="left" vertical="center" wrapText="1"/>
    </xf>
    <xf fontId="29" fillId="3" borderId="11" numFmtId="0" xfId="0" applyFont="1" applyFill="1" applyBorder="1" applyAlignment="1">
      <alignment horizontal="center" vertical="center"/>
    </xf>
    <xf fontId="31" fillId="3" borderId="12" numFmtId="0" xfId="0" applyFont="1" applyFill="1" applyBorder="1" applyAlignment="1">
      <alignment horizontal="left" vertical="center" wrapText="1"/>
    </xf>
    <xf fontId="29" fillId="3" borderId="12" numFmtId="0" xfId="0" applyFont="1" applyFill="1" applyBorder="1" applyAlignment="1">
      <alignment horizontal="center" vertical="center"/>
    </xf>
    <xf fontId="32" fillId="0" borderId="10" numFmtId="0" xfId="0" applyFont="1" applyBorder="1"/>
    <xf fontId="29" fillId="3" borderId="8" numFmtId="0" xfId="0" applyFont="1" applyFill="1" applyBorder="1" applyAlignment="1">
      <alignment horizontal="left" vertical="center" wrapText="1"/>
    </xf>
    <xf fontId="29" fillId="3" borderId="8" numFmtId="0" xfId="0" applyFont="1" applyFill="1" applyBorder="1" applyAlignment="1" quotePrefix="1">
      <alignment horizontal="center" vertical="center"/>
    </xf>
    <xf fontId="32" fillId="0" borderId="8" numFmtId="0" xfId="0" applyFont="1" applyBorder="1"/>
    <xf fontId="29" fillId="3" borderId="12" numFmtId="0" xfId="0" applyFont="1" applyFill="1" applyBorder="1" applyAlignment="1">
      <alignment horizontal="center" vertical="center" wrapText="1"/>
    </xf>
    <xf fontId="32" fillId="0" borderId="14" numFmtId="0" xfId="0" applyFont="1" applyBorder="1"/>
    <xf fontId="29" fillId="3" borderId="0" numFmtId="0" xfId="0" applyFont="1" applyFill="1" applyAlignment="1">
      <alignment horizontal="left" vertical="center" wrapText="1"/>
    </xf>
    <xf fontId="29" fillId="3" borderId="0" numFmtId="0" xfId="0" applyFont="1" applyFill="1" applyAlignment="1" quotePrefix="1">
      <alignment horizontal="center" vertical="center"/>
    </xf>
    <xf fontId="31" fillId="3" borderId="0" numFmtId="0" xfId="0" applyFont="1" applyFill="1" applyAlignment="1">
      <alignment horizontal="left" vertical="center" wrapText="1"/>
    </xf>
    <xf fontId="29" fillId="3" borderId="0" numFmtId="0" xfId="0" applyFont="1" applyFill="1" applyAlignment="1">
      <alignment horizontal="center" vertical="center" wrapText="1"/>
    </xf>
    <xf fontId="29" fillId="3" borderId="8" numFmtId="0" xfId="0" applyFont="1" applyFill="1" applyBorder="1" applyAlignment="1">
      <alignment horizontal="center" vertical="center" wrapText="1"/>
    </xf>
    <xf fontId="29" fillId="3" borderId="0" numFmtId="0" xfId="0" applyFont="1" applyFill="1" applyAlignment="1">
      <alignment horizontal="center" vertical="center"/>
    </xf>
    <xf fontId="29" fillId="3" borderId="8" numFmtId="0" xfId="0" applyFont="1" applyFill="1" applyBorder="1" applyAlignment="1">
      <alignment horizontal="center" vertical="center"/>
    </xf>
    <xf fontId="29" fillId="17" borderId="4" numFmtId="0" xfId="0" applyFont="1" applyFill="1" applyBorder="1" applyAlignment="1">
      <alignment horizontal="center" vertical="center"/>
    </xf>
    <xf fontId="30" fillId="17" borderId="8" numFmtId="0" xfId="0" applyFont="1" applyFill="1" applyBorder="1" applyAlignment="1">
      <alignment horizontal="left" vertical="center" wrapText="1"/>
    </xf>
    <xf fontId="29" fillId="17" borderId="8" numFmtId="0" xfId="0" applyFont="1" applyFill="1" applyBorder="1" applyAlignment="1">
      <alignment horizontal="center" vertical="center"/>
    </xf>
    <xf fontId="29" fillId="3" borderId="4" numFmtId="0" xfId="0" applyFont="1" applyFill="1" applyBorder="1" applyAlignment="1">
      <alignment horizontal="center" vertical="center"/>
    </xf>
    <xf fontId="29" fillId="3" borderId="5" numFmtId="0" xfId="0" applyFont="1" applyFill="1" applyBorder="1" applyAlignment="1">
      <alignment horizontal="left" vertical="center" wrapText="1"/>
    </xf>
    <xf fontId="29" fillId="3" borderId="5" numFmtId="0" xfId="0" applyFont="1" applyFill="1" applyBorder="1" applyAlignment="1">
      <alignment horizontal="center" vertical="center"/>
    </xf>
    <xf fontId="29" fillId="3" borderId="12" numFmtId="0" xfId="0" applyFont="1" applyFill="1" applyBorder="1" applyAlignment="1">
      <alignment horizontal="left" vertical="center" wrapText="1"/>
    </xf>
    <xf fontId="29" fillId="17" borderId="12" numFmtId="0" xfId="0" applyFont="1" applyFill="1" applyBorder="1" applyAlignment="1">
      <alignment horizontal="center" vertical="center"/>
    </xf>
    <xf fontId="29" fillId="18" borderId="12" numFmtId="0" xfId="0" applyFont="1" applyFill="1" applyBorder="1" applyAlignment="1">
      <alignment horizontal="center" vertical="center" wrapText="1"/>
    </xf>
    <xf fontId="29" fillId="18" borderId="12" numFmtId="0" xfId="0" applyFont="1" applyFill="1" applyBorder="1" applyAlignment="1">
      <alignment horizontal="center" vertical="center"/>
    </xf>
    <xf fontId="29" fillId="19" borderId="12" numFmtId="0" xfId="0" applyFont="1" applyFill="1" applyBorder="1" applyAlignment="1">
      <alignment horizontal="center" vertical="center"/>
    </xf>
    <xf fontId="29" fillId="19" borderId="0" numFmtId="0" xfId="0" applyFont="1" applyFill="1" applyAlignment="1">
      <alignment horizontal="center" vertical="center"/>
    </xf>
    <xf fontId="29" fillId="19" borderId="12" numFmtId="0" xfId="0" applyFont="1" applyFill="1" applyBorder="1" applyAlignment="1">
      <alignment horizontal="center" vertical="center" wrapText="1"/>
    </xf>
    <xf fontId="30" fillId="17" borderId="12" numFmtId="0" xfId="0" applyFont="1" applyFill="1" applyBorder="1" applyAlignment="1">
      <alignment horizontal="left" vertical="center" wrapText="1"/>
    </xf>
    <xf fontId="29" fillId="19" borderId="0" numFmtId="0" xfId="0" applyFont="1" applyFill="1" applyAlignment="1">
      <alignment horizontal="center" vertical="center" wrapText="1"/>
    </xf>
    <xf fontId="29" fillId="3" borderId="14" numFmtId="0" xfId="0" applyFont="1" applyFill="1" applyBorder="1" applyAlignment="1">
      <alignment horizontal="center" vertical="center"/>
    </xf>
    <xf fontId="29" fillId="17" borderId="0" numFmtId="0" xfId="0" applyFont="1" applyFill="1" applyAlignment="1">
      <alignment horizontal="center" vertical="center" wrapText="1"/>
    </xf>
    <xf fontId="33" fillId="3" borderId="12" numFmtId="0" xfId="0" applyFont="1" applyFill="1" applyBorder="1" applyAlignment="1">
      <alignment wrapText="1"/>
    </xf>
    <xf fontId="29" fillId="3" borderId="12" numFmtId="0" xfId="0" applyFont="1" applyFill="1" applyBorder="1" applyAlignment="1">
      <alignment horizontal="center" wrapText="1"/>
    </xf>
    <xf fontId="29" fillId="3" borderId="0" numFmtId="0" xfId="0" applyFont="1" applyFill="1"/>
    <xf fontId="29" fillId="3" borderId="0" numFmtId="0" xfId="0" applyFont="1" applyFill="1" applyAlignment="1">
      <alignment horizontal="center" wrapText="1"/>
    </xf>
    <xf fontId="33" fillId="3" borderId="0" numFmtId="0" xfId="0" applyFont="1" applyFill="1" applyAlignment="1">
      <alignment wrapText="1"/>
    </xf>
    <xf fontId="29" fillId="3" borderId="8" numFmtId="0" xfId="0" applyFont="1" applyFill="1" applyBorder="1" applyAlignment="1">
      <alignment wrapText="1"/>
    </xf>
    <xf fontId="29" fillId="3" borderId="8" numFmtId="0" xfId="0" applyFont="1" applyFill="1" applyBorder="1" applyAlignment="1">
      <alignment horizontal="center" wrapText="1"/>
    </xf>
    <xf fontId="34" fillId="3" borderId="0" numFmtId="0" xfId="0" applyFont="1" applyFill="1" applyAlignment="1">
      <alignment horizontal="left"/>
    </xf>
    <xf fontId="29" fillId="17" borderId="12" numFmtId="0" xfId="0" applyFont="1" applyFill="1" applyBorder="1" applyAlignment="1">
      <alignment horizontal="center" vertical="center" wrapText="1"/>
    </xf>
    <xf fontId="29" fillId="3" borderId="5" numFmtId="0" xfId="0" applyFont="1" applyFill="1" applyBorder="1" applyAlignment="1">
      <alignment horizontal="center" vertical="center" wrapText="1"/>
    </xf>
    <xf fontId="35" fillId="2" borderId="0" numFmtId="0" xfId="0" applyFont="1" applyFill="1" applyAlignment="1">
      <alignment horizontal="left" vertical="center" wrapText="1"/>
    </xf>
    <xf fontId="28" fillId="2" borderId="0" numFmtId="0" xfId="0" applyFont="1" applyFill="1" applyAlignment="1">
      <alignment horizontal="center" vertical="center" wrapText="1"/>
    </xf>
    <xf fontId="29" fillId="0" borderId="11" numFmtId="0" xfId="0" applyFont="1" applyBorder="1" applyAlignment="1">
      <alignment horizontal="center" vertical="center"/>
    </xf>
    <xf fontId="31" fillId="0" borderId="12" numFmtId="0" xfId="0" applyFont="1" applyBorder="1" applyAlignment="1">
      <alignment horizontal="left" vertical="center" wrapText="1"/>
    </xf>
    <xf fontId="29" fillId="0" borderId="12" numFmtId="0" xfId="0" applyFont="1" applyBorder="1" applyAlignment="1">
      <alignment horizontal="center" vertical="center"/>
    </xf>
    <xf fontId="29" fillId="20" borderId="15" numFmtId="0" xfId="0" applyFont="1" applyFill="1" applyBorder="1" applyAlignment="1">
      <alignment horizontal="left" vertical="center" wrapText="1"/>
    </xf>
    <xf fontId="29" fillId="0" borderId="8" numFmtId="0" xfId="0" applyFont="1" applyBorder="1" applyAlignment="1">
      <alignment horizontal="left" vertical="center" wrapText="1"/>
    </xf>
    <xf fontId="29" fillId="0" borderId="8" numFmtId="0" xfId="0" applyFont="1" applyBorder="1" applyAlignment="1">
      <alignment horizontal="center" vertical="center"/>
    </xf>
    <xf fontId="32" fillId="0" borderId="3" numFmtId="0" xfId="0" applyFont="1" applyBorder="1"/>
    <xf fontId="30" fillId="17" borderId="5" numFmtId="0" xfId="0" applyFont="1" applyFill="1" applyBorder="1" applyAlignment="1">
      <alignment horizontal="left" vertical="center" wrapText="1"/>
    </xf>
    <xf fontId="29" fillId="17" borderId="5" numFmtId="0" xfId="0" applyFont="1" applyFill="1" applyBorder="1" applyAlignment="1">
      <alignment horizontal="center" vertical="center"/>
    </xf>
    <xf fontId="29" fillId="17" borderId="6" numFmtId="0" xfId="0" applyFont="1" applyFill="1" applyBorder="1" applyAlignment="1">
      <alignment horizontal="center" vertical="center"/>
    </xf>
    <xf fontId="29" fillId="5" borderId="8" numFmtId="0" xfId="0" applyFont="1" applyFill="1" applyBorder="1" applyAlignment="1">
      <alignment horizontal="left" vertical="center" wrapText="1"/>
    </xf>
    <xf fontId="29" fillId="0" borderId="12" numFmtId="0" xfId="0" applyFont="1" applyBorder="1" applyAlignment="1">
      <alignment horizontal="center" vertical="center" wrapText="1"/>
    </xf>
    <xf fontId="29" fillId="0" borderId="8" numFmtId="0" xfId="0" applyFont="1" applyBorder="1" applyAlignment="1">
      <alignment horizontal="center" vertical="center" wrapText="1"/>
    </xf>
    <xf fontId="36" fillId="21" borderId="11" numFmtId="0" xfId="0" applyFont="1" applyFill="1" applyBorder="1" applyAlignment="1">
      <alignment horizontal="center" vertical="center"/>
    </xf>
    <xf fontId="36" fillId="21" borderId="12" numFmtId="0" xfId="0" applyFont="1" applyFill="1" applyBorder="1" applyAlignment="1">
      <alignment horizontal="left" vertical="center" wrapText="1"/>
    </xf>
    <xf fontId="36" fillId="21" borderId="12" numFmtId="0" xfId="0" applyFont="1" applyFill="1" applyBorder="1" applyAlignment="1">
      <alignment horizontal="center" vertical="center"/>
    </xf>
    <xf fontId="36" fillId="21" borderId="8" numFmtId="0" xfId="0" applyFont="1" applyFill="1" applyBorder="1" applyAlignment="1">
      <alignment horizontal="left" vertical="center" wrapText="1"/>
    </xf>
    <xf fontId="36" fillId="21" borderId="8" numFmtId="0" xfId="0" applyFont="1" applyFill="1" applyBorder="1" applyAlignment="1">
      <alignment horizontal="center" vertical="center"/>
    </xf>
    <xf fontId="36" fillId="21" borderId="12" numFmtId="0" xfId="0" applyFont="1" applyFill="1" applyBorder="1" applyAlignment="1">
      <alignment horizontal="center" vertical="center" wrapText="1"/>
    </xf>
    <xf fontId="36" fillId="21" borderId="8" numFmtId="0" xfId="0" applyFont="1" applyFill="1" applyBorder="1" applyAlignment="1">
      <alignment horizontal="center" vertical="center" wrapText="1"/>
    </xf>
    <xf fontId="31" fillId="0" borderId="0" numFmtId="0" xfId="0" applyFont="1" applyAlignment="1">
      <alignment horizontal="left" vertical="center" wrapText="1"/>
    </xf>
    <xf fontId="29" fillId="0" borderId="0" numFmtId="0" xfId="0" applyFont="1" applyAlignment="1">
      <alignment horizontal="center" vertical="center"/>
    </xf>
    <xf fontId="32" fillId="0" borderId="16" numFmtId="0" xfId="0" applyFont="1" applyBorder="1"/>
    <xf fontId="37" fillId="0" borderId="11" numFmtId="0" xfId="0" applyFont="1" applyBorder="1" applyAlignment="1">
      <alignment horizontal="center" vertical="center"/>
    </xf>
    <xf fontId="38" fillId="5" borderId="12" numFmtId="0" xfId="0" applyFont="1" applyFill="1" applyBorder="1" applyAlignment="1">
      <alignment vertical="center" wrapText="1"/>
    </xf>
    <xf fontId="37" fillId="5" borderId="13" numFmtId="0" xfId="0" applyFont="1" applyFill="1" applyBorder="1" applyAlignment="1">
      <alignment horizontal="center" vertical="center" wrapText="1"/>
    </xf>
    <xf fontId="37" fillId="5" borderId="8" numFmtId="0" xfId="0" applyFont="1" applyFill="1" applyBorder="1" applyAlignment="1">
      <alignment vertical="center" wrapText="1"/>
    </xf>
    <xf fontId="37" fillId="5" borderId="7" numFmtId="0" xfId="0" applyFont="1" applyFill="1" applyBorder="1" applyAlignment="1">
      <alignment horizontal="center" vertical="center" wrapText="1"/>
    </xf>
    <xf fontId="39" fillId="0" borderId="0" numFmtId="0" xfId="0" applyFont="1" applyAlignment="1">
      <alignment horizontal="left" vertical="center" wrapText="1"/>
    </xf>
    <xf fontId="29" fillId="20" borderId="0" numFmtId="0" xfId="0" applyFont="1" applyFill="1" applyAlignment="1">
      <alignment horizontal="left" vertical="center" wrapText="1"/>
    </xf>
    <xf fontId="29" fillId="0" borderId="4" numFmtId="0" xfId="0" applyFont="1" applyBorder="1" applyAlignment="1">
      <alignment horizontal="center" vertical="center"/>
    </xf>
    <xf fontId="31" fillId="0" borderId="5" numFmtId="0" xfId="0" applyFont="1" applyBorder="1" applyAlignment="1">
      <alignment horizontal="left" vertical="center" wrapText="1"/>
    </xf>
    <xf fontId="29" fillId="0" borderId="5" numFmtId="0" xfId="0" applyFont="1" applyBorder="1" applyAlignment="1">
      <alignment horizontal="center" vertical="center"/>
    </xf>
    <xf fontId="29" fillId="20" borderId="2" numFmtId="0" xfId="0" applyFont="1" applyFill="1" applyBorder="1" applyAlignment="1">
      <alignment horizontal="left" vertical="center" wrapText="1"/>
    </xf>
    <xf fontId="29" fillId="0" borderId="12" numFmtId="0" xfId="0" applyFont="1" applyBorder="1" applyAlignment="1">
      <alignment horizontal="left" vertical="center" wrapText="1"/>
    </xf>
    <xf fontId="36" fillId="21" borderId="4" numFmtId="0" xfId="0" applyFont="1" applyFill="1" applyBorder="1" applyAlignment="1">
      <alignment horizontal="center" vertical="center"/>
    </xf>
    <xf fontId="36" fillId="21" borderId="5" numFmtId="0" xfId="0" applyFont="1" applyFill="1" applyBorder="1" applyAlignment="1">
      <alignment horizontal="left" vertical="center" wrapText="1"/>
    </xf>
    <xf fontId="36" fillId="21" borderId="5" numFmtId="0" xfId="0" applyFont="1" applyFill="1" applyBorder="1" applyAlignment="1">
      <alignment horizontal="center" vertical="center"/>
    </xf>
    <xf fontId="40" fillId="2" borderId="0" numFmtId="0" xfId="0" applyFont="1" applyFill="1" applyAlignment="1">
      <alignment horizontal="center" vertical="center"/>
    </xf>
    <xf fontId="26" fillId="2" borderId="0" numFmtId="0" xfId="0" applyFont="1" applyFill="1" applyAlignment="1">
      <alignment horizontal="left" vertical="center"/>
    </xf>
    <xf fontId="29" fillId="17" borderId="8" numFmtId="0" xfId="0" applyFont="1" applyFill="1" applyBorder="1" applyAlignment="1">
      <alignment horizontal="left" vertical="center"/>
    </xf>
    <xf fontId="29" fillId="0" borderId="9" numFmtId="0" xfId="0" applyFont="1" applyBorder="1" applyAlignment="1">
      <alignment horizontal="center" vertical="center"/>
    </xf>
    <xf fontId="29" fillId="20" borderId="16" numFmtId="0" xfId="0" applyFont="1" applyFill="1" applyBorder="1" applyAlignment="1">
      <alignment horizontal="left" vertical="center" wrapText="1"/>
    </xf>
    <xf fontId="29" fillId="20" borderId="9" numFmtId="0" xfId="0" applyFont="1" applyFill="1" applyBorder="1" applyAlignment="1">
      <alignment horizontal="center" vertical="center"/>
    </xf>
    <xf fontId="29" fillId="0" borderId="0" numFmtId="0" xfId="0" applyFont="1" applyAlignment="1">
      <alignment horizontal="left" vertical="center" wrapText="1"/>
    </xf>
    <xf fontId="29" fillId="0" borderId="0" numFmtId="0" xfId="0" applyFont="1" applyAlignment="1" quotePrefix="1">
      <alignment horizontal="center" vertical="center" wrapText="1"/>
    </xf>
    <xf fontId="32" fillId="0" borderId="9" numFmtId="0" xfId="0" applyFont="1" applyBorder="1"/>
    <xf fontId="29" fillId="0" borderId="0" numFmtId="0" xfId="0" applyFont="1" applyAlignment="1">
      <alignment horizontal="center" vertical="center" wrapText="1"/>
    </xf>
    <xf fontId="32" fillId="0" borderId="7" numFmtId="0" xfId="0" applyFont="1" applyBorder="1"/>
    <xf fontId="29" fillId="0" borderId="13" numFmtId="0" xfId="0" applyFont="1" applyBorder="1" applyAlignment="1">
      <alignment horizontal="center" vertical="center"/>
    </xf>
    <xf fontId="29" fillId="20" borderId="13" numFmtId="0" xfId="0" applyFont="1" applyFill="1" applyBorder="1" applyAlignment="1">
      <alignment horizontal="center" vertical="center" wrapText="1"/>
    </xf>
    <xf fontId="29" fillId="20" borderId="13" numFmtId="0" xfId="0" applyFont="1" applyFill="1" applyBorder="1" applyAlignment="1">
      <alignment horizontal="center" vertical="center"/>
    </xf>
    <xf fontId="29" fillId="20" borderId="16" numFmtId="0" xfId="0" applyFont="1" applyFill="1" applyBorder="1" applyAlignment="1">
      <alignment horizontal="left" vertical="center"/>
    </xf>
    <xf fontId="29" fillId="20" borderId="15" numFmtId="0" xfId="0" applyFont="1" applyFill="1" applyBorder="1" applyAlignment="1">
      <alignment horizontal="left" vertical="center"/>
    </xf>
    <xf fontId="29" fillId="20" borderId="3" numFmtId="0" xfId="0" applyFont="1" applyFill="1" applyBorder="1" applyAlignment="1">
      <alignment horizontal="left" vertical="center" wrapText="1"/>
    </xf>
    <xf fontId="29" fillId="6" borderId="0" numFmtId="0" xfId="0" applyFont="1" applyFill="1" applyAlignment="1">
      <alignment horizontal="left" vertical="center" wrapText="1"/>
    </xf>
    <xf fontId="29" fillId="3" borderId="0" numFmtId="0" xfId="0" applyFont="1" applyFill="1" applyAlignment="1" quotePrefix="1">
      <alignment horizontal="center" vertical="center" wrapText="1"/>
    </xf>
    <xf fontId="41" fillId="21" borderId="11" numFmtId="0" xfId="0" applyFont="1" applyFill="1" applyBorder="1" applyAlignment="1">
      <alignment horizontal="center" vertical="center"/>
    </xf>
    <xf fontId="41" fillId="21" borderId="12" numFmtId="0" xfId="0" applyFont="1" applyFill="1" applyBorder="1" applyAlignment="1">
      <alignment horizontal="left" vertical="center" wrapText="1"/>
    </xf>
    <xf fontId="41" fillId="21" borderId="12" numFmtId="0" xfId="0" applyFont="1" applyFill="1" applyBorder="1" applyAlignment="1">
      <alignment horizontal="center" vertical="center" wrapText="1"/>
    </xf>
    <xf fontId="41" fillId="21" borderId="13" numFmtId="0" xfId="0" applyFont="1" applyFill="1" applyBorder="1" applyAlignment="1">
      <alignment horizontal="center" vertical="center"/>
    </xf>
    <xf fontId="41" fillId="21" borderId="0" numFmtId="0" xfId="0" applyFont="1" applyFill="1" applyAlignment="1">
      <alignment horizontal="left" vertical="center" wrapText="1"/>
    </xf>
    <xf fontId="41" fillId="21" borderId="0" numFmtId="0" xfId="0" applyFont="1" applyFill="1" applyAlignment="1">
      <alignment horizontal="center" vertical="center" wrapText="1"/>
    </xf>
    <xf fontId="41" fillId="21" borderId="8" numFmtId="0" xfId="0" applyFont="1" applyFill="1" applyBorder="1" applyAlignment="1">
      <alignment horizontal="left" vertical="center" wrapText="1"/>
    </xf>
    <xf fontId="41" fillId="21" borderId="8" numFmtId="0" xfId="0" applyFont="1" applyFill="1" applyBorder="1" applyAlignment="1">
      <alignment horizontal="center" vertical="center" wrapText="1"/>
    </xf>
    <xf fontId="29" fillId="0" borderId="0" numFmtId="0" xfId="0" applyFont="1" applyAlignment="1" quotePrefix="1">
      <alignment horizontal="center" vertical="center"/>
    </xf>
    <xf fontId="31" fillId="3" borderId="8" numFmtId="0" xfId="0" applyFont="1" applyFill="1" applyBorder="1" applyAlignment="1">
      <alignment horizontal="left" vertical="center" wrapText="1"/>
    </xf>
    <xf fontId="34" fillId="3" borderId="13" numFmtId="0" xfId="0" applyFont="1" applyFill="1" applyBorder="1" applyAlignment="1">
      <alignment horizontal="center" vertical="center" wrapText="1"/>
    </xf>
    <xf fontId="29" fillId="20" borderId="12" numFmtId="0" xfId="0" applyFont="1" applyFill="1" applyBorder="1" applyAlignment="1">
      <alignment horizontal="center" vertical="center" wrapText="1"/>
    </xf>
    <xf fontId="29" fillId="17" borderId="5" numFmtId="0" xfId="0" applyFont="1" applyFill="1" applyBorder="1" applyAlignment="1">
      <alignment horizontal="left" vertical="center"/>
    </xf>
    <xf fontId="29" fillId="0" borderId="14" numFmtId="0" xfId="0" applyFont="1" applyBorder="1" applyAlignment="1">
      <alignment horizontal="center" vertical="center"/>
    </xf>
    <xf fontId="29" fillId="20" borderId="0" numFmtId="0" xfId="0" applyFont="1" applyFill="1" applyAlignment="1">
      <alignment horizontal="center" vertical="center" wrapText="1"/>
    </xf>
    <xf fontId="29" fillId="20" borderId="15" numFmtId="0" xfId="0" applyFont="1" applyFill="1" applyBorder="1" applyAlignment="1">
      <alignment horizontal="left" wrapText="1"/>
    </xf>
    <xf fontId="29" fillId="3" borderId="13" numFmtId="0" xfId="0" applyFont="1" applyFill="1" applyBorder="1" applyAlignment="1">
      <alignment horizontal="center" vertical="center"/>
    </xf>
    <xf fontId="29" fillId="5" borderId="0" numFmtId="0" xfId="0" applyFont="1" applyFill="1" applyAlignment="1">
      <alignment horizontal="left" vertical="center" wrapText="1"/>
    </xf>
    <xf fontId="29" fillId="4" borderId="0" numFmtId="0" xfId="0" applyFont="1" applyFill="1" applyAlignment="1">
      <alignment horizontal="left" vertical="center" wrapText="1"/>
    </xf>
    <xf fontId="29" fillId="22" borderId="3" numFmtId="0" xfId="0" applyFont="1" applyFill="1" applyBorder="1" applyAlignment="1">
      <alignment horizontal="left" vertical="center" wrapText="1"/>
    </xf>
    <xf fontId="29" fillId="0" borderId="13" numFmtId="0" xfId="0" applyFont="1" applyBorder="1" applyAlignment="1">
      <alignment horizontal="center" vertical="center" wrapText="1"/>
    </xf>
    <xf fontId="34" fillId="3" borderId="11" numFmtId="0" xfId="0" applyFont="1" applyFill="1" applyBorder="1" applyAlignment="1">
      <alignment horizontal="center" vertical="center"/>
    </xf>
    <xf fontId="34" fillId="20" borderId="13" numFmtId="0" xfId="0" applyFont="1" applyFill="1" applyBorder="1" applyAlignment="1">
      <alignment horizontal="center" vertical="center" wrapText="1"/>
    </xf>
    <xf fontId="34" fillId="4" borderId="0" numFmtId="0" xfId="0" applyFont="1" applyFill="1" applyAlignment="1">
      <alignment horizontal="left" vertical="center"/>
    </xf>
    <xf fontId="34" fillId="3" borderId="0" numFmtId="0" xfId="0" applyFont="1" applyFill="1" applyAlignment="1">
      <alignment horizontal="center" vertical="center"/>
    </xf>
    <xf fontId="34" fillId="20" borderId="3" numFmtId="0" xfId="0" applyFont="1" applyFill="1" applyBorder="1" applyAlignment="1">
      <alignment horizontal="left" vertical="center"/>
    </xf>
    <xf fontId="29" fillId="5" borderId="11" numFmtId="0" xfId="0" applyFont="1" applyFill="1" applyBorder="1" applyAlignment="1">
      <alignment horizontal="center" vertical="center"/>
    </xf>
    <xf fontId="29" fillId="5" borderId="12" numFmtId="0" xfId="0" applyFont="1" applyFill="1" applyBorder="1" applyAlignment="1">
      <alignment horizontal="left" vertical="center" wrapText="1"/>
    </xf>
    <xf fontId="29" fillId="5" borderId="12" numFmtId="0" xfId="0" applyFont="1" applyFill="1" applyBorder="1" applyAlignment="1">
      <alignment horizontal="center" vertical="center" wrapText="1"/>
    </xf>
    <xf fontId="29" fillId="5" borderId="0" numFmtId="0" xfId="0" applyFont="1" applyFill="1" applyAlignment="1">
      <alignment horizontal="center" vertical="center" wrapText="1"/>
    </xf>
    <xf fontId="31" fillId="5" borderId="0" numFmtId="0" xfId="0" applyFont="1" applyFill="1" applyAlignment="1">
      <alignment horizontal="left" vertical="center" wrapText="1"/>
    </xf>
    <xf fontId="29" fillId="5" borderId="8" numFmtId="0" xfId="0" applyFont="1" applyFill="1" applyBorder="1" applyAlignment="1">
      <alignment horizontal="center" vertical="center" wrapText="1"/>
    </xf>
    <xf fontId="29" fillId="20" borderId="16" numFmtId="0" xfId="0" applyFont="1" applyFill="1" applyBorder="1" applyAlignment="1">
      <alignment horizontal="left" wrapText="1"/>
    </xf>
    <xf fontId="29" fillId="6" borderId="8" numFmtId="0" xfId="0" applyFont="1" applyFill="1" applyBorder="1" applyAlignment="1">
      <alignment horizontal="left" vertical="center" wrapText="1"/>
    </xf>
    <xf fontId="29" fillId="20" borderId="3" numFmtId="0" xfId="0" applyFont="1" applyFill="1" applyBorder="1" applyAlignment="1">
      <alignment horizontal="left" vertical="center"/>
    </xf>
    <xf fontId="37" fillId="0" borderId="12" numFmtId="0" xfId="0" applyFont="1" applyBorder="1" applyAlignment="1">
      <alignment wrapText="1"/>
    </xf>
    <xf fontId="37" fillId="0" borderId="12" numFmtId="0" xfId="0" applyFont="1" applyBorder="1" applyAlignment="1">
      <alignment horizontal="center" wrapText="1"/>
    </xf>
    <xf fontId="37" fillId="20" borderId="15" numFmtId="0" xfId="0" applyFont="1" applyFill="1" applyBorder="1" applyAlignment="1">
      <alignment horizontal="left" wrapText="1"/>
    </xf>
    <xf fontId="37" fillId="0" borderId="0" numFmtId="0" xfId="0" applyFont="1" applyAlignment="1">
      <alignment wrapText="1"/>
    </xf>
    <xf fontId="37" fillId="0" borderId="0" numFmtId="0" xfId="0" applyFont="1" applyAlignment="1">
      <alignment horizontal="center" wrapText="1"/>
    </xf>
    <xf fontId="37" fillId="20" borderId="16" numFmtId="0" xfId="0" applyFont="1" applyFill="1" applyBorder="1" applyAlignment="1">
      <alignment horizontal="left" wrapText="1"/>
    </xf>
    <xf fontId="37" fillId="0" borderId="0" numFmtId="0" xfId="0" applyFont="1" applyAlignment="1">
      <alignment horizontal="center"/>
    </xf>
    <xf fontId="37" fillId="20" borderId="16" numFmtId="0" xfId="0" applyFont="1" applyFill="1" applyBorder="1" applyAlignment="1">
      <alignment horizontal="left"/>
    </xf>
    <xf fontId="38" fillId="0" borderId="0" numFmtId="0" xfId="0" applyFont="1" applyAlignment="1">
      <alignment wrapText="1"/>
    </xf>
    <xf fontId="29" fillId="4" borderId="12" numFmtId="0" xfId="0" applyFont="1" applyFill="1" applyBorder="1" applyAlignment="1">
      <alignment horizontal="left" vertical="center" wrapText="1"/>
    </xf>
    <xf fontId="40" fillId="2" borderId="0" numFmtId="0" xfId="0" applyFont="1" applyFill="1" applyAlignment="1">
      <alignment horizontal="left" vertical="center"/>
    </xf>
    <xf fontId="29" fillId="0" borderId="6" numFmtId="0" xfId="0" applyFont="1" applyBorder="1" applyAlignment="1">
      <alignment horizontal="center" vertical="center"/>
    </xf>
    <xf fontId="29" fillId="20" borderId="5" numFmt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5" Type="http://schemas.openxmlformats.org/officeDocument/2006/relationships/styles" Target="styles.xml"/><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14" Type="http://schemas.openxmlformats.org/officeDocument/2006/relationships/sharedStrings" Target="sharedStrings.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12" Type="http://schemas.openxmlformats.org/officeDocument/2006/relationships/worksheet" Target="worksheets/sheet12.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3" Type="http://schemas.openxmlformats.org/officeDocument/2006/relationships/vmlDrawing" Target="../drawings/vmlDrawing1.vml"/><Relationship  Id="rId2" Type="http://schemas.openxmlformats.org/officeDocument/2006/relationships/comments" Target="../comments1.xml"/><Relationship  Id="rId1" Type="http://schemas.openxmlformats.org/officeDocument/2006/relationships/hyperlink" Target="https://docs.google.com/spreadsheets/d/1xSrnZRtn_HifYDyW9yCIBedD3U7TxG2b9u_RHASqQZg/edit" TargetMode="External"/></Relationships>
</file>

<file path=xl/worksheets/_rels/sheet4.xml.rels><?xml version="1.0" encoding="UTF-8" standalone="yes"?><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6.xml.rels><?xml version="1.0" encoding="UTF-8" standalone="yes"?><Relationships xmlns="http://schemas.openxmlformats.org/package/2006/relationships"><Relationship  Id="rId3" Type="http://schemas.openxmlformats.org/officeDocument/2006/relationships/hyperlink" Target="https://dm.henkel-dam.com/is/content/henkel/ru-ceresit-tds-CR65" TargetMode="External"/><Relationship  Id="rId2" Type="http://schemas.openxmlformats.org/officeDocument/2006/relationships/hyperlink" Target="https://www.ceresit.ru/ru/products/tiling/supplementary-materials/ct_17.html" TargetMode="External"/><Relationship  Id="rId1" Type="http://schemas.openxmlformats.org/officeDocument/2006/relationships/hyperlink" Target="https://www.ceresit.ru/upload/iblock/8ff/rrf7soh4pzbl4vok98m7crj5z16rs3jm/ceresit_tds_ct19.pdf" TargetMode="External"/></Relationships>
</file>

<file path=xl/worksheets/_rels/sheet7.xml.rels><?xml version="1.0" encoding="UTF-8" standalone="yes"?><Relationships xmlns="http://schemas.openxmlformats.org/package/2006/relationships"><Relationship  Id="rId8" Type="http://schemas.openxmlformats.org/officeDocument/2006/relationships/hyperlink" Target="https://www.tn.ru/upload/iblock/b2b/Tekhlist_7.72_Gruntovka_universalnaya_TEKHNONIKOL_010_rus.pdf" TargetMode="External"/><Relationship  Id="rId7" Type="http://schemas.openxmlformats.org/officeDocument/2006/relationships/hyperlink" Target="https://dm.henkel-dam.com/is/content/henkel/ru-ceresit-tds-CL51" TargetMode="External"/><Relationship  Id="rId6" Type="http://schemas.openxmlformats.org/officeDocument/2006/relationships/hyperlink" Target="https://docs.google.com/spreadsheets/d/1jjVIhvDF6QEdCeLq0XOf6prHL2xAgWPWUvsLFPNZew0/edit" TargetMode="External"/><Relationship  Id="rId5" Type="http://schemas.openxmlformats.org/officeDocument/2006/relationships/hyperlink" Target="https://www.ceresit.ru/ru/products/tiling/supplementary-materials/ct_17.html" TargetMode="External"/><Relationship  Id="rId4" Type="http://schemas.openxmlformats.org/officeDocument/2006/relationships/hyperlink" Target="https://docs.google.com/spreadsheets/d/1wZNRkiKn9sFvhTdTEllmehdkC2MnjxHMwD-jRhcOY3M/edit" TargetMode="External"/><Relationship  Id="rId3" Type="http://schemas.openxmlformats.org/officeDocument/2006/relationships/hyperlink" Target="https://palitra.ru/wp-content/uploads/2016/02/15.1-gruntovka-Kontakt-V.pdf" TargetMode="External"/><Relationship  Id="rId2" Type="http://schemas.openxmlformats.org/officeDocument/2006/relationships/hyperlink" Target="https://docs.google.com/spreadsheets/d/1Gr2lB8336JcKaPK2uX_mb5bf2zpjgpoxSaq29JfW8uw/edit" TargetMode="External"/><Relationship  Id="rId1" Type="http://schemas.openxmlformats.org/officeDocument/2006/relationships/hyperlink" Target="https://docs.google.com/spreadsheets/d/1hapYQ0_4pwnPhYqH4SruylghXDllw-oPHYEyULwwiVY/edit" TargetMode="External"/></Relationships>
</file>

<file path=xl/worksheets/_rels/sheet8.xml.rels><?xml version="1.0" encoding="UTF-8" standalone="yes"?><Relationships xmlns="http://schemas.openxmlformats.org/package/2006/relationships"><Relationship  Id="rId4" Type="http://schemas.openxmlformats.org/officeDocument/2006/relationships/hyperlink" Target="https://www.tn.ru/upload/iblock/a41/Tekhlist-7.72_Gruntovka-fasadnaya-universalnaya-TEKHNONIKOL-010_rus.pdf" TargetMode="External"/><Relationship  Id="rId3" Type="http://schemas.openxmlformats.org/officeDocument/2006/relationships/hyperlink" Target="https://docs.google.com/spreadsheets/d/1wZNRkiKn9sFvhTdTEllmehdkC2MnjxHMwD-jRhcOY3M/edit" TargetMode="External"/><Relationship  Id="rId2" Type="http://schemas.openxmlformats.org/officeDocument/2006/relationships/hyperlink" Target="https://www.ceresit.ru/ru/products/tiling/supplementary-materials/ct_17.html" TargetMode="External"/><Relationship  Id="rId1" Type="http://schemas.openxmlformats.org/officeDocument/2006/relationships/hyperlink" Target="https://docs.google.com/spreadsheets/d/1hapYQ0_4pwnPhYqH4SruylghXDllw-oPHYEyULwwiVY/edit" TargetMode="External"/></Relationships>
</file>

<file path=xl/worksheets/_rels/sheet9.xml.rels><?xml version="1.0" encoding="UTF-8" standalone="yes"?><Relationships xmlns="http://schemas.openxmlformats.org/package/2006/relationships"><Relationship  Id="rId13" Type="http://schemas.openxmlformats.org/officeDocument/2006/relationships/hyperlink" Target="http://x-floor.ru/produkciya/falshpol-sulfatno-kalcievyy/s-pvh-pokrytiem/" TargetMode="External"/><Relationship  Id="rId11" Type="http://schemas.openxmlformats.org/officeDocument/2006/relationships/hyperlink" Target="https://forbo.blob.core.windows.net/forbodocuments/2708611/pdf-%D1%81%D0%BF%D0%B5%D1%86%D0%B8%D1%84%D0%B8%D0%BA%D0%B0%D1%86%D0%B8%D0%B8-%D0%BF%D1%80%D0%BE%D0%B4%D1%83%D0%BA%D1%82%D0%B0.pdf" TargetMode="External"/><Relationship  Id="rId10" Type="http://schemas.openxmlformats.org/officeDocument/2006/relationships/hyperlink" Target="https://dm.henkel-dam.com/is/content/henkel/ru-ceresit-tds-CL51" TargetMode="External"/><Relationship  Id="rId15" Type="http://schemas.openxmlformats.org/officeDocument/2006/relationships/hyperlink" Target="https://www.ceresit.ru/content/dam/uac/ceresit/russia/movedAssets/master/certificates/TO2019/CM16Flex.pdf" TargetMode="External"/><Relationship  Id="rId9" Type="http://schemas.openxmlformats.org/officeDocument/2006/relationships/hyperlink" Target="https://dm.henkel-dam.com/is/content/henkel/ru-ceresit-tds-CR65" TargetMode="External"/><Relationship  Id="rId8" Type="http://schemas.openxmlformats.org/officeDocument/2006/relationships/hyperlink" Target="https://nav.tn.ru/systems/pol/tn-pol-taykor-barer/" TargetMode="External"/><Relationship  Id="rId7" Type="http://schemas.openxmlformats.org/officeDocument/2006/relationships/hyperlink" Target="https://nav.tn.ru/systems/pol/tn-pol-taykor-kvarts/" TargetMode="External"/><Relationship  Id="rId14" Type="http://schemas.openxmlformats.org/officeDocument/2006/relationships/hyperlink" Target="https://dm.henkel-dam.com/is/content/henkel/ru-ceresit-tds-CM17" TargetMode="External"/><Relationship  Id="rId6" Type="http://schemas.openxmlformats.org/officeDocument/2006/relationships/hyperlink" Target="https://www.ceresit.ru/content/dam/uac/ceresit/russia/movedAssets/master/certificates/TO2019/CT19Betonkontakt.pdf" TargetMode="External"/><Relationship  Id="rId5" Type="http://schemas.openxmlformats.org/officeDocument/2006/relationships/hyperlink" Target="https://dm.henkel-dam.com/is/content/henkel/ru-ceresit-tds-CN76-" TargetMode="External"/><Relationship  Id="rId4" Type="http://schemas.openxmlformats.org/officeDocument/2006/relationships/hyperlink" Target="https://teohim.ru/beton/mtr/fljuat/" TargetMode="External"/><Relationship  Id="rId12" Type="http://schemas.openxmlformats.org/officeDocument/2006/relationships/hyperlink" Target="https://www.forbo.com/eurocol/ru/041-europrimer-ec/ew6a4h" TargetMode="External"/><Relationship  Id="rId3" Type="http://schemas.openxmlformats.org/officeDocument/2006/relationships/hyperlink" Target="https://www.ceresit.ru/content/dam/uac/ceresit/russia/movedAssets/master/certificates/TO2019/CT17-17Morozostoykaya.pdf" TargetMode="External"/><Relationship  Id="rId2" Type="http://schemas.openxmlformats.org/officeDocument/2006/relationships/hyperlink" Target="https://www.ceresit.ru/upload/documents/products/tiling/cm_16/ceresit_tds_cm16.pdf" TargetMode="External"/><Relationship  Id="rId1" Type="http://schemas.openxmlformats.org/officeDocument/2006/relationships/hyperlink" Target="https://docs.yandex.ru/docs/view?url=ya-disk%3A%2F%2F%2Fdisk%2F%D0%90%D0%BB%D1%8C%D0%B1%D0%BE%D0%BC%D1%8B %D1%81%D1%82%D0%B0%D0%BD%D0%B4%D0%B0%D1%80%D1%82%D0%BE%D0%B2%2F%D0%90%D0%98 (%D0%90%D1%80%D1%85%D0%B8%D1%82%D0%B5%D0%BA%D1%82%D1%83%D1%80%D0%BD%D1%8B%D0%B5 %D0%B8%D0%BD%D1%82%D0%B5%D1%80%D1%8C%D0%B5%D1%80%D1%8B)%2F%D0%90%D0%9820_%D0%96%D0%94-%D0%A2%D0%90-%D0%A0%D0%95%D0%9D-%D0%90%D0%98-%D0%A0%D0%90_%D0%A0%D0%B5%D0%B5%D1%81%D1%82%D1%80 %D0%B0%D0%BD%D0%B0%D0%BB%D0%BE%D0%B3%D0%BE%D0%B2 %D0%BC%D0%B0%D1%82%D0%B5%D1%80%D0%B8%D0%B0%D0%BB%D0%BE%D0%B2 %D0%B8 %D0%BE%D0%B1%D0%BE%D1%80%D1%83%D0%B4%D0%BE%D0%B2%D0%B0%D0%BD%D0%B8%D1%8F%2F%D0%90%D0%9820_%D0%96%D0%94-%D0%A2%D0%90-%D0%A0%D0%95%D0%9D-%D0%90%D0%98-%D0%A0%D0%90_01%2F%D0%96%D0%94-%D0%A2%D0%90-%D0%A0%D0%95%D0%9D-%D0%90%D0%98-%D0%A0%D0%90_01_05.2024_%D0%A0%D0%B5%D0%B5%D1%81%D1%82%D1%80 %D0%B0%D0%BD%D0%B0%D0%BB%D0%BE%D0%B3%D0%BE%D0%B2 %D0%BC%D0%B0%D1%82%D0%B5%D1%80%D0%B8%D0%B0%D0%BB%D0%BE%D0%B2 %D0%B8 %D0%BE%D0%B1%D0%BE%D1%80%D1%83%D0%B4%D0%BE%D0%B2%D0%B0%D0%BD%D0%B8%D1%8F.pdf&amp;name=%D0%96%D0%94-%D0%A2%D0%90-%D0%A0%D0%95%D0%9D-%D0%90%D0%98-%D0%A0%D0%90_01_05.2024_%D0%A0%D0%B5%D0%B5%D1%81%D1%82%D1%80 %D0%B0%D0%BD%D0%B0%D0%BB%D0%BE%D0%B3%D0%BE%D0%B2 %D0%BC%D0%B0%D1%82%D0%B5%D1%80%D0%B8%D0%B0%D0%BB%D0%BE%D0%B2 %D0%B8 %D0%BE%D0%B1%D0%BE%D1%80%D1%83%D0%B4%D0%BE%D0%B2%D0%B0%D0%BD%D0%B8%D1%8F.pdf&amp;uid=1130000061708725" TargetMode="External"/></Relationships>
</file>

<file path=xl/worksheets/_rels/sheet10.xml.rels><?xml version="1.0" encoding="UTF-8" standalone="yes"?><Relationships xmlns="http://schemas.openxmlformats.org/package/2006/relationships"><Relationship  Id="rId1" Type="http://schemas.openxmlformats.org/officeDocument/2006/relationships/hyperlink" Target="https://www.ceresit.ru/upload/iblock/8ff/rrf7soh4pzbl4vok98m7crj5z16rs3jm/ceresit_tds_ct19.pdf" TargetMode="External"/></Relationships>
</file>

<file path=xl/worksheets/_rels/sheet11.xml.rels><?xml version="1.0" encoding="UTF-8" standalone="yes"?><Relationships xmlns="http://schemas.openxmlformats.org/package/2006/relationships"><Relationship  Id="rId4" Type="http://schemas.openxmlformats.org/officeDocument/2006/relationships/hyperlink" Target="https://www.tn.ru/upload/iblock/b2b/Tekhlist_7.72_Gruntovka_universalnaya_TEKHNONIKOL_010_rus.pdf" TargetMode="External"/><Relationship  Id="rId3" Type="http://schemas.openxmlformats.org/officeDocument/2006/relationships/hyperlink" Target="https://dm.henkel-dam.com/is/content/henkel/ru-ceresit-tds-CL51" TargetMode="External"/><Relationship  Id="rId2" Type="http://schemas.openxmlformats.org/officeDocument/2006/relationships/hyperlink" Target="https://palitra.ru/wp-content/uploads/2016/02/15.1-gruntovka-Kontakt-V.pdf" TargetMode="External"/><Relationship  Id="rId1" Type="http://schemas.openxmlformats.org/officeDocument/2006/relationships/hyperlink" Target="http://www.pufas.net/product-51.html" TargetMode="External"/></Relationships>
</file>

<file path=xl/worksheets/_rels/sheet12.xml.rels><?xml version="1.0" encoding="UTF-8" standalone="yes"?><Relationships xmlns="http://schemas.openxmlformats.org/package/2006/relationships"><Relationship  Id="rId2" Type="http://schemas.openxmlformats.org/officeDocument/2006/relationships/hyperlink" Target="https://www.tn.ru/upload/iblock/a41/Tekhlist-7.72_Gruntovka-fasadnaya-universalnaya-TEKHNONIKOL-010_rus.pdf" TargetMode="External"/><Relationship  Id="rId1" Type="http://schemas.openxmlformats.org/officeDocument/2006/relationships/hyperlink" Target="http://www.pufas.net/product-51.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1"/>
  </sheetPr>
  <sheetViews>
    <sheetView view="pageBreakPreview" zoomScale="100" workbookViewId="0">
      <selection activeCell="A1" activeCellId="0" sqref="A1"/>
    </sheetView>
  </sheetViews>
  <sheetFormatPr defaultColWidth="12.630000000000001" defaultRowHeight="15.75" customHeight="1" outlineLevelRow="1"/>
  <cols>
    <col min="1" max="1" style="2" width="12.630000000000001"/>
    <col customWidth="1" min="2" max="2" style="1" width="58.880000000000003"/>
    <col customWidth="1" min="3" max="3" style="1" width="8"/>
    <col customWidth="1" min="4" max="4" style="1" width="66.879999999999995"/>
    <col min="5" max="16384" style="1" width="12.630000000000001"/>
  </cols>
  <sheetData>
    <row r="1">
      <c r="A1" s="3" t="s">
        <v>0</v>
      </c>
      <c r="B1" s="4" t="s">
        <v>1</v>
      </c>
      <c r="C1" s="4" t="s">
        <v>2</v>
      </c>
      <c r="D1" s="4" t="s">
        <v>3</v>
      </c>
    </row>
    <row r="2" collapsed="1">
      <c r="A2" s="5" t="s">
        <v>4</v>
      </c>
    </row>
    <row r="3" ht="30" hidden="1" outlineLevel="1">
      <c r="A3" s="6">
        <v>44847</v>
      </c>
      <c r="B3" s="7" t="s">
        <v>5</v>
      </c>
      <c r="C3" s="8"/>
      <c r="D3" s="9" t="s">
        <v>6</v>
      </c>
    </row>
    <row r="4" ht="30" hidden="1" outlineLevel="1">
      <c r="A4" s="6">
        <v>44847</v>
      </c>
      <c r="B4" s="7" t="s">
        <v>5</v>
      </c>
      <c r="C4" s="8"/>
      <c r="D4" s="9" t="s">
        <v>7</v>
      </c>
    </row>
    <row r="5" hidden="1" outlineLevel="1">
      <c r="A5" s="6">
        <v>44847</v>
      </c>
      <c r="B5" s="7" t="s">
        <v>5</v>
      </c>
      <c r="C5" s="8"/>
      <c r="D5" s="9" t="s">
        <v>8</v>
      </c>
    </row>
    <row r="6" ht="30" hidden="1" outlineLevel="1">
      <c r="A6" s="6">
        <v>44847</v>
      </c>
      <c r="B6" s="7" t="s">
        <v>9</v>
      </c>
      <c r="C6" s="8"/>
      <c r="D6" s="9" t="s">
        <v>10</v>
      </c>
    </row>
    <row r="7" ht="75" hidden="1" outlineLevel="1">
      <c r="A7" s="6">
        <v>44847</v>
      </c>
      <c r="B7" s="7" t="s">
        <v>11</v>
      </c>
      <c r="C7" s="8" t="s">
        <v>12</v>
      </c>
      <c r="D7" s="9" t="s">
        <v>13</v>
      </c>
    </row>
    <row r="8" ht="30" hidden="1" outlineLevel="1">
      <c r="A8" s="6">
        <v>44847</v>
      </c>
      <c r="B8" s="7" t="s">
        <v>14</v>
      </c>
      <c r="C8" s="8"/>
      <c r="D8" s="9" t="s">
        <v>15</v>
      </c>
    </row>
    <row r="9" ht="60" hidden="1" outlineLevel="1">
      <c r="A9" s="6">
        <v>44847</v>
      </c>
      <c r="B9" s="7" t="s">
        <v>16</v>
      </c>
      <c r="C9" s="8"/>
      <c r="D9" s="9" t="s">
        <v>17</v>
      </c>
    </row>
    <row r="10" ht="60" hidden="1" outlineLevel="1">
      <c r="A10" s="6">
        <v>44847</v>
      </c>
      <c r="B10" s="7" t="s">
        <v>18</v>
      </c>
      <c r="C10" s="10" t="s">
        <v>19</v>
      </c>
      <c r="D10" s="9" t="s">
        <v>20</v>
      </c>
    </row>
    <row r="11" ht="45" hidden="1" outlineLevel="1">
      <c r="A11" s="6">
        <v>44847</v>
      </c>
      <c r="B11" s="7" t="s">
        <v>21</v>
      </c>
      <c r="C11" s="8" t="s">
        <v>22</v>
      </c>
      <c r="D11" s="9" t="s">
        <v>23</v>
      </c>
    </row>
    <row r="12" ht="30" hidden="1" outlineLevel="1">
      <c r="A12" s="6">
        <v>44847</v>
      </c>
      <c r="B12" s="7" t="s">
        <v>24</v>
      </c>
      <c r="C12" s="8" t="s">
        <v>25</v>
      </c>
      <c r="D12" s="9" t="s">
        <v>26</v>
      </c>
    </row>
    <row r="13" ht="60" hidden="1" outlineLevel="1">
      <c r="A13" s="6">
        <v>44847</v>
      </c>
      <c r="B13" s="7" t="s">
        <v>27</v>
      </c>
      <c r="C13" s="8"/>
      <c r="D13" s="9" t="s">
        <v>28</v>
      </c>
    </row>
    <row r="14" ht="75" hidden="1" outlineLevel="1">
      <c r="A14" s="6">
        <v>44847</v>
      </c>
      <c r="B14" s="7" t="s">
        <v>29</v>
      </c>
      <c r="C14" s="8"/>
      <c r="D14" s="9" t="s">
        <v>30</v>
      </c>
    </row>
    <row r="15" ht="60" hidden="1" outlineLevel="1">
      <c r="A15" s="6">
        <v>44847</v>
      </c>
      <c r="B15" s="7" t="s">
        <v>31</v>
      </c>
      <c r="C15" s="8"/>
      <c r="D15" s="9" t="s">
        <v>32</v>
      </c>
    </row>
    <row r="16" ht="60" hidden="1" outlineLevel="1">
      <c r="A16" s="6">
        <v>44847</v>
      </c>
      <c r="B16" s="7" t="s">
        <v>33</v>
      </c>
      <c r="C16" s="8"/>
      <c r="D16" s="9" t="s">
        <v>13</v>
      </c>
    </row>
    <row r="17" ht="60" hidden="1" outlineLevel="1">
      <c r="A17" s="6">
        <v>44847</v>
      </c>
      <c r="B17" s="7" t="s">
        <v>34</v>
      </c>
      <c r="C17" s="8"/>
      <c r="D17" s="9" t="s">
        <v>35</v>
      </c>
    </row>
    <row r="18" ht="30" hidden="1" outlineLevel="1">
      <c r="A18" s="6">
        <v>44847</v>
      </c>
      <c r="B18" s="7" t="s">
        <v>36</v>
      </c>
      <c r="C18" s="8"/>
      <c r="D18" s="9" t="s">
        <v>37</v>
      </c>
    </row>
    <row r="19" ht="45" hidden="1" outlineLevel="1">
      <c r="A19" s="6">
        <v>44847</v>
      </c>
      <c r="B19" s="7" t="s">
        <v>36</v>
      </c>
      <c r="C19" s="8"/>
      <c r="D19" s="9" t="s">
        <v>38</v>
      </c>
    </row>
    <row r="20" ht="60" hidden="1" outlineLevel="1">
      <c r="A20" s="6">
        <v>44847</v>
      </c>
      <c r="B20" s="7" t="s">
        <v>34</v>
      </c>
      <c r="C20" s="8"/>
      <c r="D20" s="9" t="s">
        <v>39</v>
      </c>
    </row>
    <row r="21" ht="60" hidden="1" outlineLevel="1">
      <c r="A21" s="6">
        <v>44847</v>
      </c>
      <c r="B21" s="7" t="s">
        <v>40</v>
      </c>
      <c r="C21" s="8"/>
      <c r="D21" s="9" t="s">
        <v>41</v>
      </c>
    </row>
    <row r="22" ht="30" hidden="1" outlineLevel="1">
      <c r="A22" s="6">
        <v>44847</v>
      </c>
      <c r="B22" s="7" t="s">
        <v>42</v>
      </c>
      <c r="C22" s="8"/>
      <c r="D22" s="9" t="s">
        <v>43</v>
      </c>
    </row>
    <row r="23" ht="30" hidden="1" outlineLevel="1">
      <c r="A23" s="6">
        <v>44847</v>
      </c>
      <c r="B23" s="7" t="s">
        <v>44</v>
      </c>
      <c r="C23" s="8"/>
      <c r="D23" s="9" t="s">
        <v>45</v>
      </c>
    </row>
    <row r="24" hidden="1" outlineLevel="1">
      <c r="A24" s="6">
        <v>44847</v>
      </c>
      <c r="B24" s="7" t="s">
        <v>46</v>
      </c>
      <c r="C24" s="8"/>
      <c r="D24" s="9" t="s">
        <v>47</v>
      </c>
    </row>
    <row r="25" ht="60" hidden="1" outlineLevel="1">
      <c r="A25" s="6">
        <v>44847</v>
      </c>
      <c r="B25" s="7" t="s">
        <v>48</v>
      </c>
      <c r="C25" s="8"/>
      <c r="D25" s="9" t="s">
        <v>49</v>
      </c>
    </row>
    <row r="26" ht="60" hidden="1" outlineLevel="1">
      <c r="A26" s="6">
        <v>44847</v>
      </c>
      <c r="B26" s="7" t="s">
        <v>50</v>
      </c>
      <c r="C26" s="8"/>
      <c r="D26" s="9" t="s">
        <v>51</v>
      </c>
    </row>
    <row r="27" ht="30" hidden="1" outlineLevel="1">
      <c r="A27" s="6">
        <v>44847</v>
      </c>
      <c r="B27" s="7" t="s">
        <v>52</v>
      </c>
      <c r="C27" s="8"/>
      <c r="D27" s="9" t="s">
        <v>53</v>
      </c>
    </row>
    <row r="28" ht="30" hidden="1" outlineLevel="1">
      <c r="A28" s="6">
        <v>44847</v>
      </c>
      <c r="B28" s="7" t="s">
        <v>48</v>
      </c>
      <c r="C28" s="8"/>
      <c r="D28" s="9" t="s">
        <v>54</v>
      </c>
    </row>
    <row r="29" ht="45" hidden="1" outlineLevel="1">
      <c r="A29" s="6">
        <v>44847</v>
      </c>
      <c r="B29" s="7" t="s">
        <v>55</v>
      </c>
      <c r="C29" s="8"/>
      <c r="D29" s="9" t="s">
        <v>56</v>
      </c>
    </row>
    <row r="30" ht="30" hidden="1" outlineLevel="1">
      <c r="A30" s="6">
        <v>44887</v>
      </c>
      <c r="B30" s="7" t="s">
        <v>9</v>
      </c>
      <c r="C30" s="8" t="s">
        <v>57</v>
      </c>
      <c r="D30" s="9" t="s">
        <v>58</v>
      </c>
    </row>
    <row r="31" ht="30" hidden="1" outlineLevel="1">
      <c r="A31" s="6">
        <v>44887</v>
      </c>
      <c r="B31" s="7" t="s">
        <v>9</v>
      </c>
      <c r="C31" s="8" t="s">
        <v>59</v>
      </c>
      <c r="D31" s="9" t="s">
        <v>60</v>
      </c>
    </row>
    <row r="32" ht="30" hidden="1" outlineLevel="1">
      <c r="A32" s="6">
        <v>44887</v>
      </c>
      <c r="B32" s="7" t="s">
        <v>9</v>
      </c>
      <c r="C32" s="8" t="s">
        <v>61</v>
      </c>
      <c r="D32" s="9" t="s">
        <v>62</v>
      </c>
    </row>
    <row r="33" ht="30" hidden="1" outlineLevel="1">
      <c r="A33" s="6">
        <v>44887</v>
      </c>
      <c r="B33" s="7" t="s">
        <v>63</v>
      </c>
      <c r="C33" s="8"/>
      <c r="D33" s="7" t="s">
        <v>64</v>
      </c>
    </row>
    <row r="34" ht="30" hidden="1" outlineLevel="1">
      <c r="A34" s="6">
        <v>44887</v>
      </c>
      <c r="B34" s="7" t="s">
        <v>65</v>
      </c>
      <c r="C34" s="8" t="s">
        <v>66</v>
      </c>
      <c r="D34" s="9" t="s">
        <v>67</v>
      </c>
    </row>
    <row r="35" ht="30" hidden="1" outlineLevel="1">
      <c r="A35" s="6">
        <v>44894</v>
      </c>
      <c r="B35" s="7" t="s">
        <v>68</v>
      </c>
      <c r="C35" s="8" t="s">
        <v>69</v>
      </c>
      <c r="D35" s="9" t="s">
        <v>70</v>
      </c>
    </row>
    <row r="36" hidden="1" outlineLevel="1">
      <c r="A36" s="6">
        <v>44894</v>
      </c>
      <c r="B36" s="7" t="s">
        <v>68</v>
      </c>
      <c r="C36" s="8" t="s">
        <v>71</v>
      </c>
      <c r="D36" s="11" t="s">
        <v>72</v>
      </c>
    </row>
    <row r="37" ht="30" hidden="1" outlineLevel="1">
      <c r="A37" s="6">
        <v>44894</v>
      </c>
      <c r="B37" s="7" t="s">
        <v>68</v>
      </c>
      <c r="C37" s="8" t="s">
        <v>73</v>
      </c>
      <c r="D37" s="12" t="s">
        <v>74</v>
      </c>
    </row>
    <row r="38" hidden="1" outlineLevel="1">
      <c r="A38" s="6">
        <v>44894</v>
      </c>
      <c r="B38" s="7" t="s">
        <v>75</v>
      </c>
      <c r="C38" s="8" t="s">
        <v>76</v>
      </c>
      <c r="D38" s="7" t="s">
        <v>77</v>
      </c>
    </row>
    <row r="39" ht="30" hidden="1" outlineLevel="1">
      <c r="A39" s="6">
        <v>44894</v>
      </c>
      <c r="B39" s="7" t="s">
        <v>63</v>
      </c>
      <c r="C39" s="8"/>
      <c r="D39" s="7" t="s">
        <v>78</v>
      </c>
    </row>
    <row r="40" ht="45" hidden="1" outlineLevel="1">
      <c r="A40" s="6">
        <v>44894</v>
      </c>
      <c r="B40" s="7" t="s">
        <v>79</v>
      </c>
      <c r="C40" s="8" t="s">
        <v>80</v>
      </c>
      <c r="D40" s="7" t="s">
        <v>81</v>
      </c>
    </row>
    <row r="41" ht="30" hidden="1" outlineLevel="1">
      <c r="A41" s="6">
        <v>44894</v>
      </c>
      <c r="B41" s="7" t="s">
        <v>79</v>
      </c>
      <c r="C41" s="8" t="s">
        <v>82</v>
      </c>
      <c r="D41" s="7" t="s">
        <v>83</v>
      </c>
    </row>
    <row r="42" ht="30" hidden="1" outlineLevel="1">
      <c r="A42" s="6">
        <v>44894</v>
      </c>
      <c r="B42" s="7" t="s">
        <v>84</v>
      </c>
      <c r="C42" s="8"/>
      <c r="D42" s="7" t="s">
        <v>85</v>
      </c>
    </row>
    <row r="43" ht="30" hidden="1" outlineLevel="1">
      <c r="A43" s="6">
        <v>44894</v>
      </c>
      <c r="B43" s="7" t="s">
        <v>79</v>
      </c>
      <c r="C43" s="8" t="s">
        <v>86</v>
      </c>
      <c r="D43" s="7" t="s">
        <v>87</v>
      </c>
    </row>
    <row r="44" ht="30" hidden="1" outlineLevel="1">
      <c r="A44" s="6">
        <v>44894</v>
      </c>
      <c r="B44" s="7" t="s">
        <v>88</v>
      </c>
      <c r="C44" s="8"/>
      <c r="D44" s="7" t="s">
        <v>89</v>
      </c>
    </row>
    <row r="45" ht="45" hidden="1" outlineLevel="1">
      <c r="A45" s="6">
        <v>44894</v>
      </c>
      <c r="B45" s="7" t="s">
        <v>79</v>
      </c>
      <c r="C45" s="8" t="s">
        <v>90</v>
      </c>
      <c r="D45" s="7" t="s">
        <v>91</v>
      </c>
    </row>
    <row r="46" ht="30" hidden="1" outlineLevel="1">
      <c r="A46" s="6">
        <v>44894</v>
      </c>
      <c r="B46" s="7" t="s">
        <v>92</v>
      </c>
      <c r="C46" s="8"/>
      <c r="D46" s="7" t="s">
        <v>93</v>
      </c>
    </row>
    <row r="47" ht="45" hidden="1" outlineLevel="1">
      <c r="A47" s="6">
        <v>44894</v>
      </c>
      <c r="B47" s="7" t="s">
        <v>5</v>
      </c>
      <c r="C47" s="8"/>
      <c r="D47" s="7" t="s">
        <v>94</v>
      </c>
    </row>
    <row r="48" ht="30" hidden="1" outlineLevel="1">
      <c r="A48" s="6">
        <v>44894</v>
      </c>
      <c r="B48" s="7" t="s">
        <v>95</v>
      </c>
      <c r="C48" s="8"/>
      <c r="D48" s="7" t="s">
        <v>96</v>
      </c>
    </row>
    <row r="49" ht="45" hidden="1" outlineLevel="1">
      <c r="A49" s="6">
        <v>44894</v>
      </c>
      <c r="B49" s="7" t="s">
        <v>79</v>
      </c>
      <c r="C49" s="8" t="s">
        <v>97</v>
      </c>
      <c r="D49" s="7" t="s">
        <v>98</v>
      </c>
    </row>
    <row r="50" ht="30" hidden="1" outlineLevel="1">
      <c r="A50" s="6">
        <v>44894</v>
      </c>
      <c r="B50" s="7" t="s">
        <v>99</v>
      </c>
      <c r="C50" s="8"/>
      <c r="D50" s="7" t="s">
        <v>100</v>
      </c>
    </row>
    <row r="51" ht="30" hidden="1" outlineLevel="1">
      <c r="A51" s="6">
        <v>44894</v>
      </c>
      <c r="B51" s="7" t="s">
        <v>84</v>
      </c>
      <c r="C51" s="8"/>
      <c r="D51" s="7" t="s">
        <v>100</v>
      </c>
    </row>
    <row r="52" ht="45" hidden="1" outlineLevel="1">
      <c r="A52" s="6">
        <v>44894</v>
      </c>
      <c r="B52" s="7" t="s">
        <v>79</v>
      </c>
      <c r="C52" s="8" t="s">
        <v>101</v>
      </c>
      <c r="D52" s="7" t="s">
        <v>102</v>
      </c>
    </row>
    <row r="53" ht="30" hidden="1" outlineLevel="1">
      <c r="A53" s="6">
        <v>44922</v>
      </c>
      <c r="B53" s="7" t="s">
        <v>79</v>
      </c>
      <c r="C53" s="8" t="s">
        <v>103</v>
      </c>
      <c r="D53" s="7" t="s">
        <v>104</v>
      </c>
    </row>
    <row r="54" ht="30" hidden="1" outlineLevel="1">
      <c r="A54" s="6">
        <v>44922</v>
      </c>
      <c r="B54" s="7" t="s">
        <v>105</v>
      </c>
      <c r="C54" s="8"/>
      <c r="D54" s="7" t="s">
        <v>106</v>
      </c>
    </row>
    <row r="55" ht="45" hidden="1" outlineLevel="1">
      <c r="A55" s="6">
        <v>44922</v>
      </c>
      <c r="B55" s="7" t="s">
        <v>107</v>
      </c>
      <c r="C55" s="8"/>
      <c r="D55" s="7" t="s">
        <v>108</v>
      </c>
    </row>
    <row r="56" ht="105" hidden="1" outlineLevel="1">
      <c r="A56" s="6">
        <v>44922</v>
      </c>
      <c r="B56" s="7" t="s">
        <v>9</v>
      </c>
      <c r="C56" s="10" t="s">
        <v>109</v>
      </c>
      <c r="D56" s="7" t="s">
        <v>110</v>
      </c>
    </row>
    <row r="57" ht="30" hidden="1" outlineLevel="1">
      <c r="A57" s="6">
        <v>44922</v>
      </c>
      <c r="B57" s="7" t="s">
        <v>9</v>
      </c>
      <c r="C57" s="8" t="s">
        <v>111</v>
      </c>
      <c r="D57" s="7" t="s">
        <v>112</v>
      </c>
    </row>
    <row r="58" collapsed="1">
      <c r="A58" s="13" t="s">
        <v>113</v>
      </c>
      <c r="B58" s="14"/>
      <c r="C58" s="14"/>
      <c r="D58" s="15"/>
    </row>
    <row r="59" hidden="1" outlineLevel="1">
      <c r="A59" s="6">
        <v>45002</v>
      </c>
      <c r="B59" s="7" t="s">
        <v>46</v>
      </c>
      <c r="C59" s="8"/>
      <c r="D59" s="7" t="s">
        <v>114</v>
      </c>
    </row>
    <row r="60" hidden="1" outlineLevel="1">
      <c r="A60" s="6">
        <v>45002</v>
      </c>
      <c r="B60" s="7" t="s">
        <v>79</v>
      </c>
      <c r="C60" s="10" t="s">
        <v>115</v>
      </c>
      <c r="D60" s="7" t="s">
        <v>116</v>
      </c>
    </row>
    <row r="61" hidden="1" outlineLevel="1">
      <c r="A61" s="6">
        <v>45002</v>
      </c>
      <c r="B61" s="7" t="s">
        <v>117</v>
      </c>
      <c r="C61" s="10" t="s">
        <v>118</v>
      </c>
      <c r="D61" s="7" t="s">
        <v>119</v>
      </c>
    </row>
    <row r="62" hidden="1" outlineLevel="1">
      <c r="A62" s="6">
        <v>45002</v>
      </c>
      <c r="B62" s="7" t="s">
        <v>120</v>
      </c>
      <c r="C62" s="10"/>
      <c r="D62" s="7" t="s">
        <v>121</v>
      </c>
    </row>
    <row r="63" hidden="1" outlineLevel="1">
      <c r="A63" s="6">
        <v>45002</v>
      </c>
      <c r="B63" s="7" t="s">
        <v>122</v>
      </c>
      <c r="C63" s="8"/>
      <c r="D63" s="7" t="s">
        <v>123</v>
      </c>
    </row>
    <row r="64" hidden="1" outlineLevel="1">
      <c r="A64" s="6">
        <v>45002</v>
      </c>
      <c r="B64" s="7" t="s">
        <v>84</v>
      </c>
      <c r="C64" s="10"/>
      <c r="D64" s="7" t="s">
        <v>124</v>
      </c>
    </row>
    <row r="65" hidden="1" outlineLevel="1">
      <c r="A65" s="6">
        <v>45002</v>
      </c>
      <c r="B65" s="7" t="s">
        <v>88</v>
      </c>
      <c r="C65" s="8"/>
      <c r="D65" s="7" t="s">
        <v>125</v>
      </c>
    </row>
    <row r="66" hidden="1" outlineLevel="1">
      <c r="A66" s="6">
        <v>45002</v>
      </c>
      <c r="B66" s="7" t="s">
        <v>126</v>
      </c>
      <c r="C66" s="10"/>
      <c r="D66" s="7" t="s">
        <v>127</v>
      </c>
    </row>
    <row r="67" hidden="1" outlineLevel="1">
      <c r="A67" s="6">
        <v>45002</v>
      </c>
      <c r="B67" s="7" t="s">
        <v>128</v>
      </c>
      <c r="C67" s="8"/>
      <c r="D67" s="7" t="s">
        <v>129</v>
      </c>
    </row>
    <row r="68" hidden="1" outlineLevel="1">
      <c r="A68" s="6">
        <v>45002</v>
      </c>
      <c r="B68" s="7" t="s">
        <v>130</v>
      </c>
      <c r="C68" s="10"/>
      <c r="D68" s="7" t="s">
        <v>131</v>
      </c>
    </row>
    <row r="69" hidden="1" outlineLevel="1">
      <c r="A69" s="6">
        <v>45002</v>
      </c>
      <c r="B69" s="7" t="s">
        <v>132</v>
      </c>
      <c r="C69" s="8"/>
      <c r="D69" s="7" t="s">
        <v>133</v>
      </c>
    </row>
    <row r="70" hidden="1" outlineLevel="1">
      <c r="A70" s="6">
        <v>45002</v>
      </c>
      <c r="B70" s="7" t="s">
        <v>134</v>
      </c>
      <c r="C70" s="10"/>
      <c r="D70" s="7" t="s">
        <v>135</v>
      </c>
    </row>
    <row r="71" hidden="1" outlineLevel="1">
      <c r="A71" s="6">
        <v>45002</v>
      </c>
      <c r="B71" s="7" t="s">
        <v>136</v>
      </c>
      <c r="C71" s="8"/>
      <c r="D71" s="7" t="s">
        <v>137</v>
      </c>
    </row>
    <row r="72" hidden="1" outlineLevel="1">
      <c r="A72" s="6">
        <v>45002</v>
      </c>
      <c r="B72" s="7" t="s">
        <v>138</v>
      </c>
      <c r="C72" s="10"/>
      <c r="D72" s="7" t="s">
        <v>139</v>
      </c>
    </row>
    <row r="73" hidden="1" outlineLevel="1">
      <c r="A73" s="6">
        <v>45002</v>
      </c>
      <c r="B73" s="7" t="s">
        <v>117</v>
      </c>
      <c r="C73" s="8" t="s">
        <v>140</v>
      </c>
      <c r="D73" s="7" t="s">
        <v>141</v>
      </c>
    </row>
    <row r="74" hidden="1" outlineLevel="1">
      <c r="A74" s="6">
        <v>45002</v>
      </c>
      <c r="B74" s="7" t="s">
        <v>9</v>
      </c>
      <c r="C74" s="10" t="s">
        <v>142</v>
      </c>
      <c r="D74" s="7" t="s">
        <v>143</v>
      </c>
    </row>
    <row r="75" hidden="1" outlineLevel="1">
      <c r="A75" s="6">
        <v>45002</v>
      </c>
      <c r="B75" s="7" t="s">
        <v>9</v>
      </c>
      <c r="C75" s="8"/>
      <c r="D75" s="7" t="s">
        <v>144</v>
      </c>
    </row>
    <row r="76" hidden="1" outlineLevel="1">
      <c r="A76" s="6">
        <v>45002</v>
      </c>
      <c r="B76" s="7" t="s">
        <v>79</v>
      </c>
      <c r="C76" s="10"/>
      <c r="D76" s="7" t="s">
        <v>144</v>
      </c>
    </row>
    <row r="77" hidden="1" outlineLevel="1">
      <c r="A77" s="6">
        <v>45002</v>
      </c>
      <c r="B77" s="7" t="s">
        <v>9</v>
      </c>
      <c r="C77" s="8" t="s">
        <v>145</v>
      </c>
      <c r="D77" s="7" t="s">
        <v>146</v>
      </c>
    </row>
    <row r="78" hidden="1" outlineLevel="1">
      <c r="A78" s="6">
        <v>45002</v>
      </c>
      <c r="B78" s="7" t="s">
        <v>147</v>
      </c>
      <c r="C78" s="10"/>
      <c r="D78" s="7" t="s">
        <v>148</v>
      </c>
    </row>
    <row r="79" hidden="1" outlineLevel="1">
      <c r="A79" s="6">
        <v>45002</v>
      </c>
      <c r="B79" s="7" t="s">
        <v>9</v>
      </c>
      <c r="C79" s="8" t="s">
        <v>149</v>
      </c>
      <c r="D79" s="7" t="s">
        <v>150</v>
      </c>
    </row>
    <row r="80" hidden="1" outlineLevel="1">
      <c r="A80" s="6">
        <v>45002</v>
      </c>
      <c r="B80" s="7" t="s">
        <v>151</v>
      </c>
      <c r="C80" s="10"/>
      <c r="D80" s="7" t="s">
        <v>152</v>
      </c>
    </row>
    <row r="81" hidden="1" outlineLevel="1">
      <c r="A81" s="6">
        <v>45002</v>
      </c>
      <c r="B81" s="7" t="s">
        <v>153</v>
      </c>
      <c r="C81" s="10"/>
      <c r="D81" s="7" t="s">
        <v>154</v>
      </c>
    </row>
    <row r="82" hidden="1" outlineLevel="1">
      <c r="A82" s="6">
        <v>45002</v>
      </c>
      <c r="B82" s="7" t="s">
        <v>155</v>
      </c>
      <c r="C82" s="8"/>
      <c r="D82" s="7" t="s">
        <v>156</v>
      </c>
    </row>
    <row r="83" hidden="1" outlineLevel="1">
      <c r="A83" s="6">
        <v>45002</v>
      </c>
      <c r="B83" s="7" t="s">
        <v>40</v>
      </c>
      <c r="C83" s="10"/>
      <c r="D83" s="7" t="s">
        <v>157</v>
      </c>
    </row>
    <row r="84" hidden="1" outlineLevel="1">
      <c r="A84" s="6">
        <v>45021</v>
      </c>
      <c r="B84" s="7" t="s">
        <v>79</v>
      </c>
      <c r="C84" s="10"/>
      <c r="D84" s="7" t="s">
        <v>158</v>
      </c>
    </row>
    <row r="85" hidden="1" outlineLevel="1">
      <c r="A85" s="6">
        <v>45021</v>
      </c>
      <c r="B85" s="7" t="s">
        <v>44</v>
      </c>
      <c r="C85" s="10"/>
      <c r="D85" s="7" t="s">
        <v>159</v>
      </c>
    </row>
    <row r="86" hidden="1" outlineLevel="1">
      <c r="A86" s="6">
        <v>45021</v>
      </c>
      <c r="B86" s="7" t="s">
        <v>160</v>
      </c>
      <c r="C86" s="10"/>
      <c r="D86" s="7" t="s">
        <v>161</v>
      </c>
    </row>
    <row r="87" hidden="1" outlineLevel="1">
      <c r="A87" s="6">
        <v>45021</v>
      </c>
      <c r="B87" s="7" t="s">
        <v>162</v>
      </c>
      <c r="C87" s="10"/>
      <c r="D87" s="7" t="s">
        <v>163</v>
      </c>
    </row>
    <row r="88" hidden="1" outlineLevel="1">
      <c r="A88" s="16">
        <v>45043</v>
      </c>
      <c r="B88" s="17" t="s">
        <v>9</v>
      </c>
      <c r="C88" s="10" t="s">
        <v>164</v>
      </c>
      <c r="D88" s="7" t="s">
        <v>165</v>
      </c>
    </row>
    <row r="89" collapsed="1">
      <c r="A89" s="18" t="s">
        <v>166</v>
      </c>
      <c r="B89" s="14"/>
      <c r="C89" s="14"/>
      <c r="D89" s="15"/>
    </row>
    <row r="90" hidden="1" outlineLevel="1">
      <c r="A90" s="19">
        <v>45127</v>
      </c>
      <c r="B90" s="20" t="s">
        <v>167</v>
      </c>
      <c r="C90" s="14"/>
      <c r="D90" s="15"/>
    </row>
    <row r="91" hidden="1" outlineLevel="1">
      <c r="A91" s="19">
        <v>45127</v>
      </c>
      <c r="B91" s="7" t="s">
        <v>168</v>
      </c>
      <c r="C91" s="10"/>
      <c r="D91" s="7" t="s">
        <v>169</v>
      </c>
    </row>
    <row r="92" hidden="1" outlineLevel="1">
      <c r="A92" s="19">
        <v>45127</v>
      </c>
      <c r="B92" s="7" t="s">
        <v>170</v>
      </c>
      <c r="C92" s="10"/>
      <c r="D92" s="7" t="s">
        <v>171</v>
      </c>
    </row>
    <row r="93" hidden="1" outlineLevel="1">
      <c r="A93" s="19">
        <v>45127</v>
      </c>
      <c r="B93" s="7" t="s">
        <v>172</v>
      </c>
      <c r="C93" s="21"/>
      <c r="D93" s="7" t="s">
        <v>173</v>
      </c>
    </row>
    <row r="94" hidden="1" outlineLevel="1">
      <c r="A94" s="19">
        <v>45127</v>
      </c>
      <c r="B94" s="7" t="s">
        <v>46</v>
      </c>
      <c r="C94" s="21"/>
      <c r="D94" s="22" t="s">
        <v>174</v>
      </c>
    </row>
    <row r="95" hidden="1" outlineLevel="1">
      <c r="A95" s="19">
        <v>45127</v>
      </c>
      <c r="B95" s="7" t="s">
        <v>44</v>
      </c>
      <c r="C95" s="21"/>
      <c r="D95" s="22" t="s">
        <v>175</v>
      </c>
    </row>
    <row r="96" hidden="1" outlineLevel="1">
      <c r="A96" s="19">
        <v>45127</v>
      </c>
      <c r="B96" s="7" t="s">
        <v>176</v>
      </c>
      <c r="C96" s="21"/>
      <c r="D96" s="22" t="s">
        <v>177</v>
      </c>
    </row>
    <row r="97" hidden="1" outlineLevel="1">
      <c r="A97" s="19">
        <v>45127</v>
      </c>
      <c r="B97" s="7" t="s">
        <v>44</v>
      </c>
      <c r="C97" s="21"/>
      <c r="D97" s="22" t="s">
        <v>178</v>
      </c>
    </row>
    <row r="98" hidden="1" outlineLevel="1">
      <c r="A98" s="23">
        <v>45127</v>
      </c>
      <c r="B98" s="7" t="s">
        <v>179</v>
      </c>
      <c r="C98" s="21"/>
      <c r="D98" s="22" t="s">
        <v>180</v>
      </c>
    </row>
    <row r="99" hidden="1" outlineLevel="1">
      <c r="A99" s="23">
        <v>45127</v>
      </c>
      <c r="B99" s="7" t="s">
        <v>181</v>
      </c>
      <c r="C99" s="21"/>
      <c r="D99" s="22" t="s">
        <v>182</v>
      </c>
    </row>
    <row r="100" hidden="1" outlineLevel="1">
      <c r="A100" s="23">
        <v>45127</v>
      </c>
      <c r="B100" s="7" t="s">
        <v>183</v>
      </c>
      <c r="C100" s="21"/>
      <c r="D100" s="22" t="s">
        <v>184</v>
      </c>
    </row>
    <row r="101" hidden="1" outlineLevel="1">
      <c r="A101" s="23">
        <v>45127</v>
      </c>
      <c r="B101" s="7" t="s">
        <v>185</v>
      </c>
      <c r="C101" s="21"/>
      <c r="D101" s="22" t="s">
        <v>186</v>
      </c>
    </row>
    <row r="102" hidden="1" outlineLevel="1">
      <c r="A102" s="23">
        <v>45127</v>
      </c>
      <c r="B102" s="7" t="s">
        <v>187</v>
      </c>
      <c r="C102" s="21"/>
      <c r="D102" s="22" t="s">
        <v>188</v>
      </c>
    </row>
    <row r="103" hidden="1" outlineLevel="1">
      <c r="A103" s="19">
        <v>45127</v>
      </c>
      <c r="B103" s="24" t="s">
        <v>189</v>
      </c>
      <c r="C103" s="14"/>
      <c r="D103" s="15"/>
    </row>
    <row r="104" hidden="1" outlineLevel="1">
      <c r="A104" s="19">
        <v>45127</v>
      </c>
      <c r="B104" s="7" t="s">
        <v>190</v>
      </c>
      <c r="C104" s="21"/>
      <c r="D104" s="22" t="s">
        <v>191</v>
      </c>
    </row>
    <row r="105" hidden="1" outlineLevel="1">
      <c r="A105" s="23">
        <v>45127</v>
      </c>
      <c r="B105" s="25" t="s">
        <v>44</v>
      </c>
      <c r="C105" s="21"/>
      <c r="D105" s="22" t="s">
        <v>192</v>
      </c>
    </row>
    <row r="106" hidden="1" outlineLevel="1">
      <c r="A106" s="19">
        <v>45127</v>
      </c>
      <c r="B106" s="7" t="s">
        <v>46</v>
      </c>
      <c r="C106" s="21"/>
      <c r="D106" s="22" t="s">
        <v>193</v>
      </c>
    </row>
    <row r="107" hidden="1" outlineLevel="1">
      <c r="A107" s="26">
        <v>45127</v>
      </c>
      <c r="B107" s="7" t="s">
        <v>194</v>
      </c>
      <c r="C107" s="21"/>
      <c r="D107" s="22" t="s">
        <v>195</v>
      </c>
    </row>
    <row r="108" hidden="1" outlineLevel="1">
      <c r="A108" s="19">
        <v>45127</v>
      </c>
      <c r="B108" s="27" t="s">
        <v>196</v>
      </c>
      <c r="C108" s="28"/>
      <c r="D108" s="29"/>
    </row>
    <row r="109" hidden="1" outlineLevel="1">
      <c r="A109" s="19">
        <v>45127</v>
      </c>
      <c r="B109" s="7" t="s">
        <v>79</v>
      </c>
      <c r="C109" s="10" t="s">
        <v>197</v>
      </c>
      <c r="D109" s="7" t="s">
        <v>198</v>
      </c>
    </row>
    <row r="110" hidden="1" outlineLevel="1">
      <c r="A110" s="19">
        <v>45127</v>
      </c>
      <c r="B110" s="7" t="s">
        <v>79</v>
      </c>
      <c r="C110" s="10" t="s">
        <v>199</v>
      </c>
      <c r="D110" s="7" t="s">
        <v>200</v>
      </c>
    </row>
    <row r="111" hidden="1" outlineLevel="1">
      <c r="A111" s="19">
        <v>45127</v>
      </c>
      <c r="B111" s="7" t="s">
        <v>79</v>
      </c>
      <c r="C111" s="10" t="s">
        <v>201</v>
      </c>
      <c r="D111" s="7" t="s">
        <v>202</v>
      </c>
    </row>
    <row r="112" hidden="1" outlineLevel="1">
      <c r="A112" s="19">
        <v>45127</v>
      </c>
      <c r="B112" s="7" t="s">
        <v>79</v>
      </c>
      <c r="C112" s="21" t="s">
        <v>203</v>
      </c>
      <c r="D112" s="22" t="s">
        <v>204</v>
      </c>
    </row>
    <row r="113" hidden="1" outlineLevel="1">
      <c r="A113" s="19">
        <v>45127</v>
      </c>
      <c r="B113" s="7" t="s">
        <v>79</v>
      </c>
      <c r="C113" s="10" t="s">
        <v>205</v>
      </c>
      <c r="D113" s="7" t="s">
        <v>206</v>
      </c>
    </row>
    <row r="114" hidden="1" outlineLevel="1">
      <c r="A114" s="23">
        <v>45127</v>
      </c>
      <c r="B114" s="25" t="s">
        <v>79</v>
      </c>
      <c r="C114" s="21" t="s">
        <v>207</v>
      </c>
      <c r="D114" s="22" t="s">
        <v>208</v>
      </c>
    </row>
    <row r="115" hidden="1" outlineLevel="1">
      <c r="A115" s="19">
        <v>45127</v>
      </c>
      <c r="B115" s="7" t="s">
        <v>79</v>
      </c>
      <c r="C115" s="10" t="s">
        <v>209</v>
      </c>
      <c r="D115" s="7" t="s">
        <v>210</v>
      </c>
    </row>
    <row r="116" hidden="1" outlineLevel="1">
      <c r="A116" s="19">
        <v>45127</v>
      </c>
      <c r="B116" s="7" t="s">
        <v>79</v>
      </c>
      <c r="C116" s="10" t="s">
        <v>101</v>
      </c>
      <c r="D116" s="7" t="s">
        <v>211</v>
      </c>
    </row>
    <row r="117" hidden="1" outlineLevel="1">
      <c r="A117" s="19">
        <v>45127</v>
      </c>
      <c r="B117" s="7" t="s">
        <v>79</v>
      </c>
      <c r="C117" s="10" t="s">
        <v>212</v>
      </c>
      <c r="D117" s="7" t="s">
        <v>213</v>
      </c>
    </row>
    <row r="118" hidden="1" outlineLevel="1">
      <c r="A118" s="19">
        <v>45127</v>
      </c>
      <c r="B118" s="7" t="s">
        <v>79</v>
      </c>
      <c r="C118" s="10" t="s">
        <v>97</v>
      </c>
      <c r="D118" s="7" t="s">
        <v>214</v>
      </c>
    </row>
    <row r="119" hidden="1" outlineLevel="1">
      <c r="A119" s="23">
        <v>45127</v>
      </c>
      <c r="B119" s="7" t="s">
        <v>79</v>
      </c>
      <c r="C119" s="10" t="s">
        <v>215</v>
      </c>
      <c r="D119" s="7" t="s">
        <v>216</v>
      </c>
    </row>
    <row r="120" hidden="1" outlineLevel="1">
      <c r="A120" s="23">
        <v>45127</v>
      </c>
      <c r="B120" s="7" t="s">
        <v>79</v>
      </c>
      <c r="C120" s="10" t="s">
        <v>217</v>
      </c>
      <c r="D120" s="7" t="s">
        <v>218</v>
      </c>
    </row>
    <row r="121" hidden="1" outlineLevel="1">
      <c r="A121" s="23">
        <v>45127</v>
      </c>
      <c r="B121" s="7" t="s">
        <v>79</v>
      </c>
      <c r="C121" s="21" t="s">
        <v>219</v>
      </c>
      <c r="D121" s="22" t="s">
        <v>220</v>
      </c>
    </row>
    <row r="122" hidden="1" outlineLevel="1">
      <c r="A122" s="19">
        <v>45127</v>
      </c>
      <c r="B122" s="7" t="s">
        <v>79</v>
      </c>
      <c r="C122" s="21" t="s">
        <v>221</v>
      </c>
      <c r="D122" s="22" t="s">
        <v>222</v>
      </c>
    </row>
    <row r="123" hidden="1" outlineLevel="1">
      <c r="A123" s="23">
        <v>45127</v>
      </c>
      <c r="B123" s="7" t="s">
        <v>79</v>
      </c>
      <c r="C123" s="21" t="s">
        <v>223</v>
      </c>
      <c r="D123" s="22" t="s">
        <v>224</v>
      </c>
    </row>
    <row r="124" hidden="1" outlineLevel="1">
      <c r="A124" s="19">
        <v>45127</v>
      </c>
      <c r="B124" s="7" t="s">
        <v>79</v>
      </c>
      <c r="C124" s="21" t="s">
        <v>225</v>
      </c>
      <c r="D124" s="22" t="s">
        <v>226</v>
      </c>
    </row>
    <row r="125" hidden="1" outlineLevel="1">
      <c r="A125" s="19">
        <v>45127</v>
      </c>
      <c r="B125" s="7" t="s">
        <v>79</v>
      </c>
      <c r="C125" s="21" t="s">
        <v>227</v>
      </c>
      <c r="D125" s="22" t="s">
        <v>228</v>
      </c>
    </row>
    <row r="126" hidden="1" outlineLevel="1">
      <c r="A126" s="23">
        <v>45127</v>
      </c>
      <c r="B126" s="7" t="s">
        <v>117</v>
      </c>
      <c r="C126" s="21" t="s">
        <v>118</v>
      </c>
      <c r="D126" s="22" t="s">
        <v>229</v>
      </c>
    </row>
    <row r="127" hidden="1" outlineLevel="1">
      <c r="A127" s="23">
        <v>45127</v>
      </c>
      <c r="B127" s="7" t="s">
        <v>117</v>
      </c>
      <c r="C127" s="21" t="s">
        <v>230</v>
      </c>
      <c r="D127" s="22" t="s">
        <v>231</v>
      </c>
    </row>
    <row r="128" hidden="1" outlineLevel="1">
      <c r="A128" s="23">
        <v>45127</v>
      </c>
      <c r="B128" s="7" t="s">
        <v>117</v>
      </c>
      <c r="C128" s="21" t="s">
        <v>232</v>
      </c>
      <c r="D128" s="22" t="s">
        <v>233</v>
      </c>
    </row>
    <row r="129" hidden="1" outlineLevel="1">
      <c r="A129" s="23">
        <v>45127</v>
      </c>
      <c r="B129" s="7" t="s">
        <v>117</v>
      </c>
      <c r="C129" s="21" t="s">
        <v>234</v>
      </c>
      <c r="D129" s="22" t="s">
        <v>235</v>
      </c>
    </row>
    <row r="130" hidden="1" outlineLevel="1">
      <c r="A130" s="23">
        <v>45127</v>
      </c>
      <c r="B130" s="7" t="s">
        <v>117</v>
      </c>
      <c r="C130" s="21" t="s">
        <v>236</v>
      </c>
      <c r="D130" s="22" t="s">
        <v>237</v>
      </c>
    </row>
    <row r="131" hidden="1" outlineLevel="1">
      <c r="A131" s="23">
        <v>45127</v>
      </c>
      <c r="B131" s="7" t="s">
        <v>117</v>
      </c>
      <c r="C131" s="21" t="s">
        <v>238</v>
      </c>
      <c r="D131" s="22" t="s">
        <v>239</v>
      </c>
    </row>
    <row r="132" hidden="1" outlineLevel="1">
      <c r="A132" s="23">
        <v>45127</v>
      </c>
      <c r="B132" s="7" t="s">
        <v>117</v>
      </c>
      <c r="C132" s="21" t="s">
        <v>240</v>
      </c>
      <c r="D132" s="22" t="s">
        <v>241</v>
      </c>
    </row>
    <row r="133" hidden="1" outlineLevel="1">
      <c r="A133" s="23">
        <v>45127</v>
      </c>
      <c r="B133" s="7" t="s">
        <v>117</v>
      </c>
      <c r="C133" s="21" t="s">
        <v>19</v>
      </c>
      <c r="D133" s="22" t="s">
        <v>242</v>
      </c>
    </row>
    <row r="134" hidden="1" outlineLevel="1">
      <c r="A134" s="19">
        <v>45127</v>
      </c>
      <c r="B134" s="24" t="s">
        <v>243</v>
      </c>
      <c r="C134" s="14"/>
      <c r="D134" s="15"/>
    </row>
    <row r="135" hidden="1" outlineLevel="1">
      <c r="A135" s="23">
        <v>45127</v>
      </c>
      <c r="B135" s="25" t="s">
        <v>244</v>
      </c>
      <c r="C135" s="30"/>
      <c r="D135" s="25" t="s">
        <v>245</v>
      </c>
    </row>
    <row r="136" hidden="1" outlineLevel="1">
      <c r="A136" s="23">
        <v>45127</v>
      </c>
      <c r="B136" s="25" t="s">
        <v>246</v>
      </c>
      <c r="C136" s="30"/>
      <c r="D136" s="25" t="s">
        <v>247</v>
      </c>
    </row>
    <row r="137" hidden="1" outlineLevel="1">
      <c r="A137" s="23">
        <v>45127</v>
      </c>
      <c r="B137" s="25" t="s">
        <v>248</v>
      </c>
      <c r="C137" s="21"/>
      <c r="D137" s="22" t="s">
        <v>249</v>
      </c>
    </row>
    <row r="138" hidden="1" outlineLevel="1">
      <c r="A138" s="19">
        <v>45127</v>
      </c>
      <c r="B138" s="7" t="s">
        <v>250</v>
      </c>
      <c r="C138" s="21"/>
      <c r="D138" s="22" t="s">
        <v>251</v>
      </c>
    </row>
    <row r="139" hidden="1" outlineLevel="1">
      <c r="A139" s="19">
        <v>45127</v>
      </c>
      <c r="B139" s="7" t="s">
        <v>252</v>
      </c>
      <c r="C139" s="21"/>
      <c r="D139" s="22" t="s">
        <v>253</v>
      </c>
    </row>
    <row r="140" hidden="1" outlineLevel="1">
      <c r="A140" s="23">
        <v>45127</v>
      </c>
      <c r="B140" s="25" t="s">
        <v>254</v>
      </c>
      <c r="C140" s="21"/>
      <c r="D140" s="22" t="s">
        <v>255</v>
      </c>
    </row>
    <row r="141" hidden="1" outlineLevel="1">
      <c r="A141" s="23">
        <v>45127</v>
      </c>
      <c r="B141" s="25" t="s">
        <v>256</v>
      </c>
      <c r="C141" s="21"/>
      <c r="D141" s="22" t="s">
        <v>257</v>
      </c>
    </row>
    <row r="142" hidden="1" outlineLevel="1">
      <c r="A142" s="23">
        <v>45127</v>
      </c>
      <c r="B142" s="25" t="s">
        <v>258</v>
      </c>
      <c r="C142" s="21"/>
      <c r="D142" s="22" t="s">
        <v>259</v>
      </c>
    </row>
    <row r="143" hidden="1" outlineLevel="1">
      <c r="A143" s="23">
        <v>45127</v>
      </c>
      <c r="B143" s="25" t="s">
        <v>258</v>
      </c>
      <c r="C143" s="21"/>
      <c r="D143" s="22" t="s">
        <v>260</v>
      </c>
    </row>
    <row r="144" hidden="1" outlineLevel="1">
      <c r="A144" s="19">
        <v>45127</v>
      </c>
      <c r="B144" s="7" t="s">
        <v>261</v>
      </c>
      <c r="C144" s="21"/>
      <c r="D144" s="22" t="s">
        <v>262</v>
      </c>
    </row>
    <row r="145" hidden="1" outlineLevel="1">
      <c r="A145" s="19">
        <v>45127</v>
      </c>
      <c r="B145" s="7" t="s">
        <v>263</v>
      </c>
      <c r="C145" s="21"/>
      <c r="D145" s="22" t="s">
        <v>264</v>
      </c>
    </row>
    <row r="146" hidden="1" outlineLevel="1">
      <c r="A146" s="19">
        <v>45127</v>
      </c>
      <c r="B146" s="7" t="s">
        <v>265</v>
      </c>
      <c r="C146" s="21"/>
      <c r="D146" s="22" t="s">
        <v>266</v>
      </c>
    </row>
    <row r="147" hidden="1" outlineLevel="1">
      <c r="A147" s="19">
        <v>45127</v>
      </c>
      <c r="B147" s="7" t="s">
        <v>267</v>
      </c>
      <c r="C147" s="21"/>
      <c r="D147" s="22" t="s">
        <v>268</v>
      </c>
    </row>
    <row r="148" hidden="1" outlineLevel="1">
      <c r="A148" s="19">
        <v>45127</v>
      </c>
      <c r="B148" s="7" t="s">
        <v>269</v>
      </c>
      <c r="C148" s="21"/>
      <c r="D148" s="22" t="s">
        <v>270</v>
      </c>
    </row>
    <row r="149" hidden="1" outlineLevel="1">
      <c r="A149" s="19">
        <v>45127</v>
      </c>
      <c r="B149" s="7" t="s">
        <v>271</v>
      </c>
      <c r="C149" s="21"/>
      <c r="D149" s="22" t="s">
        <v>272</v>
      </c>
    </row>
    <row r="150" hidden="1" outlineLevel="1">
      <c r="A150" s="19">
        <v>45127</v>
      </c>
      <c r="B150" s="7" t="s">
        <v>273</v>
      </c>
      <c r="C150" s="21"/>
      <c r="D150" s="22" t="s">
        <v>274</v>
      </c>
    </row>
    <row r="151" hidden="1" outlineLevel="1">
      <c r="A151" s="19">
        <v>45127</v>
      </c>
      <c r="B151" s="7" t="s">
        <v>170</v>
      </c>
      <c r="C151" s="10"/>
      <c r="D151" s="7" t="s">
        <v>275</v>
      </c>
    </row>
    <row r="152" hidden="1" outlineLevel="1">
      <c r="A152" s="19">
        <v>45127</v>
      </c>
      <c r="B152" s="7" t="s">
        <v>276</v>
      </c>
      <c r="C152" s="10"/>
      <c r="D152" s="7" t="s">
        <v>277</v>
      </c>
    </row>
    <row r="153" hidden="1" outlineLevel="1">
      <c r="A153" s="19">
        <v>45127</v>
      </c>
      <c r="B153" s="25" t="s">
        <v>278</v>
      </c>
      <c r="C153" s="21"/>
      <c r="D153" s="22" t="s">
        <v>279</v>
      </c>
    </row>
    <row r="154" hidden="1" outlineLevel="1">
      <c r="A154" s="19">
        <v>45127</v>
      </c>
      <c r="B154" s="7" t="s">
        <v>280</v>
      </c>
      <c r="C154" s="21"/>
      <c r="D154" s="22" t="s">
        <v>281</v>
      </c>
    </row>
    <row r="155" hidden="1" outlineLevel="1">
      <c r="A155" s="19">
        <v>45127</v>
      </c>
      <c r="B155" s="7" t="s">
        <v>282</v>
      </c>
      <c r="C155" s="21"/>
      <c r="D155" s="22" t="s">
        <v>283</v>
      </c>
    </row>
    <row r="156" ht="52.5" hidden="1" customHeight="1" outlineLevel="1">
      <c r="A156" s="23">
        <v>45127</v>
      </c>
      <c r="B156" s="7" t="s">
        <v>284</v>
      </c>
      <c r="C156" s="21"/>
      <c r="D156" s="22" t="s">
        <v>285</v>
      </c>
    </row>
    <row r="157" hidden="1" outlineLevel="1">
      <c r="A157" s="19">
        <v>45127</v>
      </c>
      <c r="B157" s="7" t="s">
        <v>286</v>
      </c>
      <c r="C157" s="21"/>
      <c r="D157" s="7" t="s">
        <v>287</v>
      </c>
    </row>
    <row r="158" hidden="1" outlineLevel="1">
      <c r="A158" s="23">
        <v>45127</v>
      </c>
      <c r="B158" s="7" t="s">
        <v>288</v>
      </c>
      <c r="C158" s="21"/>
      <c r="D158" s="22" t="s">
        <v>289</v>
      </c>
    </row>
    <row r="159" hidden="1" outlineLevel="1">
      <c r="A159" s="23">
        <v>45127</v>
      </c>
      <c r="B159" s="7" t="s">
        <v>290</v>
      </c>
      <c r="C159" s="21"/>
      <c r="D159" s="22" t="s">
        <v>291</v>
      </c>
    </row>
    <row r="160" hidden="1" outlineLevel="1">
      <c r="A160" s="23">
        <v>45127</v>
      </c>
      <c r="B160" s="7" t="s">
        <v>292</v>
      </c>
      <c r="C160" s="21"/>
      <c r="D160" s="22" t="s">
        <v>293</v>
      </c>
    </row>
    <row r="161" hidden="1" outlineLevel="1">
      <c r="A161" s="23">
        <v>45127</v>
      </c>
      <c r="B161" s="7" t="s">
        <v>294</v>
      </c>
      <c r="C161" s="21"/>
      <c r="D161" s="22" t="s">
        <v>295</v>
      </c>
    </row>
    <row r="162" hidden="1" outlineLevel="1">
      <c r="A162" s="23">
        <v>45127</v>
      </c>
      <c r="B162" s="31" t="s">
        <v>296</v>
      </c>
      <c r="C162" s="32"/>
      <c r="D162" s="25" t="s">
        <v>297</v>
      </c>
    </row>
    <row r="163" hidden="1" outlineLevel="1">
      <c r="A163" s="23">
        <v>45127</v>
      </c>
      <c r="B163" s="33" t="s">
        <v>298</v>
      </c>
      <c r="C163" s="28"/>
      <c r="D163" s="29"/>
    </row>
    <row r="164" hidden="1" outlineLevel="1">
      <c r="A164" s="19">
        <v>45127</v>
      </c>
      <c r="B164" s="7" t="s">
        <v>9</v>
      </c>
      <c r="C164" s="21" t="s">
        <v>299</v>
      </c>
      <c r="D164" s="22" t="s">
        <v>300</v>
      </c>
    </row>
    <row r="165" hidden="1" outlineLevel="1">
      <c r="A165" s="19">
        <v>45127</v>
      </c>
      <c r="B165" s="7" t="s">
        <v>9</v>
      </c>
      <c r="C165" s="21" t="s">
        <v>301</v>
      </c>
      <c r="D165" s="22" t="s">
        <v>302</v>
      </c>
    </row>
    <row r="166" hidden="1" outlineLevel="1">
      <c r="A166" s="19">
        <v>45127</v>
      </c>
      <c r="B166" s="7" t="s">
        <v>9</v>
      </c>
      <c r="C166" s="21" t="s">
        <v>303</v>
      </c>
      <c r="D166" s="22" t="s">
        <v>304</v>
      </c>
    </row>
    <row r="167" hidden="1" outlineLevel="1">
      <c r="A167" s="19">
        <v>45127</v>
      </c>
      <c r="B167" s="7" t="s">
        <v>9</v>
      </c>
      <c r="C167" s="21" t="s">
        <v>305</v>
      </c>
      <c r="D167" s="22" t="s">
        <v>306</v>
      </c>
    </row>
    <row r="168" hidden="1" outlineLevel="1">
      <c r="A168" s="19">
        <v>45127</v>
      </c>
      <c r="B168" s="7" t="s">
        <v>9</v>
      </c>
      <c r="C168" s="21" t="s">
        <v>307</v>
      </c>
      <c r="D168" s="22" t="s">
        <v>308</v>
      </c>
    </row>
    <row r="169" hidden="1" outlineLevel="1">
      <c r="A169" s="19">
        <v>45127</v>
      </c>
      <c r="B169" s="7" t="s">
        <v>9</v>
      </c>
      <c r="C169" s="21" t="s">
        <v>309</v>
      </c>
      <c r="D169" s="7" t="s">
        <v>198</v>
      </c>
    </row>
    <row r="170" hidden="1" outlineLevel="1">
      <c r="A170" s="23">
        <v>45127</v>
      </c>
      <c r="B170" s="7" t="s">
        <v>9</v>
      </c>
      <c r="C170" s="21" t="s">
        <v>309</v>
      </c>
      <c r="D170" s="22" t="s">
        <v>310</v>
      </c>
    </row>
    <row r="171" hidden="1" outlineLevel="1">
      <c r="A171" s="23">
        <v>45127</v>
      </c>
      <c r="B171" s="7" t="s">
        <v>9</v>
      </c>
      <c r="C171" s="21" t="s">
        <v>59</v>
      </c>
      <c r="D171" s="22" t="s">
        <v>311</v>
      </c>
    </row>
    <row r="172" hidden="1" outlineLevel="1">
      <c r="A172" s="23">
        <v>45127</v>
      </c>
      <c r="B172" s="7" t="s">
        <v>9</v>
      </c>
      <c r="C172" s="21" t="s">
        <v>312</v>
      </c>
      <c r="D172" s="22" t="s">
        <v>313</v>
      </c>
    </row>
    <row r="173" hidden="1" outlineLevel="1">
      <c r="A173" s="23">
        <v>45127</v>
      </c>
      <c r="B173" s="7" t="s">
        <v>9</v>
      </c>
      <c r="C173" s="21" t="s">
        <v>25</v>
      </c>
      <c r="D173" s="22" t="s">
        <v>242</v>
      </c>
    </row>
    <row r="174" hidden="1" outlineLevel="1">
      <c r="A174" s="19">
        <v>45127</v>
      </c>
      <c r="B174" s="24" t="s">
        <v>314</v>
      </c>
      <c r="C174" s="14"/>
      <c r="D174" s="15"/>
    </row>
    <row r="175" hidden="1" outlineLevel="1">
      <c r="A175" s="19">
        <v>45127</v>
      </c>
      <c r="B175" s="7" t="s">
        <v>315</v>
      </c>
      <c r="C175" s="21"/>
      <c r="D175" s="22" t="s">
        <v>316</v>
      </c>
    </row>
    <row r="176" hidden="1" outlineLevel="1">
      <c r="A176" s="19">
        <v>45127</v>
      </c>
      <c r="B176" s="7" t="s">
        <v>317</v>
      </c>
      <c r="C176" s="21"/>
      <c r="D176" s="22" t="s">
        <v>318</v>
      </c>
    </row>
    <row r="177" hidden="1" outlineLevel="1">
      <c r="A177" s="23">
        <v>45127</v>
      </c>
      <c r="B177" s="7" t="s">
        <v>319</v>
      </c>
      <c r="C177" s="21"/>
      <c r="D177" s="22" t="s">
        <v>320</v>
      </c>
    </row>
    <row r="178" hidden="1" outlineLevel="1">
      <c r="A178" s="23">
        <v>45127</v>
      </c>
      <c r="B178" s="7" t="s">
        <v>321</v>
      </c>
      <c r="C178" s="21"/>
      <c r="D178" s="22" t="s">
        <v>322</v>
      </c>
    </row>
    <row r="179" hidden="1" outlineLevel="1">
      <c r="A179" s="19">
        <v>45127</v>
      </c>
      <c r="B179" s="24" t="s">
        <v>323</v>
      </c>
      <c r="C179" s="14"/>
      <c r="D179" s="15"/>
    </row>
    <row r="180" hidden="1" outlineLevel="1">
      <c r="A180" s="19">
        <v>45127</v>
      </c>
      <c r="B180" s="7" t="s">
        <v>75</v>
      </c>
      <c r="C180" s="21"/>
      <c r="D180" s="22" t="s">
        <v>324</v>
      </c>
    </row>
    <row r="181" hidden="1" outlineLevel="1">
      <c r="A181" s="19">
        <v>45127</v>
      </c>
      <c r="B181" s="7" t="s">
        <v>325</v>
      </c>
      <c r="C181" s="21"/>
      <c r="D181" s="22" t="s">
        <v>326</v>
      </c>
    </row>
    <row r="182" hidden="1" outlineLevel="1">
      <c r="A182" s="19">
        <v>45127</v>
      </c>
      <c r="B182" s="7" t="s">
        <v>327</v>
      </c>
      <c r="C182" s="21"/>
      <c r="D182" s="22" t="s">
        <v>328</v>
      </c>
    </row>
    <row r="183" hidden="1" outlineLevel="1">
      <c r="A183" s="19">
        <v>45127</v>
      </c>
      <c r="B183" s="7" t="s">
        <v>329</v>
      </c>
      <c r="C183" s="21"/>
      <c r="D183" s="22" t="s">
        <v>330</v>
      </c>
    </row>
    <row r="184" collapsed="1">
      <c r="A184" s="34" t="s">
        <v>331</v>
      </c>
      <c r="B184" s="14"/>
      <c r="C184" s="14"/>
      <c r="D184" s="15"/>
    </row>
    <row r="185" hidden="1" outlineLevel="1">
      <c r="A185" s="35">
        <v>45238</v>
      </c>
      <c r="B185" s="20" t="s">
        <v>167</v>
      </c>
      <c r="C185" s="14"/>
      <c r="D185" s="15"/>
    </row>
    <row r="186" hidden="1" outlineLevel="1">
      <c r="A186" s="35">
        <v>45219</v>
      </c>
      <c r="B186" s="25" t="s">
        <v>332</v>
      </c>
      <c r="C186" s="36"/>
      <c r="D186" s="37" t="s">
        <v>333</v>
      </c>
    </row>
    <row r="187" hidden="1" outlineLevel="1">
      <c r="A187" s="35">
        <v>45238</v>
      </c>
      <c r="B187" s="25" t="s">
        <v>334</v>
      </c>
      <c r="C187" s="36"/>
      <c r="D187" s="37" t="s">
        <v>335</v>
      </c>
    </row>
    <row r="188" hidden="1" outlineLevel="1">
      <c r="A188" s="35">
        <v>45238</v>
      </c>
      <c r="B188" s="27" t="s">
        <v>196</v>
      </c>
      <c r="C188" s="28"/>
      <c r="D188" s="29"/>
    </row>
    <row r="189" hidden="1" outlineLevel="1">
      <c r="A189" s="35">
        <v>45182</v>
      </c>
      <c r="B189" s="7" t="s">
        <v>117</v>
      </c>
      <c r="C189" s="21" t="s">
        <v>336</v>
      </c>
      <c r="D189" s="22" t="s">
        <v>337</v>
      </c>
    </row>
    <row r="190" hidden="1" outlineLevel="1">
      <c r="A190" s="35">
        <v>45216</v>
      </c>
      <c r="B190" s="7" t="s">
        <v>117</v>
      </c>
      <c r="C190" s="21" t="s">
        <v>336</v>
      </c>
      <c r="D190" s="22" t="s">
        <v>338</v>
      </c>
    </row>
    <row r="191" hidden="1" outlineLevel="1">
      <c r="A191" s="35">
        <v>45224</v>
      </c>
      <c r="B191" s="7" t="s">
        <v>117</v>
      </c>
      <c r="C191" s="21" t="s">
        <v>230</v>
      </c>
      <c r="D191" s="22" t="s">
        <v>339</v>
      </c>
    </row>
    <row r="192" hidden="1" outlineLevel="1">
      <c r="A192" s="35">
        <v>45224</v>
      </c>
      <c r="B192" s="7" t="s">
        <v>117</v>
      </c>
      <c r="C192" s="21" t="s">
        <v>340</v>
      </c>
      <c r="D192" s="22" t="s">
        <v>341</v>
      </c>
    </row>
    <row r="193" hidden="1" outlineLevel="1">
      <c r="A193" s="35">
        <v>45238</v>
      </c>
      <c r="B193" s="7" t="s">
        <v>79</v>
      </c>
      <c r="C193" s="21" t="s">
        <v>342</v>
      </c>
      <c r="D193" s="22" t="s">
        <v>343</v>
      </c>
    </row>
    <row r="194" hidden="1" outlineLevel="1">
      <c r="A194" s="35">
        <v>45238</v>
      </c>
      <c r="B194" s="7" t="s">
        <v>79</v>
      </c>
      <c r="C194" s="21" t="s">
        <v>203</v>
      </c>
      <c r="D194" s="22" t="s">
        <v>344</v>
      </c>
    </row>
    <row r="195" hidden="1" outlineLevel="1">
      <c r="A195" s="35">
        <v>45238</v>
      </c>
      <c r="B195" s="7" t="s">
        <v>79</v>
      </c>
      <c r="C195" s="21" t="s">
        <v>221</v>
      </c>
      <c r="D195" s="22" t="s">
        <v>345</v>
      </c>
    </row>
    <row r="196" hidden="1" outlineLevel="1">
      <c r="A196" s="35">
        <v>45238</v>
      </c>
      <c r="B196" s="7" t="s">
        <v>79</v>
      </c>
      <c r="C196" s="10" t="s">
        <v>346</v>
      </c>
      <c r="D196" s="7" t="s">
        <v>347</v>
      </c>
    </row>
    <row r="197" hidden="1" outlineLevel="1">
      <c r="A197" s="35">
        <v>45238</v>
      </c>
      <c r="B197" s="7" t="s">
        <v>79</v>
      </c>
      <c r="C197" s="10" t="s">
        <v>348</v>
      </c>
      <c r="D197" s="7" t="s">
        <v>349</v>
      </c>
    </row>
    <row r="198" hidden="1" outlineLevel="1">
      <c r="A198" s="35">
        <v>45268</v>
      </c>
      <c r="B198" s="7" t="s">
        <v>117</v>
      </c>
      <c r="C198" s="10" t="s">
        <v>19</v>
      </c>
      <c r="D198" s="7" t="s">
        <v>350</v>
      </c>
    </row>
    <row r="199" hidden="1" outlineLevel="1">
      <c r="A199" s="35">
        <v>45268</v>
      </c>
      <c r="B199" s="7" t="s">
        <v>79</v>
      </c>
      <c r="C199" s="10" t="s">
        <v>82</v>
      </c>
      <c r="D199" s="7" t="s">
        <v>351</v>
      </c>
    </row>
    <row r="200" hidden="1" outlineLevel="1">
      <c r="A200" s="35">
        <v>45238</v>
      </c>
      <c r="B200" s="24" t="s">
        <v>243</v>
      </c>
      <c r="C200" s="14"/>
      <c r="D200" s="15"/>
    </row>
    <row r="201" hidden="1" outlineLevel="1">
      <c r="A201" s="35">
        <v>45219</v>
      </c>
      <c r="B201" s="25" t="s">
        <v>352</v>
      </c>
      <c r="C201" s="21"/>
      <c r="D201" s="22" t="s">
        <v>353</v>
      </c>
    </row>
    <row r="202" hidden="1" outlineLevel="1">
      <c r="A202" s="35">
        <v>45224</v>
      </c>
      <c r="B202" s="7" t="s">
        <v>354</v>
      </c>
      <c r="C202" s="21"/>
      <c r="D202" s="22" t="s">
        <v>355</v>
      </c>
    </row>
    <row r="203" hidden="1" outlineLevel="1">
      <c r="A203" s="35">
        <v>45232</v>
      </c>
      <c r="B203" s="7" t="s">
        <v>356</v>
      </c>
      <c r="C203" s="21"/>
      <c r="D203" s="22" t="s">
        <v>357</v>
      </c>
    </row>
    <row r="204" hidden="1" outlineLevel="1">
      <c r="A204" s="35">
        <v>45232</v>
      </c>
      <c r="B204" s="25" t="s">
        <v>256</v>
      </c>
      <c r="C204" s="21"/>
      <c r="D204" s="22" t="s">
        <v>358</v>
      </c>
    </row>
    <row r="205" hidden="1" outlineLevel="1">
      <c r="A205" s="35">
        <v>45238</v>
      </c>
      <c r="B205" s="25" t="s">
        <v>359</v>
      </c>
      <c r="C205" s="21"/>
      <c r="D205" s="22" t="s">
        <v>360</v>
      </c>
    </row>
    <row r="206" hidden="1" outlineLevel="1">
      <c r="A206" s="35">
        <v>45268</v>
      </c>
      <c r="B206" s="25" t="s">
        <v>361</v>
      </c>
      <c r="C206" s="32"/>
      <c r="D206" s="25" t="s">
        <v>362</v>
      </c>
    </row>
    <row r="207" hidden="1" outlineLevel="1">
      <c r="A207" s="35">
        <v>45238</v>
      </c>
      <c r="B207" s="33" t="s">
        <v>298</v>
      </c>
      <c r="C207" s="28"/>
      <c r="D207" s="29"/>
    </row>
    <row r="208" hidden="1" outlineLevel="1">
      <c r="A208" s="35">
        <v>45189</v>
      </c>
      <c r="B208" s="7" t="s">
        <v>9</v>
      </c>
      <c r="C208" s="21" t="s">
        <v>312</v>
      </c>
      <c r="D208" s="22" t="s">
        <v>363</v>
      </c>
    </row>
    <row r="209" hidden="1" outlineLevel="1">
      <c r="A209" s="35">
        <v>45224</v>
      </c>
      <c r="B209" s="7" t="s">
        <v>9</v>
      </c>
      <c r="C209" s="21" t="s">
        <v>364</v>
      </c>
      <c r="D209" s="22" t="s">
        <v>365</v>
      </c>
    </row>
    <row r="210" hidden="1" outlineLevel="1">
      <c r="A210" s="35">
        <v>45224</v>
      </c>
      <c r="B210" s="7" t="s">
        <v>9</v>
      </c>
      <c r="C210" s="21" t="s">
        <v>366</v>
      </c>
      <c r="D210" s="22" t="s">
        <v>367</v>
      </c>
    </row>
    <row r="211" hidden="1" outlineLevel="1">
      <c r="A211" s="35">
        <v>45238</v>
      </c>
      <c r="B211" s="7" t="s">
        <v>9</v>
      </c>
      <c r="C211" s="21" t="s">
        <v>299</v>
      </c>
      <c r="D211" s="22" t="s">
        <v>368</v>
      </c>
    </row>
    <row r="212" hidden="1" outlineLevel="1">
      <c r="A212" s="35">
        <v>45238</v>
      </c>
      <c r="B212" s="7" t="s">
        <v>9</v>
      </c>
      <c r="C212" s="21" t="s">
        <v>301</v>
      </c>
      <c r="D212" s="22" t="s">
        <v>369</v>
      </c>
    </row>
    <row r="213" hidden="1" outlineLevel="1">
      <c r="A213" s="35">
        <v>45238</v>
      </c>
      <c r="B213" s="7" t="s">
        <v>9</v>
      </c>
      <c r="C213" s="21" t="s">
        <v>309</v>
      </c>
      <c r="D213" s="7" t="s">
        <v>370</v>
      </c>
    </row>
    <row r="214" hidden="1" outlineLevel="1">
      <c r="A214" s="35">
        <v>45238</v>
      </c>
      <c r="B214" s="7" t="s">
        <v>9</v>
      </c>
      <c r="C214" s="21" t="s">
        <v>371</v>
      </c>
      <c r="D214" s="7" t="s">
        <v>372</v>
      </c>
    </row>
    <row r="215" hidden="1" outlineLevel="1">
      <c r="A215" s="35">
        <v>45268</v>
      </c>
      <c r="B215" s="7" t="s">
        <v>9</v>
      </c>
      <c r="C215" s="21" t="s">
        <v>25</v>
      </c>
      <c r="D215" s="22" t="s">
        <v>373</v>
      </c>
    </row>
    <row r="216" hidden="1" outlineLevel="1">
      <c r="A216" s="35">
        <v>45238</v>
      </c>
      <c r="B216" s="38" t="s">
        <v>374</v>
      </c>
      <c r="C216" s="14"/>
      <c r="D216" s="15"/>
    </row>
    <row r="217" hidden="1" outlineLevel="1">
      <c r="A217" s="35">
        <v>45219</v>
      </c>
      <c r="B217" s="25" t="s">
        <v>352</v>
      </c>
      <c r="C217" s="21"/>
      <c r="D217" s="22" t="s">
        <v>375</v>
      </c>
    </row>
    <row r="218" hidden="1" outlineLevel="1">
      <c r="A218" s="35">
        <v>45224</v>
      </c>
      <c r="B218" s="7" t="s">
        <v>376</v>
      </c>
      <c r="C218" s="21"/>
      <c r="D218" s="22" t="s">
        <v>377</v>
      </c>
    </row>
    <row r="219" collapsed="1">
      <c r="A219" s="39" t="s">
        <v>378</v>
      </c>
      <c r="B219" s="14"/>
      <c r="C219" s="14"/>
      <c r="D219" s="15"/>
    </row>
    <row r="220" hidden="1" outlineLevel="1">
      <c r="A220" s="40"/>
      <c r="B220" s="20" t="s">
        <v>167</v>
      </c>
      <c r="C220" s="14"/>
      <c r="D220" s="15"/>
    </row>
    <row r="221" ht="45" hidden="1" outlineLevel="1">
      <c r="A221" s="40">
        <v>45335</v>
      </c>
      <c r="B221" s="7" t="s">
        <v>379</v>
      </c>
      <c r="C221" s="21"/>
      <c r="D221" s="22" t="s">
        <v>380</v>
      </c>
    </row>
    <row r="222" ht="60" hidden="1" outlineLevel="1">
      <c r="A222" s="40">
        <v>45335</v>
      </c>
      <c r="B222" s="7" t="s">
        <v>381</v>
      </c>
      <c r="C222" s="21"/>
      <c r="D222" s="22" t="s">
        <v>382</v>
      </c>
    </row>
    <row r="223" ht="45" hidden="1" outlineLevel="1">
      <c r="A223" s="40">
        <v>45335</v>
      </c>
      <c r="B223" s="7" t="s">
        <v>383</v>
      </c>
      <c r="C223" s="21"/>
      <c r="D223" s="22" t="s">
        <v>384</v>
      </c>
    </row>
    <row r="224" ht="45" hidden="1" outlineLevel="1">
      <c r="A224" s="40">
        <v>45335</v>
      </c>
      <c r="B224" s="7" t="s">
        <v>385</v>
      </c>
      <c r="C224" s="21"/>
      <c r="D224" s="22" t="s">
        <v>386</v>
      </c>
    </row>
    <row r="225" ht="45" hidden="1" outlineLevel="1">
      <c r="A225" s="40">
        <v>45335</v>
      </c>
      <c r="B225" s="7" t="s">
        <v>387</v>
      </c>
      <c r="C225" s="21"/>
      <c r="D225" s="22" t="s">
        <v>388</v>
      </c>
    </row>
    <row r="226" ht="45" hidden="1" outlineLevel="1">
      <c r="A226" s="40">
        <v>45335</v>
      </c>
      <c r="B226" s="7" t="s">
        <v>389</v>
      </c>
      <c r="C226" s="21"/>
      <c r="D226" s="22" t="s">
        <v>390</v>
      </c>
    </row>
    <row r="227" hidden="1" outlineLevel="1">
      <c r="A227" s="40"/>
      <c r="B227" s="24" t="s">
        <v>196</v>
      </c>
      <c r="C227" s="14"/>
      <c r="D227" s="15"/>
    </row>
    <row r="228" ht="165" hidden="1" outlineLevel="1">
      <c r="A228" s="40">
        <v>45306</v>
      </c>
      <c r="B228" s="7" t="s">
        <v>79</v>
      </c>
      <c r="C228" s="21" t="s">
        <v>391</v>
      </c>
      <c r="D228" s="22" t="s">
        <v>392</v>
      </c>
    </row>
    <row r="229" hidden="1" outlineLevel="1">
      <c r="A229" s="41"/>
      <c r="B229" s="24" t="s">
        <v>243</v>
      </c>
      <c r="C229" s="14"/>
      <c r="D229" s="15"/>
    </row>
    <row r="230" ht="90" hidden="1" outlineLevel="1">
      <c r="A230" s="40">
        <v>45335</v>
      </c>
      <c r="B230" s="7" t="s">
        <v>393</v>
      </c>
      <c r="C230" s="21"/>
      <c r="D230" s="22" t="s">
        <v>394</v>
      </c>
    </row>
    <row r="231" ht="60" hidden="1" outlineLevel="1">
      <c r="A231" s="40">
        <v>45335</v>
      </c>
      <c r="B231" s="7" t="s">
        <v>395</v>
      </c>
      <c r="C231" s="21"/>
      <c r="D231" s="22" t="s">
        <v>396</v>
      </c>
    </row>
    <row r="232" hidden="1" outlineLevel="1">
      <c r="A232" s="40"/>
      <c r="B232" s="33" t="s">
        <v>298</v>
      </c>
      <c r="C232" s="28"/>
      <c r="D232" s="29"/>
    </row>
    <row r="233" ht="30" hidden="1" outlineLevel="1">
      <c r="A233" s="40">
        <v>45335</v>
      </c>
      <c r="B233" s="7" t="s">
        <v>9</v>
      </c>
      <c r="C233" s="21" t="s">
        <v>305</v>
      </c>
      <c r="D233" s="22" t="s">
        <v>397</v>
      </c>
    </row>
    <row r="234" ht="30" hidden="1" outlineLevel="1">
      <c r="A234" s="40">
        <v>45335</v>
      </c>
      <c r="B234" s="7" t="s">
        <v>9</v>
      </c>
      <c r="C234" s="21" t="s">
        <v>398</v>
      </c>
      <c r="D234" s="22" t="s">
        <v>399</v>
      </c>
    </row>
    <row r="235" ht="30" hidden="1" outlineLevel="1">
      <c r="A235" s="40">
        <v>45335</v>
      </c>
      <c r="B235" s="7" t="s">
        <v>9</v>
      </c>
      <c r="C235" s="21" t="s">
        <v>400</v>
      </c>
      <c r="D235" s="22" t="s">
        <v>401</v>
      </c>
    </row>
    <row r="236" ht="45" hidden="1" outlineLevel="1">
      <c r="A236" s="40">
        <v>45335</v>
      </c>
      <c r="B236" s="7" t="s">
        <v>9</v>
      </c>
      <c r="C236" s="21" t="s">
        <v>402</v>
      </c>
      <c r="D236" s="22" t="s">
        <v>403</v>
      </c>
    </row>
    <row r="237" hidden="1" outlineLevel="1">
      <c r="A237" s="40"/>
      <c r="B237" s="24" t="s">
        <v>314</v>
      </c>
      <c r="C237" s="14"/>
      <c r="D237" s="15"/>
    </row>
    <row r="238" ht="60" hidden="1" outlineLevel="1">
      <c r="A238" s="40">
        <v>45335</v>
      </c>
      <c r="B238" s="7" t="s">
        <v>395</v>
      </c>
      <c r="C238" s="21"/>
      <c r="D238" s="22" t="s">
        <v>404</v>
      </c>
    </row>
    <row r="239" ht="45" hidden="1" outlineLevel="1">
      <c r="A239" s="40">
        <v>45335</v>
      </c>
      <c r="B239" s="7" t="s">
        <v>387</v>
      </c>
      <c r="C239" s="21"/>
      <c r="D239" s="42" t="s">
        <v>405</v>
      </c>
    </row>
    <row r="240" ht="60" hidden="1" outlineLevel="1">
      <c r="A240" s="40">
        <v>45335</v>
      </c>
      <c r="B240" s="7" t="s">
        <v>406</v>
      </c>
      <c r="C240" s="21"/>
      <c r="D240" s="22" t="s">
        <v>407</v>
      </c>
    </row>
    <row r="241" ht="45" hidden="1" outlineLevel="1">
      <c r="A241" s="40">
        <v>45335</v>
      </c>
      <c r="B241" s="7" t="s">
        <v>408</v>
      </c>
      <c r="C241" s="21"/>
      <c r="D241" s="22" t="s">
        <v>409</v>
      </c>
    </row>
    <row r="242" hidden="1" outlineLevel="1">
      <c r="A242" s="40"/>
      <c r="B242" s="24" t="s">
        <v>323</v>
      </c>
      <c r="C242" s="14"/>
      <c r="D242" s="15"/>
    </row>
    <row r="243" ht="90" hidden="1" outlineLevel="1">
      <c r="A243" s="40">
        <v>45335</v>
      </c>
      <c r="B243" s="7" t="s">
        <v>410</v>
      </c>
      <c r="C243" s="21"/>
      <c r="D243" s="22" t="s">
        <v>411</v>
      </c>
    </row>
    <row r="244" ht="60" hidden="1" outlineLevel="1">
      <c r="A244" s="40">
        <v>45335</v>
      </c>
      <c r="B244" s="7" t="s">
        <v>395</v>
      </c>
      <c r="C244" s="21"/>
      <c r="D244" s="22" t="s">
        <v>412</v>
      </c>
    </row>
    <row r="245" ht="150" hidden="1" outlineLevel="1">
      <c r="A245" s="40">
        <v>45335</v>
      </c>
      <c r="B245" s="7" t="s">
        <v>413</v>
      </c>
      <c r="C245" s="21"/>
      <c r="D245" s="22" t="s">
        <v>414</v>
      </c>
    </row>
    <row r="246" ht="75" hidden="1" outlineLevel="1">
      <c r="A246" s="40">
        <v>45335</v>
      </c>
      <c r="B246" s="7" t="s">
        <v>415</v>
      </c>
      <c r="C246" s="21"/>
      <c r="D246" s="22" t="s">
        <v>416</v>
      </c>
    </row>
    <row r="247" ht="75" hidden="1" outlineLevel="1">
      <c r="A247" s="40">
        <v>45335</v>
      </c>
      <c r="B247" s="7" t="s">
        <v>417</v>
      </c>
      <c r="C247" s="21"/>
      <c r="D247" s="22" t="s">
        <v>418</v>
      </c>
    </row>
    <row r="248" ht="45" hidden="1" outlineLevel="1">
      <c r="A248" s="40">
        <v>45335</v>
      </c>
      <c r="B248" s="7" t="s">
        <v>387</v>
      </c>
      <c r="C248" s="21"/>
      <c r="D248" s="42" t="s">
        <v>419</v>
      </c>
    </row>
    <row r="249" ht="45" hidden="1" outlineLevel="1">
      <c r="A249" s="40">
        <v>45335</v>
      </c>
      <c r="B249" s="7" t="s">
        <v>420</v>
      </c>
      <c r="C249" s="21"/>
      <c r="D249" s="42" t="s">
        <v>421</v>
      </c>
    </row>
    <row r="250" ht="45" hidden="1" outlineLevel="1">
      <c r="A250" s="40">
        <v>45335</v>
      </c>
      <c r="B250" s="7" t="s">
        <v>422</v>
      </c>
      <c r="C250" s="21"/>
      <c r="D250" s="42" t="s">
        <v>423</v>
      </c>
    </row>
    <row r="251" ht="15.75" customHeight="1">
      <c r="A251" s="43" t="s">
        <v>424</v>
      </c>
      <c r="B251" s="44"/>
      <c r="C251" s="44"/>
      <c r="D251" s="45"/>
    </row>
    <row r="252" ht="15.75" customHeight="1" outlineLevel="1">
      <c r="A252" s="46"/>
      <c r="B252" s="24" t="s">
        <v>196</v>
      </c>
      <c r="C252" s="20"/>
      <c r="D252" s="36"/>
    </row>
    <row r="253" ht="375" outlineLevel="1">
      <c r="A253" s="46">
        <v>45420</v>
      </c>
      <c r="B253" s="7" t="s">
        <v>425</v>
      </c>
      <c r="C253" s="21" t="s">
        <v>12</v>
      </c>
      <c r="D253" s="22" t="s">
        <v>426</v>
      </c>
    </row>
    <row r="254" ht="90" outlineLevel="1">
      <c r="A254" s="46">
        <v>45420</v>
      </c>
      <c r="B254" s="7" t="s">
        <v>427</v>
      </c>
      <c r="C254" s="21" t="s">
        <v>19</v>
      </c>
      <c r="D254" s="22" t="s">
        <v>428</v>
      </c>
    </row>
    <row r="255" ht="195" outlineLevel="1">
      <c r="A255" s="46">
        <v>45420</v>
      </c>
      <c r="B255" s="7" t="s">
        <v>429</v>
      </c>
      <c r="C255" s="21" t="s">
        <v>430</v>
      </c>
      <c r="D255" s="22" t="s">
        <v>431</v>
      </c>
    </row>
    <row r="256" ht="15.75" customHeight="1" outlineLevel="1">
      <c r="A256" s="47"/>
      <c r="B256" s="24" t="s">
        <v>243</v>
      </c>
      <c r="C256" s="20"/>
      <c r="D256" s="36"/>
    </row>
    <row r="257" ht="15.75" outlineLevel="1">
      <c r="A257" s="46">
        <v>45420</v>
      </c>
      <c r="B257" s="7" t="s">
        <v>432</v>
      </c>
      <c r="C257" s="21"/>
      <c r="D257" s="22" t="s">
        <v>433</v>
      </c>
    </row>
    <row r="258" ht="15.75" customHeight="1" outlineLevel="1">
      <c r="A258" s="46"/>
      <c r="B258" s="33" t="s">
        <v>298</v>
      </c>
      <c r="C258" s="33"/>
      <c r="D258" s="32"/>
    </row>
    <row r="259" ht="15.75" outlineLevel="1">
      <c r="A259" s="46">
        <v>45420</v>
      </c>
      <c r="B259" s="7" t="s">
        <v>9</v>
      </c>
      <c r="C259" s="21" t="s">
        <v>145</v>
      </c>
      <c r="D259" s="25" t="s">
        <v>434</v>
      </c>
    </row>
    <row r="260" ht="15.75" outlineLevel="1">
      <c r="A260" s="46">
        <v>45420</v>
      </c>
      <c r="B260" s="7" t="s">
        <v>9</v>
      </c>
      <c r="C260" s="21" t="s">
        <v>25</v>
      </c>
      <c r="D260" s="25" t="s">
        <v>428</v>
      </c>
    </row>
    <row r="261" ht="15.75" outlineLevel="1">
      <c r="A261" s="46">
        <v>45420</v>
      </c>
      <c r="B261" s="7" t="s">
        <v>435</v>
      </c>
      <c r="C261" s="21" t="s">
        <v>436</v>
      </c>
      <c r="D261" s="25" t="s">
        <v>437</v>
      </c>
    </row>
    <row r="262" ht="15.75" outlineLevel="1">
      <c r="A262" s="46"/>
      <c r="B262" s="48" t="s">
        <v>323</v>
      </c>
      <c r="C262" s="27"/>
      <c r="D262" s="49"/>
    </row>
    <row r="263" ht="15.75" outlineLevel="1">
      <c r="A263" s="46">
        <v>45420</v>
      </c>
      <c r="B263" s="7" t="s">
        <v>438</v>
      </c>
      <c r="C263" s="21"/>
      <c r="D263" s="22" t="s">
        <v>439</v>
      </c>
    </row>
  </sheetData>
  <mergeCells count="28">
    <mergeCell ref="A2:D2"/>
    <mergeCell ref="A58:D58"/>
    <mergeCell ref="A89:D89"/>
    <mergeCell ref="B90:D90"/>
    <mergeCell ref="B103:D103"/>
    <mergeCell ref="B108:D108"/>
    <mergeCell ref="B134:D134"/>
    <mergeCell ref="B163:D163"/>
    <mergeCell ref="B174:D174"/>
    <mergeCell ref="B179:D179"/>
    <mergeCell ref="A184:D184"/>
    <mergeCell ref="B185:D185"/>
    <mergeCell ref="B188:D188"/>
    <mergeCell ref="B200:D200"/>
    <mergeCell ref="B207:D207"/>
    <mergeCell ref="B216:D216"/>
    <mergeCell ref="A219:D219"/>
    <mergeCell ref="B220:D220"/>
    <mergeCell ref="B227:D227"/>
    <mergeCell ref="B229:D229"/>
    <mergeCell ref="B232:D232"/>
    <mergeCell ref="B237:D237"/>
    <mergeCell ref="B242:D242"/>
    <mergeCell ref="A251:D251"/>
    <mergeCell ref="B252:D252"/>
    <mergeCell ref="B256:D256"/>
    <mergeCell ref="B258:D258"/>
    <mergeCell ref="B262:D262"/>
  </mergeCells>
  <hyperlinks>
    <hyperlink r:id="rId1" location="gid=881412788" ref="B216"/>
  </hyperlinks>
  <printOptions headings="0" gridLines="1"/>
  <pageMargins left="0.25" right="0.25" top="0.75" bottom="0.75" header="0" footer="0"/>
  <pageSetup paperSize="9" scale="70" fitToWidth="1" fitToHeight="1" pageOrder="overThenDown" orientation="portrait" usePrinterDefaults="1" blackAndWhite="0" draft="0" cellComments="atEnd" useFirstPageNumber="0" errors="displayed" horizontalDpi="600" verticalDpi="600" copies="1"/>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D9EAD3"/>
    <outlinePr applyStyles="0" summaryBelow="0" summaryRight="0" showOutlineSymbols="1"/>
    <pageSetUpPr autoPageBreaks="1" fitToPage="1"/>
  </sheetPr>
  <sheetViews>
    <sheetView view="pageBreakPreview" zoomScale="100" workbookViewId="0">
      <pane xSplit="2" ySplit="4" topLeftCell="C5" activePane="bottomRight" state="frozen"/>
      <selection activeCell="C5" activeCellId="0" sqref="C5"/>
    </sheetView>
  </sheetViews>
  <sheetFormatPr defaultColWidth="12.630000000000001" defaultRowHeight="12.75" outlineLevelRow="1" outlineLevelCol="1"/>
  <cols>
    <col customWidth="1" min="1" max="2" style="1" width="18.879999999999999"/>
    <col customWidth="1" min="3" max="3" style="1" width="15.130000000000001"/>
    <col customWidth="1" min="4" max="4" outlineLevel="1" style="1" width="31.379999999999999"/>
    <col customWidth="1" min="5" max="5" outlineLevel="1" style="1" width="8.25"/>
    <col customWidth="1" min="6" max="6" style="1" width="25.129999999999999"/>
    <col customWidth="1" min="7" max="7" outlineLevel="1" style="1" width="31.379999999999999"/>
    <col customWidth="1" min="8" max="8" outlineLevel="1" style="1" width="8.25"/>
    <col customWidth="1" min="9" max="9" style="1" width="15.130000000000001"/>
    <col customWidth="1" min="10" max="10" outlineLevel="1" style="1" width="31.379999999999999"/>
    <col customWidth="1" min="11" max="11" outlineLevel="1" style="1" width="8.25"/>
    <col customWidth="1" min="12" max="12" style="1" width="15.130000000000001"/>
    <col customWidth="1" min="13" max="13" outlineLevel="1" style="1" width="31.379999999999999"/>
    <col customWidth="1" min="14" max="14" outlineLevel="1" style="1" width="8.25"/>
    <col customWidth="1" min="15" max="15" style="1" width="15.130000000000001"/>
    <col customWidth="1" min="16" max="16" outlineLevel="1" style="1" width="25.129999999999999"/>
    <col customWidth="1" min="17" max="17" outlineLevel="1" style="1" width="8.25"/>
    <col customWidth="1" min="18" max="18" style="1" width="25.75"/>
    <col customWidth="1" min="19" max="19" outlineLevel="1" style="1" width="31.379999999999999"/>
    <col customWidth="1" min="20" max="20" outlineLevel="1" style="1" width="8.25"/>
    <col customWidth="1" min="21" max="21" style="1" width="25.129999999999999"/>
    <col customWidth="1" min="22" max="22" outlineLevel="1" style="1" width="43.880000000000003"/>
    <col customWidth="1" min="23" max="23" outlineLevel="1" style="1" width="8.25"/>
    <col customWidth="1" min="24" max="24" style="1" width="15.130000000000001"/>
    <col customWidth="1" min="25" max="25" style="1" width="18.879999999999999"/>
    <col customWidth="1" min="26" max="26" outlineLevel="1" style="1" width="62.630000000000003"/>
    <col customWidth="1" min="27" max="27" outlineLevel="1" style="1" width="8.25"/>
    <col collapsed="1" customWidth="1" min="28" max="28" style="1" width="15.130000000000001"/>
    <col customWidth="1" hidden="1" min="29" max="29" outlineLevel="1" style="1" width="25.129999999999999"/>
    <col customWidth="1" hidden="1" min="30" max="30" outlineLevel="1" style="1" width="8.25"/>
    <col min="31" max="16384" style="1" width="12.630000000000001"/>
  </cols>
  <sheetData>
    <row r="1" ht="20.25">
      <c r="A1" s="50"/>
      <c r="B1" s="51"/>
      <c r="C1" s="52" t="s">
        <v>440</v>
      </c>
      <c r="D1" s="51"/>
      <c r="E1" s="51"/>
      <c r="F1" s="51"/>
      <c r="G1" s="51"/>
      <c r="H1" s="51"/>
      <c r="I1" s="51"/>
      <c r="J1" s="51"/>
      <c r="K1" s="51"/>
      <c r="L1" s="51"/>
      <c r="M1" s="51"/>
      <c r="N1" s="51"/>
      <c r="O1" s="51"/>
      <c r="P1" s="51"/>
      <c r="Q1" s="51"/>
      <c r="R1" s="51"/>
      <c r="S1" s="51"/>
      <c r="T1" s="51"/>
      <c r="U1" s="51"/>
      <c r="V1" s="51"/>
      <c r="W1" s="51"/>
      <c r="X1" s="51"/>
      <c r="Y1" s="51"/>
      <c r="Z1" s="51"/>
      <c r="AA1" s="51"/>
      <c r="AB1" s="51"/>
      <c r="AC1" s="51"/>
      <c r="AD1" s="53"/>
    </row>
    <row r="2" ht="27.5" customHeight="1">
      <c r="A2" s="54" t="s">
        <v>441</v>
      </c>
      <c r="C2" s="55" t="s">
        <v>442</v>
      </c>
      <c r="U2" s="55" t="s">
        <v>443</v>
      </c>
      <c r="Y2" s="56" t="s">
        <v>444</v>
      </c>
      <c r="AC2" s="56"/>
      <c r="AD2" s="57"/>
    </row>
    <row r="3" ht="34.5" customHeight="1">
      <c r="A3" s="58"/>
      <c r="C3" s="55" t="s">
        <v>79</v>
      </c>
      <c r="R3" s="55" t="s">
        <v>117</v>
      </c>
      <c r="U3" s="55" t="s">
        <v>445</v>
      </c>
      <c r="Y3" s="59" t="s">
        <v>446</v>
      </c>
      <c r="AB3" s="59" t="s">
        <v>447</v>
      </c>
      <c r="AD3" s="60"/>
    </row>
    <row r="4" ht="66.5" customHeight="1">
      <c r="A4" s="58"/>
      <c r="C4" s="59" t="s">
        <v>448</v>
      </c>
      <c r="F4" s="59" t="s">
        <v>449</v>
      </c>
      <c r="I4" s="59" t="s">
        <v>450</v>
      </c>
      <c r="L4" s="59" t="s">
        <v>451</v>
      </c>
      <c r="O4" s="59" t="s">
        <v>452</v>
      </c>
      <c r="R4" s="59" t="s">
        <v>453</v>
      </c>
      <c r="U4" s="59" t="s">
        <v>448</v>
      </c>
      <c r="X4" s="59" t="s">
        <v>447</v>
      </c>
      <c r="AD4" s="60"/>
    </row>
    <row r="5" ht="18">
      <c r="A5" s="61"/>
      <c r="B5" s="14"/>
      <c r="C5" s="61" t="s">
        <v>454</v>
      </c>
      <c r="D5" s="14"/>
      <c r="E5" s="14"/>
      <c r="F5" s="14"/>
      <c r="G5" s="14"/>
      <c r="H5" s="14"/>
      <c r="I5" s="14"/>
      <c r="J5" s="14"/>
      <c r="K5" s="14"/>
      <c r="L5" s="14"/>
      <c r="M5" s="14"/>
      <c r="N5" s="14"/>
      <c r="O5" s="14"/>
      <c r="P5" s="14"/>
      <c r="Q5" s="14"/>
      <c r="R5" s="14"/>
      <c r="S5" s="14"/>
      <c r="T5" s="14"/>
      <c r="U5" s="14"/>
      <c r="V5" s="14"/>
      <c r="W5" s="14"/>
      <c r="X5" s="14"/>
      <c r="Y5" s="14"/>
      <c r="Z5" s="14"/>
      <c r="AA5" s="14"/>
      <c r="AB5" s="14"/>
      <c r="AC5" s="14"/>
      <c r="AD5" s="15"/>
    </row>
    <row r="6" ht="30">
      <c r="A6" s="62" t="s">
        <v>455</v>
      </c>
      <c r="B6" s="53"/>
      <c r="C6" s="63" t="str">
        <f>'ОС'!A7</f>
        <v>ОС-4</v>
      </c>
      <c r="D6" s="64" t="str">
        <f>'ОС'!B7</f>
        <v xml:space="preserve">Грунтовка Бетонконтакт</v>
      </c>
      <c r="E6" s="65" t="str">
        <f>'ОС'!C7</f>
        <v xml:space="preserve">1 слой</v>
      </c>
      <c r="F6" s="66"/>
      <c r="G6" s="67"/>
      <c r="H6" s="63"/>
      <c r="I6" s="66"/>
      <c r="J6" s="63"/>
      <c r="K6" s="63"/>
      <c r="L6" s="63"/>
      <c r="M6" s="63"/>
      <c r="N6" s="63"/>
      <c r="O6" s="63"/>
      <c r="P6" s="63"/>
      <c r="Q6" s="63"/>
      <c r="R6" s="68" t="str">
        <f>'ОТ'!A3</f>
        <v>ОТ-1</v>
      </c>
      <c r="S6" s="69" t="str">
        <f>'ОТ'!B3</f>
        <v xml:space="preserve">Грунтовка под финишную отделку</v>
      </c>
      <c r="T6" s="63" t="str">
        <f>'ОТ'!C3</f>
        <v xml:space="preserve">1 слой</v>
      </c>
      <c r="U6" s="66"/>
      <c r="V6" s="63"/>
      <c r="W6" s="63"/>
      <c r="X6" s="63"/>
      <c r="Y6" s="63"/>
      <c r="Z6" s="63"/>
      <c r="AA6" s="63"/>
      <c r="AB6" s="63"/>
      <c r="AC6" s="63"/>
      <c r="AD6" s="63"/>
    </row>
    <row r="7" ht="90">
      <c r="A7" s="70"/>
      <c r="B7" s="29"/>
      <c r="C7" s="71"/>
      <c r="D7" s="72" t="str">
        <f>'ОС'!B8</f>
        <v xml:space="preserve">Профиль углозащитный оцинкованный 25х25мм, сплошное выравнивание смесями цементно-песчаными по сетке тканой стальной 10х10х0.8 мм</v>
      </c>
      <c r="E7" s="73" t="str">
        <f>'ОС'!C8&amp;" мм"</f>
        <v xml:space="preserve">10 мм</v>
      </c>
      <c r="F7" s="29"/>
      <c r="G7" s="71"/>
      <c r="H7" s="71"/>
      <c r="I7" s="29"/>
      <c r="J7" s="71"/>
      <c r="K7" s="71"/>
      <c r="L7" s="71"/>
      <c r="M7" s="71"/>
      <c r="N7" s="71"/>
      <c r="O7" s="71"/>
      <c r="P7" s="71"/>
      <c r="Q7" s="71"/>
      <c r="R7" s="71"/>
      <c r="S7" s="74" t="str">
        <f>'ОТ'!B4</f>
        <v xml:space="preserve">Простая окраска краской влагостойкой за 2 раза, группа горючести Г1</v>
      </c>
      <c r="T7" s="75" t="str">
        <f>'ОТ'!C4</f>
        <v xml:space="preserve">2 слоя</v>
      </c>
      <c r="U7" s="29"/>
      <c r="V7" s="71"/>
      <c r="W7" s="71"/>
      <c r="X7" s="71"/>
      <c r="Y7" s="71"/>
      <c r="Z7" s="71"/>
      <c r="AA7" s="71"/>
      <c r="AB7" s="71"/>
      <c r="AC7" s="71"/>
      <c r="AD7" s="71"/>
    </row>
    <row r="8" ht="32.5" customHeight="1" outlineLevel="1">
      <c r="A8" s="76" t="s">
        <v>456</v>
      </c>
      <c r="B8" s="77" t="s">
        <v>457</v>
      </c>
      <c r="C8" s="77" t="str">
        <f>'ОС'!A3</f>
        <v>ОС-1</v>
      </c>
      <c r="D8" s="78" t="str">
        <f>'ОС'!B3</f>
        <v xml:space="preserve">Грунтовка Бетонконтакт</v>
      </c>
      <c r="E8" s="79" t="str">
        <f>'ОС'!C3</f>
        <v xml:space="preserve">1 слой</v>
      </c>
      <c r="F8" s="80" t="str">
        <f>'ОС'!A144</f>
        <v>ОС-53</v>
      </c>
      <c r="G8" s="81" t="str">
        <f>'ОС'!B144</f>
        <v xml:space="preserve">Грунтовка Бетонконтакт</v>
      </c>
      <c r="H8" s="82" t="str">
        <f>'ОС'!C144</f>
        <v xml:space="preserve">1 слой</v>
      </c>
      <c r="I8" s="77" t="str">
        <f>'ОС'!A13</f>
        <v>ОС-7</v>
      </c>
      <c r="J8" s="83" t="str">
        <f>'ОС'!B13</f>
        <v xml:space="preserve">Грунтовка глубокого проникновения</v>
      </c>
      <c r="K8" s="77" t="str">
        <f>'ОС'!C13</f>
        <v xml:space="preserve">1 слой</v>
      </c>
      <c r="L8" s="84"/>
      <c r="M8" s="84"/>
      <c r="N8" s="84"/>
      <c r="O8" s="84"/>
      <c r="P8" s="84"/>
      <c r="Q8" s="84"/>
      <c r="R8" s="68" t="str">
        <f>'ОТ'!A3</f>
        <v>ОТ-1</v>
      </c>
      <c r="S8" s="85" t="str">
        <f>'ОТ'!B3</f>
        <v xml:space="preserve">Грунтовка под финишную отделку</v>
      </c>
      <c r="T8" s="86" t="str">
        <f>'ОТ'!C3</f>
        <v xml:space="preserve">1 слой</v>
      </c>
      <c r="U8" s="87" t="str">
        <f>'ПТ'!A3</f>
        <v>ПТ-1</v>
      </c>
      <c r="V8" s="88" t="str">
        <f>'ПТ'!B3</f>
        <v xml:space="preserve">Грунтовка Бетонконтакт</v>
      </c>
      <c r="W8" s="77" t="str">
        <f>'ПТ'!C3</f>
        <v xml:space="preserve">1 слой</v>
      </c>
      <c r="X8" s="77" t="s">
        <v>458</v>
      </c>
      <c r="Y8" s="89" t="str">
        <f>'П'!A28&amp;" / "&amp;'П'!A32</f>
        <v xml:space="preserve">П-7.1 / П-7.2</v>
      </c>
      <c r="Z8" s="90" t="str">
        <f>'П'!C28</f>
        <v xml:space="preserve">Система покрытия ТН-ПОЛ ТАЙКОР Кварц: 
- Эмаль TAIKOR Top 425 - 2 слоя (Колеруется в RAL-7030)
- Засыпка кварцевым песком. Фракции: 0,5 мм; 0,1-0,63 мм
- Грунт TAIKOR Primer 150 - 2 слоя</v>
      </c>
      <c r="AA8" s="76" t="str">
        <f>'П'!D28</f>
        <v xml:space="preserve">1 слой</v>
      </c>
      <c r="AB8" s="77" t="s">
        <v>458</v>
      </c>
      <c r="AC8" s="77" t="s">
        <v>458</v>
      </c>
      <c r="AD8" s="77" t="s">
        <v>458</v>
      </c>
    </row>
    <row r="9" ht="45" outlineLevel="1">
      <c r="A9" s="91"/>
      <c r="B9" s="71"/>
      <c r="C9" s="91"/>
      <c r="D9" s="91"/>
      <c r="E9" s="91"/>
      <c r="F9" s="91"/>
      <c r="G9" s="91"/>
      <c r="H9" s="91"/>
      <c r="I9" s="91"/>
      <c r="J9" s="92"/>
      <c r="K9" s="91"/>
      <c r="L9" s="91"/>
      <c r="M9" s="91"/>
      <c r="N9" s="91"/>
      <c r="O9" s="91"/>
      <c r="P9" s="91"/>
      <c r="Q9" s="91"/>
      <c r="R9" s="71"/>
      <c r="S9" s="93" t="str">
        <f>'ОТ'!B4</f>
        <v xml:space="preserve">Простая окраска краской влагостойкой за 2 раза, группа горючести Г1</v>
      </c>
      <c r="T9" s="86" t="str">
        <f>'ОТ'!C4</f>
        <v xml:space="preserve">2 слоя</v>
      </c>
      <c r="U9" s="58"/>
      <c r="V9" s="94" t="str">
        <f>'ПТ'!B4</f>
        <v xml:space="preserve">Затирка поверхности после демонтажа опалубки</v>
      </c>
      <c r="W9" s="79" t="str">
        <f>'ПТ'!C4&amp;" мм"</f>
        <v xml:space="preserve">2-4 мм</v>
      </c>
      <c r="X9" s="91"/>
      <c r="Y9" s="58"/>
      <c r="Z9" s="94" t="str">
        <f>П!C29</f>
        <v xml:space="preserve">Стяжка бетонная В15, F100, W4, армированная сеткой 5Вр1 с ячейкой 100х100 по уклону с прорезкой усадочных швов</v>
      </c>
      <c r="AA9" s="95" t="str">
        <f>'П'!D29&amp;" мм / "&amp;'П'!D33&amp;" мм"</f>
        <v xml:space="preserve">98-148 мм / 148 мм</v>
      </c>
      <c r="AB9" s="91"/>
      <c r="AC9" s="91"/>
      <c r="AD9" s="91"/>
    </row>
    <row r="10" ht="29.5" customHeight="1" outlineLevel="1">
      <c r="A10" s="91"/>
      <c r="B10" s="77" t="s">
        <v>459</v>
      </c>
      <c r="C10" s="91"/>
      <c r="D10" s="96" t="str">
        <f>'ОС'!B4</f>
        <v xml:space="preserve">Затирка поверхности после демонтажа опалубки</v>
      </c>
      <c r="E10" s="79" t="str">
        <f>'ОС'!C4&amp;" мм"</f>
        <v xml:space="preserve">2-4 мм</v>
      </c>
      <c r="F10" s="91"/>
      <c r="G10" s="97" t="str">
        <f>'ОС'!B145</f>
        <v xml:space="preserve">Сплошное выравнивание смесями цементно-песчаными по сетке тканой стальной 10х10х0.8 мм</v>
      </c>
      <c r="H10" s="98" t="str">
        <f>'ОС'!C145&amp;" мм"</f>
        <v xml:space="preserve">до 35 мм</v>
      </c>
      <c r="I10" s="91"/>
      <c r="J10" s="96" t="str">
        <f>'ОС'!B14</f>
        <v xml:space="preserve">Простая штукатурка смесями цементно-песчаными по сетке тканой стальной 10х10х0.8 мм</v>
      </c>
      <c r="K10" s="79" t="str">
        <f>'ОС'!C14&amp;" мм"</f>
        <v xml:space="preserve">14 мм</v>
      </c>
      <c r="L10" s="91"/>
      <c r="M10" s="91"/>
      <c r="N10" s="91"/>
      <c r="O10" s="91"/>
      <c r="P10" s="91"/>
      <c r="Q10" s="91"/>
      <c r="R10" s="68" t="str">
        <f>'ОТ'!A5</f>
        <v>ОТ-2</v>
      </c>
      <c r="S10" s="69" t="str">
        <f>'ОТ'!B5</f>
        <v xml:space="preserve">Грунтовка под финишную отделку</v>
      </c>
      <c r="T10" s="63" t="str">
        <f>'ОТ'!C5</f>
        <v xml:space="preserve">1 слой</v>
      </c>
      <c r="U10" s="58"/>
      <c r="V10" s="99" t="str">
        <f>'ПТ'!B5</f>
        <v xml:space="preserve">Грунтовка под финишную отделку</v>
      </c>
      <c r="W10" s="79" t="str">
        <f>'ПТ'!C5</f>
        <v xml:space="preserve">1 слой</v>
      </c>
      <c r="X10" s="91"/>
      <c r="Y10" s="58"/>
      <c r="Z10" s="94" t="str">
        <f>П!C30</f>
        <v xml:space="preserve">Система покрытия ТН-ПОЛ ТАЙКОР Барьер:
- Покрытие TAIKOR Elastic 300 с заведением на стены на 200 мм - 2 слоя
- Грунт TAIKOR Primer 210 с заведением на стены на 200 мм - 1 слой
- Подливка выбоин до 30 мм составом Sika grout 316, 5% от площади пола</v>
      </c>
      <c r="AA10" s="95" t="str">
        <f>'П'!D30</f>
        <v xml:space="preserve">1 слой</v>
      </c>
      <c r="AB10" s="91"/>
      <c r="AC10" s="91"/>
      <c r="AD10" s="91"/>
    </row>
    <row r="11" ht="45" outlineLevel="1">
      <c r="A11" s="71"/>
      <c r="B11" s="71"/>
      <c r="C11" s="71"/>
      <c r="D11" s="71"/>
      <c r="E11" s="71"/>
      <c r="F11" s="71"/>
      <c r="G11" s="71"/>
      <c r="H11" s="71"/>
      <c r="I11" s="71"/>
      <c r="J11" s="71"/>
      <c r="K11" s="71"/>
      <c r="L11" s="71"/>
      <c r="M11" s="71"/>
      <c r="N11" s="71"/>
      <c r="O11" s="71"/>
      <c r="P11" s="71"/>
      <c r="Q11" s="71"/>
      <c r="R11" s="71"/>
      <c r="S11" s="74" t="str">
        <f>'ОТ'!B6</f>
        <v xml:space="preserve">Простая окраска краской влагостойкой за 2 раза, группа горючести Г1 (акцентная)</v>
      </c>
      <c r="T11" s="75" t="str">
        <f>'ОТ'!C6</f>
        <v xml:space="preserve">2 слоя</v>
      </c>
      <c r="U11" s="70"/>
      <c r="V11" s="74" t="str">
        <f>'ПТ'!B6</f>
        <v xml:space="preserve">Простая окраска краской влагостойкой за 2 раза, группа горючести Г1</v>
      </c>
      <c r="W11" s="79" t="str">
        <f>'ПТ'!C6</f>
        <v xml:space="preserve">2 слоя</v>
      </c>
      <c r="X11" s="71"/>
      <c r="Y11" s="70"/>
      <c r="Z11" s="94" t="str">
        <f>П!C31</f>
        <v xml:space="preserve">Монолитный ж/бетон</v>
      </c>
      <c r="AA11" s="79" t="str">
        <f>П!D31</f>
        <v xml:space="preserve">по проекту</v>
      </c>
      <c r="AB11" s="71"/>
      <c r="AC11" s="71"/>
      <c r="AD11" s="71"/>
    </row>
    <row r="12" ht="11.5" customHeight="1" outlineLevel="1">
      <c r="A12" s="77" t="s">
        <v>460</v>
      </c>
      <c r="B12" s="77" t="s">
        <v>461</v>
      </c>
      <c r="C12" s="77" t="str">
        <f>'ОС'!A3</f>
        <v>ОС-1</v>
      </c>
      <c r="D12" s="88" t="str">
        <f>'ОС'!B3</f>
        <v xml:space="preserve">Грунтовка Бетонконтакт</v>
      </c>
      <c r="E12" s="77" t="str">
        <f>'ОС'!C3</f>
        <v xml:space="preserve">1 слой</v>
      </c>
      <c r="F12" s="82" t="str">
        <f>'ОС'!A144</f>
        <v>ОС-53</v>
      </c>
      <c r="G12" s="100" t="str">
        <f>'ОС'!B144</f>
        <v xml:space="preserve">Грунтовка Бетонконтакт</v>
      </c>
      <c r="H12" s="82" t="str">
        <f>'ОС'!C144</f>
        <v xml:space="preserve">1 слой</v>
      </c>
      <c r="I12" s="101" t="str">
        <f>'ОС'!A13</f>
        <v>ОС-7</v>
      </c>
      <c r="J12" s="88" t="str">
        <f>'ОС'!B13</f>
        <v xml:space="preserve">Грунтовка глубокого проникновения</v>
      </c>
      <c r="K12" s="77" t="str">
        <f>'ОС'!C13</f>
        <v xml:space="preserve">1 слой</v>
      </c>
      <c r="L12" s="102" t="str">
        <f>'ОС'!A6</f>
        <v>ОС-3</v>
      </c>
      <c r="M12" s="103" t="str">
        <f>'ОС'!B6</f>
        <v xml:space="preserve">Слой штукатурно-клеевой Технониколь 210 или аналог, армированный сеткой фасадной стеклотканевой щелочестойкой М3600</v>
      </c>
      <c r="N12" s="63" t="str">
        <f>'ОС'!C6&amp;" мм"</f>
        <v xml:space="preserve">10 мм</v>
      </c>
      <c r="O12" s="77"/>
      <c r="P12" s="77"/>
      <c r="Q12" s="77"/>
      <c r="R12" s="68" t="str">
        <f>'ОТ'!A3</f>
        <v>ОТ-1</v>
      </c>
      <c r="S12" s="99" t="str">
        <f>'ОТ'!B3</f>
        <v xml:space="preserve">Грунтовка под финишную отделку</v>
      </c>
      <c r="T12" s="79" t="str">
        <f>'ОТ'!C3</f>
        <v xml:space="preserve">1 слой</v>
      </c>
      <c r="U12" s="104" t="str">
        <f>'ПТ'!A3</f>
        <v>ПТ-1</v>
      </c>
      <c r="V12" s="105" t="str">
        <f>'ПТ'!B3</f>
        <v xml:space="preserve">Грунтовка Бетонконтакт</v>
      </c>
      <c r="W12" s="77" t="str">
        <f>'ПТ'!C3</f>
        <v xml:space="preserve">1 слой</v>
      </c>
      <c r="X12" s="77" t="s">
        <v>458</v>
      </c>
      <c r="Y12" s="106" t="str">
        <f>'П'!A36&amp;" / "&amp;'П'!A40&amp;" / "&amp;'П'!A44</f>
        <v xml:space="preserve">П-8.1 / П-8.2 / П-8.3</v>
      </c>
      <c r="Z12" s="107" t="str">
        <f>'П'!C36</f>
        <v xml:space="preserve">Система покрытия ТН-ПОЛ ТАЙКОР Кварц усиленная: 
- Эмаль TAIKOR Top 425 - 2 слоя (Колеруется в RAL -7030)
- Засыпка кварцевым песком. Фракции: 0,5 мм; 0,1-0,63 мм
- Грунт TAIKOR Primer 150 - 1 слой
- Засыпка кварцевым песком. Фракции: 0,5 мм; 0,1-0,63 мм
- Грунт TAIKOR Primer 150 - 2 слоя</v>
      </c>
      <c r="AA12" s="108" t="str">
        <f>'П'!D36</f>
        <v xml:space="preserve">1 слой</v>
      </c>
      <c r="AB12" s="77" t="s">
        <v>458</v>
      </c>
      <c r="AC12" s="77" t="s">
        <v>458</v>
      </c>
      <c r="AD12" s="77" t="s">
        <v>458</v>
      </c>
    </row>
    <row r="13" ht="11.5" customHeight="1" outlineLevel="1">
      <c r="A13" s="91"/>
      <c r="B13" s="91"/>
      <c r="C13" s="91"/>
      <c r="D13" s="58"/>
      <c r="E13" s="91"/>
      <c r="F13" s="91"/>
      <c r="G13" s="58"/>
      <c r="H13" s="91"/>
      <c r="I13" s="60"/>
      <c r="J13" s="58"/>
      <c r="K13" s="91"/>
      <c r="L13" s="91"/>
      <c r="M13" s="91"/>
      <c r="N13" s="91"/>
      <c r="O13" s="91"/>
      <c r="P13" s="91"/>
      <c r="Q13" s="91"/>
      <c r="R13" s="91"/>
      <c r="S13" s="109"/>
      <c r="T13" s="91"/>
      <c r="V13" s="58"/>
      <c r="W13" s="91"/>
      <c r="X13" s="91"/>
      <c r="Y13" s="58"/>
      <c r="Z13" s="96" t="str">
        <f>П!C37</f>
        <v xml:space="preserve">Стяжка бетонная В15, F100, W4, армированная сеткой 5Вр1 с ячейкой 100х100 по уклону с прорезкой усадочных швов</v>
      </c>
      <c r="AA13" s="110" t="str">
        <f>'П'!D37&amp;" мм / "&amp;'П'!D41&amp;" мм / "&amp;'П'!D45&amp;" мм"</f>
        <v xml:space="preserve">97-147 мм / 97 мм / 147 мм</v>
      </c>
      <c r="AB13" s="91"/>
      <c r="AC13" s="91"/>
      <c r="AD13" s="91"/>
    </row>
    <row r="14" ht="11.5" customHeight="1" outlineLevel="1">
      <c r="A14" s="91"/>
      <c r="B14" s="91"/>
      <c r="C14" s="91"/>
      <c r="D14" s="58"/>
      <c r="E14" s="91"/>
      <c r="F14" s="91"/>
      <c r="G14" s="58"/>
      <c r="H14" s="91"/>
      <c r="I14" s="60"/>
      <c r="J14" s="58"/>
      <c r="K14" s="91"/>
      <c r="L14" s="91"/>
      <c r="M14" s="91"/>
      <c r="N14" s="91"/>
      <c r="O14" s="91"/>
      <c r="P14" s="91"/>
      <c r="Q14" s="91"/>
      <c r="R14" s="91"/>
      <c r="S14" s="109"/>
      <c r="T14" s="91"/>
      <c r="V14" s="58"/>
      <c r="W14" s="91"/>
      <c r="X14" s="91"/>
      <c r="Y14" s="58"/>
      <c r="Z14" s="96" t="str">
        <f>П!C38</f>
        <v xml:space="preserve">Система покрытия ТН-ПОЛ ТАЙКОР Барьер:
- Покрытие TAIKOR Elastic 300 с заведением на стены на 200 мм - 2 слоя
- Грунт TAIKOR Primer 210 с заведением на стены на 200 мм - 1 слой
- Подливка выбоин до 30 мм составом Sika grout 316, 5% от площади пола</v>
      </c>
      <c r="AA14" s="110" t="str">
        <f>'П'!D38</f>
        <v xml:space="preserve">1 слой</v>
      </c>
      <c r="AB14" s="91"/>
      <c r="AC14" s="91"/>
      <c r="AD14" s="91"/>
    </row>
    <row r="15" ht="11.5" customHeight="1" outlineLevel="1">
      <c r="A15" s="91"/>
      <c r="B15" s="71"/>
      <c r="C15" s="91"/>
      <c r="D15" s="58"/>
      <c r="E15" s="91"/>
      <c r="F15" s="91"/>
      <c r="G15" s="58"/>
      <c r="H15" s="91"/>
      <c r="I15" s="60"/>
      <c r="J15" s="58"/>
      <c r="K15" s="91"/>
      <c r="L15" s="91"/>
      <c r="M15" s="91"/>
      <c r="N15" s="91"/>
      <c r="O15" s="91"/>
      <c r="P15" s="91"/>
      <c r="Q15" s="91"/>
      <c r="R15" s="91"/>
      <c r="S15" s="109"/>
      <c r="T15" s="91"/>
      <c r="V15" s="94" t="str">
        <f>'ПТ'!B4</f>
        <v xml:space="preserve">Затирка поверхности после демонтажа опалубки</v>
      </c>
      <c r="W15" s="79" t="str">
        <f>'ПТ'!C4&amp;" мм"</f>
        <v xml:space="preserve">2-4 мм</v>
      </c>
      <c r="X15" s="91"/>
      <c r="Y15" s="70"/>
      <c r="Z15" s="96" t="str">
        <f>П!C39</f>
        <v xml:space="preserve">Монолитный ж/бетон</v>
      </c>
      <c r="AA15" s="111" t="str">
        <f>П!D39</f>
        <v xml:space="preserve">по проекту</v>
      </c>
      <c r="AB15" s="91"/>
      <c r="AC15" s="91"/>
      <c r="AD15" s="91"/>
    </row>
    <row r="16" ht="11.5" customHeight="1" outlineLevel="1">
      <c r="A16" s="91"/>
      <c r="B16" s="76" t="s">
        <v>462</v>
      </c>
      <c r="C16" s="91"/>
      <c r="D16" s="58"/>
      <c r="E16" s="91"/>
      <c r="F16" s="91"/>
      <c r="G16" s="58"/>
      <c r="H16" s="91"/>
      <c r="I16" s="60"/>
      <c r="J16" s="58"/>
      <c r="K16" s="91"/>
      <c r="L16" s="91"/>
      <c r="M16" s="91"/>
      <c r="N16" s="91"/>
      <c r="O16" s="91"/>
      <c r="P16" s="91"/>
      <c r="Q16" s="91"/>
      <c r="R16" s="91"/>
      <c r="S16" s="109"/>
      <c r="T16" s="91"/>
      <c r="V16" s="58"/>
      <c r="W16" s="91"/>
      <c r="X16" s="91"/>
      <c r="Y16" s="106" t="str">
        <f>'П'!A48&amp;" / "&amp;'П'!A53&amp;" / "&amp;'П'!A58</f>
        <v xml:space="preserve">П-9.1 / П-9.2 / П-9.3</v>
      </c>
      <c r="Z16" s="90" t="str">
        <f>'П'!C48</f>
        <v xml:space="preserve">Система покрытия ТН-ПОЛ ТАЙКОР Кварц: 
- Эмаль TAIKOR Top 425 - 2 слоя (Колеруется в RAL -7030)
- Засыпка кварцевым песком. Фракции: 0,5 мм; 0,1-0,63 мм
- Грунт TAIKOR Primer 150 - 2 слоя</v>
      </c>
      <c r="AA16" s="76" t="str">
        <f>'П'!D48</f>
        <v xml:space="preserve">1 слой</v>
      </c>
      <c r="AB16" s="91"/>
      <c r="AC16" s="91"/>
      <c r="AD16" s="91"/>
    </row>
    <row r="17" ht="11.5" customHeight="1" outlineLevel="1">
      <c r="A17" s="91"/>
      <c r="B17" s="91"/>
      <c r="C17" s="91"/>
      <c r="D17" s="58"/>
      <c r="E17" s="91"/>
      <c r="F17" s="91"/>
      <c r="G17" s="58"/>
      <c r="H17" s="91"/>
      <c r="I17" s="60"/>
      <c r="J17" s="58"/>
      <c r="K17" s="91"/>
      <c r="L17" s="91"/>
      <c r="M17" s="91"/>
      <c r="N17" s="91"/>
      <c r="O17" s="91"/>
      <c r="P17" s="91"/>
      <c r="Q17" s="91"/>
      <c r="R17" s="91"/>
      <c r="S17" s="109"/>
      <c r="T17" s="91"/>
      <c r="V17" s="58"/>
      <c r="W17" s="91"/>
      <c r="X17" s="91"/>
      <c r="Y17" s="58"/>
      <c r="Z17" s="94" t="str">
        <f>П!C49</f>
        <v xml:space="preserve">Стяжка бетонная В15, F100, W4, армированная сеткой 5Вр1 с ячейкой 100х100 с прорезкой усадочных швов</v>
      </c>
      <c r="AA17" s="95" t="str">
        <f>'П'!D49&amp;" мм"</f>
        <v xml:space="preserve">98 мм</v>
      </c>
      <c r="AB17" s="91"/>
      <c r="AC17" s="91"/>
      <c r="AD17" s="91"/>
    </row>
    <row r="18" ht="11.5" customHeight="1" outlineLevel="1">
      <c r="A18" s="91"/>
      <c r="B18" s="91"/>
      <c r="C18" s="91"/>
      <c r="D18" s="58"/>
      <c r="E18" s="91"/>
      <c r="F18" s="91"/>
      <c r="G18" s="58"/>
      <c r="H18" s="91"/>
      <c r="I18" s="60"/>
      <c r="J18" s="58"/>
      <c r="K18" s="91"/>
      <c r="L18" s="91"/>
      <c r="M18" s="91"/>
      <c r="N18" s="91"/>
      <c r="O18" s="91"/>
      <c r="P18" s="91"/>
      <c r="Q18" s="91"/>
      <c r="R18" s="91"/>
      <c r="S18" s="109"/>
      <c r="T18" s="91"/>
      <c r="V18" s="58"/>
      <c r="W18" s="91"/>
      <c r="X18" s="91"/>
      <c r="Y18" s="58"/>
      <c r="Z18" s="94" t="str">
        <f>П!C50</f>
        <v xml:space="preserve">Гравий керамзитовый фр. 10-20 мм, П25, М250, пропит. цем. молочком</v>
      </c>
      <c r="AA18" s="95" t="str">
        <f>'П'!D50&amp;" мм / "&amp;'П'!D55&amp;" мм / "&amp;'П'!D60&amp;" мм"</f>
        <v xml:space="preserve">100-150 мм / 100 мм / 150 мм</v>
      </c>
      <c r="AB18" s="91"/>
      <c r="AC18" s="91"/>
      <c r="AD18" s="91"/>
    </row>
    <row r="19" ht="19" customHeight="1" outlineLevel="1">
      <c r="A19" s="91"/>
      <c r="B19" s="91"/>
      <c r="C19" s="91"/>
      <c r="D19" s="94" t="str">
        <f>'ОС'!B4</f>
        <v xml:space="preserve">Затирка поверхности после демонтажа опалубки</v>
      </c>
      <c r="E19" s="79" t="str">
        <f>'ОС'!C4&amp;" мм"</f>
        <v xml:space="preserve">2-4 мм</v>
      </c>
      <c r="F19" s="91"/>
      <c r="G19" s="112" t="str">
        <f>'ОС'!B145</f>
        <v xml:space="preserve">Сплошное выравнивание смесями цементно-песчаными по сетке тканой стальной 10х10х0.8 мм</v>
      </c>
      <c r="H19" s="98" t="str">
        <f>'ОС'!C145&amp;" мм"</f>
        <v xml:space="preserve">до 35 мм</v>
      </c>
      <c r="I19" s="60"/>
      <c r="J19" s="94" t="str">
        <f>'ОС'!B14</f>
        <v xml:space="preserve">Простая штукатурка смесями цементно-песчаными по сетке тканой стальной 10х10х0.8 мм</v>
      </c>
      <c r="K19" s="79" t="str">
        <f>'ОС'!C14&amp;" мм"</f>
        <v xml:space="preserve">14 мм</v>
      </c>
      <c r="L19" s="91"/>
      <c r="M19" s="91"/>
      <c r="N19" s="91"/>
      <c r="O19" s="91"/>
      <c r="P19" s="91"/>
      <c r="Q19" s="91"/>
      <c r="R19" s="91"/>
      <c r="S19" s="113" t="str">
        <f>'ОТ'!B4</f>
        <v xml:space="preserve">Простая окраска краской влагостойкой за 2 раза, группа горючести Г1</v>
      </c>
      <c r="T19" s="79" t="str">
        <f>'ОТ'!C4</f>
        <v xml:space="preserve">2 слоя</v>
      </c>
      <c r="V19" s="99" t="str">
        <f>'ПТ'!B5</f>
        <v xml:space="preserve">Грунтовка под финишную отделку</v>
      </c>
      <c r="W19" s="79" t="str">
        <f>'ПТ'!C5</f>
        <v xml:space="preserve">1 слой</v>
      </c>
      <c r="X19" s="91"/>
      <c r="Y19" s="58"/>
      <c r="Z19" s="94" t="str">
        <f>П!C51</f>
        <v xml:space="preserve">Система покрытия ТН-ПОЛ ТАЙКОР Барьер:
- Покрытие TAIKOR Elastic 300 с заведением на стены на 200 мм - 2 слоя
- Грунт TAIKOR Primer 210 с заведением на стены на 200 мм - 1 слой
- Подливка выбоин до 30 мм составом Sika grout 316, 5% от площади пола</v>
      </c>
      <c r="AA19" s="95" t="str">
        <f>'П'!D51</f>
        <v xml:space="preserve">1 слой</v>
      </c>
      <c r="AB19" s="91"/>
      <c r="AC19" s="91"/>
      <c r="AD19" s="91"/>
    </row>
    <row r="20" ht="20.5" customHeight="1" outlineLevel="1">
      <c r="A20" s="91"/>
      <c r="B20" s="71"/>
      <c r="C20" s="91"/>
      <c r="D20" s="58"/>
      <c r="E20" s="91"/>
      <c r="F20" s="91"/>
      <c r="G20" s="58"/>
      <c r="H20" s="91"/>
      <c r="I20" s="60"/>
      <c r="J20" s="58"/>
      <c r="K20" s="91"/>
      <c r="L20" s="91"/>
      <c r="M20" s="91"/>
      <c r="N20" s="91"/>
      <c r="O20" s="91"/>
      <c r="P20" s="91"/>
      <c r="Q20" s="91"/>
      <c r="R20" s="91"/>
      <c r="S20" s="58"/>
      <c r="T20" s="91"/>
      <c r="V20" s="109"/>
      <c r="W20" s="91"/>
      <c r="X20" s="91"/>
      <c r="Y20" s="70"/>
      <c r="Z20" s="94" t="str">
        <f>П!C52</f>
        <v xml:space="preserve">Монолитный ж/бетон</v>
      </c>
      <c r="AA20" s="79" t="str">
        <f>П!D52</f>
        <v xml:space="preserve">по проекту</v>
      </c>
      <c r="AB20" s="91"/>
      <c r="AC20" s="91"/>
      <c r="AD20" s="91"/>
    </row>
    <row r="21" ht="20.5" customHeight="1" outlineLevel="1">
      <c r="A21" s="91"/>
      <c r="B21" s="77" t="s">
        <v>463</v>
      </c>
      <c r="C21" s="91"/>
      <c r="D21" s="58"/>
      <c r="E21" s="91"/>
      <c r="F21" s="91"/>
      <c r="G21" s="58"/>
      <c r="H21" s="91"/>
      <c r="I21" s="60"/>
      <c r="J21" s="58"/>
      <c r="K21" s="91"/>
      <c r="L21" s="91"/>
      <c r="M21" s="91"/>
      <c r="N21" s="91"/>
      <c r="O21" s="91"/>
      <c r="P21" s="91"/>
      <c r="Q21" s="91"/>
      <c r="R21" s="91"/>
      <c r="S21" s="58"/>
      <c r="T21" s="91"/>
      <c r="V21" s="109"/>
      <c r="W21" s="91"/>
      <c r="X21" s="91"/>
      <c r="Y21" s="62" t="str">
        <f>'П'!A63</f>
        <v>П-10</v>
      </c>
      <c r="Z21" s="90" t="str">
        <f>'П'!C63</f>
        <v xml:space="preserve">Система покрытия ТН-ПОЛ ТАЙКОР Кварц усиленная: 
- Эмаль TAIKOR Top 425 - 2 слоя (Колеруется в RAL -7030)
- Засыпка кварцевым песком. Фракции: 0,5 мм; 0,1-0,63 мм
- Грунт TAIKOR Primer 150 - 1 слой
- Засыпка кварцевым песком. Фракции: 0,5 мм; 0,1-0,63 мм
- Грунт TAIKOR Primer 150 - 2 слоя</v>
      </c>
      <c r="AA21" s="76" t="str">
        <f>'П'!D63</f>
        <v xml:space="preserve">1 слой</v>
      </c>
      <c r="AB21" s="91"/>
      <c r="AC21" s="91"/>
      <c r="AD21" s="91"/>
    </row>
    <row r="22" ht="20.5" customHeight="1" outlineLevel="1">
      <c r="A22" s="91"/>
      <c r="B22" s="91"/>
      <c r="C22" s="91"/>
      <c r="D22" s="58"/>
      <c r="E22" s="91"/>
      <c r="F22" s="91"/>
      <c r="G22" s="58"/>
      <c r="H22" s="91"/>
      <c r="I22" s="60"/>
      <c r="J22" s="58"/>
      <c r="K22" s="91"/>
      <c r="L22" s="91"/>
      <c r="M22" s="91"/>
      <c r="N22" s="91"/>
      <c r="O22" s="91"/>
      <c r="P22" s="91"/>
      <c r="Q22" s="91"/>
      <c r="R22" s="91"/>
      <c r="S22" s="58"/>
      <c r="T22" s="91"/>
      <c r="V22" s="113" t="str">
        <f>'ПТ'!B6</f>
        <v xml:space="preserve">Простая окраска краской влагостойкой за 2 раза, группа горючести Г1</v>
      </c>
      <c r="W22" s="79" t="str">
        <f>'ПТ'!C6</f>
        <v xml:space="preserve">2 слоя</v>
      </c>
      <c r="X22" s="91"/>
      <c r="Y22" s="58"/>
      <c r="Z22" s="94" t="str">
        <f>П!C64</f>
        <v xml:space="preserve">Стяжка бетонная В15, F100, W4, армированная сеткой 5Вр1 с ячейкой 100х100 с прорезкой усадочных швов</v>
      </c>
      <c r="AA22" s="95" t="str">
        <f>'П'!D64&amp;" мм"</f>
        <v xml:space="preserve">98 мм</v>
      </c>
      <c r="AB22" s="91"/>
      <c r="AC22" s="91"/>
      <c r="AD22" s="91"/>
    </row>
    <row r="23" ht="20.5" customHeight="1" outlineLevel="1">
      <c r="A23" s="91"/>
      <c r="B23" s="91"/>
      <c r="C23" s="91"/>
      <c r="D23" s="58"/>
      <c r="E23" s="91"/>
      <c r="F23" s="91"/>
      <c r="G23" s="58"/>
      <c r="H23" s="91"/>
      <c r="I23" s="60"/>
      <c r="J23" s="58"/>
      <c r="K23" s="91"/>
      <c r="L23" s="91"/>
      <c r="M23" s="91"/>
      <c r="N23" s="91"/>
      <c r="O23" s="91"/>
      <c r="P23" s="91"/>
      <c r="Q23" s="91"/>
      <c r="R23" s="91"/>
      <c r="S23" s="58"/>
      <c r="T23" s="91"/>
      <c r="V23" s="58"/>
      <c r="W23" s="91"/>
      <c r="X23" s="91"/>
      <c r="Y23" s="58"/>
      <c r="Z23" s="94" t="str">
        <f>П!C65</f>
        <v xml:space="preserve">Пенополистирол экструдированный (Технониколь CARBON SOLID 500), прочность на сжатие 10% линейной деформации не менее 0,5 мПа,  λ=0,036 Вт/м°С</v>
      </c>
      <c r="AA23" s="79" t="str">
        <f>П!D65&amp;" мм"</f>
        <v xml:space="preserve">50 мм</v>
      </c>
      <c r="AB23" s="91"/>
      <c r="AC23" s="91"/>
      <c r="AD23" s="91"/>
    </row>
    <row r="24" ht="20.5" customHeight="1" outlineLevel="1">
      <c r="A24" s="91"/>
      <c r="B24" s="91"/>
      <c r="C24" s="91"/>
      <c r="D24" s="58"/>
      <c r="E24" s="91"/>
      <c r="F24" s="91"/>
      <c r="G24" s="58"/>
      <c r="H24" s="91"/>
      <c r="I24" s="60"/>
      <c r="J24" s="58"/>
      <c r="K24" s="91"/>
      <c r="L24" s="91"/>
      <c r="M24" s="91"/>
      <c r="N24" s="91"/>
      <c r="O24" s="91"/>
      <c r="P24" s="91"/>
      <c r="Q24" s="91"/>
      <c r="R24" s="91"/>
      <c r="S24" s="58"/>
      <c r="T24" s="91"/>
      <c r="V24" s="58"/>
      <c r="W24" s="91"/>
      <c r="X24" s="91"/>
      <c r="Y24" s="58"/>
      <c r="Z24" s="94" t="str">
        <f>П!C66</f>
        <v xml:space="preserve">Система покрытия ТН-ПОЛ ТАЙКОР Барьер:
- Покрытие TAIKOR Elastic 300 с заведением на стены на 200 мм - 2 слоя
- Грунт TAIKOR Primer 210 с заведением на стены на 200 мм - 1 слой
- Подливка выбоин до 30 мм составом Sika grout 316, 5% от площади пола</v>
      </c>
      <c r="AA24" s="95" t="str">
        <f>'П'!D66</f>
        <v xml:space="preserve">1 слой</v>
      </c>
      <c r="AB24" s="91"/>
      <c r="AC24" s="91"/>
      <c r="AD24" s="91"/>
    </row>
    <row r="25" ht="20.5" customHeight="1" outlineLevel="1">
      <c r="A25" s="71"/>
      <c r="B25" s="71"/>
      <c r="C25" s="71"/>
      <c r="D25" s="70"/>
      <c r="E25" s="71"/>
      <c r="F25" s="71"/>
      <c r="G25" s="70"/>
      <c r="H25" s="71"/>
      <c r="I25" s="29"/>
      <c r="J25" s="70"/>
      <c r="K25" s="71"/>
      <c r="L25" s="71"/>
      <c r="M25" s="71"/>
      <c r="N25" s="71"/>
      <c r="O25" s="71"/>
      <c r="P25" s="71"/>
      <c r="Q25" s="71"/>
      <c r="R25" s="71"/>
      <c r="S25" s="70"/>
      <c r="T25" s="71"/>
      <c r="U25" s="28"/>
      <c r="V25" s="70"/>
      <c r="W25" s="71"/>
      <c r="X25" s="71"/>
      <c r="Y25" s="70"/>
      <c r="Z25" s="94" t="str">
        <f>П!C67</f>
        <v xml:space="preserve">Монолитный ж/бетон</v>
      </c>
      <c r="AA25" s="79" t="str">
        <f>П!D67</f>
        <v xml:space="preserve">по проекту</v>
      </c>
      <c r="AB25" s="71"/>
      <c r="AC25" s="71"/>
      <c r="AD25" s="71"/>
    </row>
    <row r="26" ht="30" outlineLevel="1">
      <c r="A26" s="106" t="s">
        <v>464</v>
      </c>
      <c r="B26" s="106" t="s">
        <v>465</v>
      </c>
      <c r="C26" s="76" t="str">
        <f>'ОС'!A3</f>
        <v>ОС-1</v>
      </c>
      <c r="D26" s="114" t="str">
        <f>'ОС'!B3</f>
        <v xml:space="preserve">Грунтовка Бетонконтакт</v>
      </c>
      <c r="E26" s="95" t="str">
        <f>'ОС'!C3</f>
        <v xml:space="preserve">1 слой</v>
      </c>
      <c r="F26" s="76" t="str">
        <f>'ОС'!A144</f>
        <v>ОС-53</v>
      </c>
      <c r="G26" s="114" t="str">
        <f>'ОС'!B144</f>
        <v xml:space="preserve">Грунтовка Бетонконтакт</v>
      </c>
      <c r="H26" s="95" t="str">
        <f>'ОС'!C144</f>
        <v xml:space="preserve">1 слой</v>
      </c>
      <c r="I26" s="76" t="str">
        <f>'ОС'!A13</f>
        <v>ОС-7</v>
      </c>
      <c r="J26" s="114" t="str">
        <f>'ОС'!B13</f>
        <v xml:space="preserve">Грунтовка глубокого проникновения</v>
      </c>
      <c r="K26" s="95" t="str">
        <f>'ОС'!C13</f>
        <v xml:space="preserve">1 слой</v>
      </c>
      <c r="L26" s="77"/>
      <c r="M26" s="77"/>
      <c r="N26" s="77"/>
      <c r="O26" s="77"/>
      <c r="P26" s="77"/>
      <c r="Q26" s="77"/>
      <c r="R26" s="76" t="str">
        <f>'ОТ'!A30</f>
        <v>ОТ-15</v>
      </c>
      <c r="S26" s="114" t="str">
        <f>'ОТ'!B30</f>
        <v xml:space="preserve">Грунтовка глубокого проникновения</v>
      </c>
      <c r="T26" s="95" t="str">
        <f>'ОТ'!C30</f>
        <v xml:space="preserve">1 слой</v>
      </c>
      <c r="U26" s="115" t="str">
        <f>'ПТ'!A45</f>
        <v>ПТ-9</v>
      </c>
      <c r="V26" s="112" t="str">
        <f>'ПТ'!B45</f>
        <v xml:space="preserve">Каркас металлический П 113 (профиль ПН 28х27 и ПП 60х27)</v>
      </c>
      <c r="W26" s="95" t="str">
        <f>'ПТ'!C45&amp;" мм"</f>
        <v xml:space="preserve">27 мм</v>
      </c>
      <c r="X26" s="76" t="s">
        <v>458</v>
      </c>
      <c r="Y26" s="106" t="str">
        <f>П!A344</f>
        <v>П-56</v>
      </c>
      <c r="Z26" s="116" t="str">
        <f>П!C344</f>
        <v xml:space="preserve">Керамогранит с затиркой швов</v>
      </c>
      <c r="AA26" s="117" t="str">
        <f>П!D344&amp;" мм"</f>
        <v xml:space="preserve">9 мм</v>
      </c>
      <c r="AB26" s="76" t="s">
        <v>458</v>
      </c>
      <c r="AC26" s="76" t="s">
        <v>458</v>
      </c>
      <c r="AD26" s="76" t="s">
        <v>458</v>
      </c>
    </row>
    <row r="27" ht="60" outlineLevel="1">
      <c r="A27" s="58"/>
      <c r="B27" s="118"/>
      <c r="C27" s="71"/>
      <c r="D27" s="112" t="str">
        <f>'ОС'!B4</f>
        <v xml:space="preserve">Затирка поверхности после демонтажа опалубки</v>
      </c>
      <c r="E27" s="95" t="str">
        <f>'ОС'!C4&amp;" мм"</f>
        <v xml:space="preserve">2-4 мм</v>
      </c>
      <c r="F27" s="71"/>
      <c r="G27" s="112" t="str">
        <f>'ОС'!B145</f>
        <v xml:space="preserve">Сплошное выравнивание смесями цементно-песчаными по сетке тканой стальной 10х10х0.8 мм</v>
      </c>
      <c r="H27" s="95" t="str">
        <f>'ОС'!C145&amp;" мм"</f>
        <v xml:space="preserve">до 35 мм</v>
      </c>
      <c r="I27" s="71"/>
      <c r="J27" s="112" t="str">
        <f>'ОС'!B14</f>
        <v xml:space="preserve">Простая штукатурка смесями цементно-песчаными по сетке тканой стальной 10х10х0.8 мм</v>
      </c>
      <c r="K27" s="95" t="str">
        <f>'ОС'!C14&amp;" мм"</f>
        <v xml:space="preserve">14 мм</v>
      </c>
      <c r="L27" s="71"/>
      <c r="M27" s="71"/>
      <c r="N27" s="71"/>
      <c r="O27" s="71"/>
      <c r="P27" s="71"/>
      <c r="Q27" s="71"/>
      <c r="R27" s="71"/>
      <c r="S27" s="112" t="str">
        <f>'ОТ'!B31</f>
        <v xml:space="preserve">Керамическая плитка на растворе цементно-песчаном с затиркой швов</v>
      </c>
      <c r="T27" s="119" t="str">
        <f>'ОТ'!C31&amp;" мм"</f>
        <v xml:space="preserve">12* мм</v>
      </c>
      <c r="V27" s="112" t="str">
        <f>'ПТ'!B46</f>
        <v>ГСП-Н2</v>
      </c>
      <c r="W27" s="95" t="str">
        <f>'ПТ'!C46&amp;" мм"</f>
        <v xml:space="preserve">12,5 мм</v>
      </c>
      <c r="X27" s="91"/>
      <c r="Y27" s="58"/>
      <c r="Z27" s="114" t="str">
        <f>П!C345</f>
        <v xml:space="preserve">Клей плиточный водостойкий Церезит СМ 16</v>
      </c>
      <c r="AA27" s="95" t="str">
        <f>П!D345&amp;" мм"</f>
        <v xml:space="preserve">6 мм</v>
      </c>
      <c r="AB27" s="91"/>
      <c r="AC27" s="91"/>
      <c r="AD27" s="91"/>
    </row>
    <row r="28" ht="60" outlineLevel="1">
      <c r="A28" s="58"/>
      <c r="B28" s="118"/>
      <c r="C28" s="104"/>
      <c r="D28" s="101"/>
      <c r="E28" s="77"/>
      <c r="F28" s="77"/>
      <c r="G28" s="77"/>
      <c r="H28" s="77"/>
      <c r="I28" s="77"/>
      <c r="J28" s="77"/>
      <c r="K28" s="77"/>
      <c r="L28" s="77"/>
      <c r="M28" s="77"/>
      <c r="N28" s="77"/>
      <c r="O28" s="76" t="str">
        <f>'ОС'!A46</f>
        <v>ОС-24</v>
      </c>
      <c r="P28" s="120" t="str">
        <f>'ОС'!B46</f>
        <v xml:space="preserve">Шпатлевка стыков ГСП с проклейкой лентой армирующей</v>
      </c>
      <c r="Q28" s="76" t="str">
        <f>'ОС'!C46</f>
        <v>-</v>
      </c>
      <c r="R28" s="76" t="str">
        <f>'ОТ'!A32</f>
        <v>ОТ-16</v>
      </c>
      <c r="S28" s="121" t="str">
        <f>'ОТ'!B32</f>
        <v xml:space="preserve">Грунтовка Бетонконтакт</v>
      </c>
      <c r="T28" s="76" t="str">
        <f>'ОТ'!C32</f>
        <v xml:space="preserve">1 слой</v>
      </c>
      <c r="V28" s="114" t="str">
        <f>'ПТ'!B47</f>
        <v xml:space="preserve">Грунтовка глубокого проникновения</v>
      </c>
      <c r="W28" s="95" t="str">
        <f>'ПТ'!C47</f>
        <v xml:space="preserve">1 слой</v>
      </c>
      <c r="X28" s="91"/>
      <c r="Y28" s="58"/>
      <c r="Z28" s="112" t="str">
        <f>П!C346</f>
        <v xml:space="preserve">Гидроизоляция цементная Церезит CR 65 WATERPROOF с заведением на стены на 200 мм с прокладкой по углам водонепроницаемой ленты для герметизации швов Церезит CL 152</v>
      </c>
      <c r="AA28" s="95" t="str">
        <f>П!D346</f>
        <v xml:space="preserve">2 слоя</v>
      </c>
      <c r="AB28" s="91"/>
      <c r="AC28" s="91"/>
      <c r="AD28" s="91"/>
    </row>
    <row r="29" ht="15.75" hidden="1" outlineLevel="1">
      <c r="A29" s="58"/>
      <c r="B29" s="118"/>
      <c r="C29" s="122"/>
      <c r="D29" s="111"/>
      <c r="E29" s="79"/>
      <c r="F29" s="79"/>
      <c r="G29" s="79"/>
      <c r="H29" s="79"/>
      <c r="I29" s="79"/>
      <c r="J29" s="79"/>
      <c r="K29" s="79"/>
      <c r="L29" s="79"/>
      <c r="M29" s="79"/>
      <c r="N29" s="79"/>
      <c r="O29" s="95"/>
      <c r="P29" s="97"/>
      <c r="Q29" s="95"/>
      <c r="R29" s="95"/>
      <c r="S29" s="114"/>
      <c r="T29" s="95"/>
      <c r="V29" s="112" t="str">
        <f>'ПТ'!B48</f>
        <v xml:space="preserve">Шпатлевка поверхности на цементной основе (с проклейкой стыков лентой армирующей)</v>
      </c>
      <c r="W29" s="95" t="str">
        <f>'ПТ'!C48&amp;" мм"</f>
        <v xml:space="preserve">2 мм</v>
      </c>
      <c r="X29" s="91"/>
      <c r="Y29" s="58"/>
      <c r="Z29" s="112" t="str">
        <f>П!C347</f>
        <v xml:space="preserve">Стяжка полусухая цементно-песчаная М150, армированная фиброволокном 
(фибра полипропиленовая 12мм, расход 0.6кг/м3)</v>
      </c>
      <c r="AA29" s="95" t="str">
        <f>П!D347&amp;" мм"</f>
        <v xml:space="preserve">42 мм</v>
      </c>
      <c r="AB29" s="91"/>
      <c r="AC29" s="91"/>
      <c r="AD29" s="91"/>
    </row>
    <row r="30" ht="45" outlineLevel="1">
      <c r="A30" s="58"/>
      <c r="B30" s="118"/>
      <c r="C30" s="122"/>
      <c r="D30" s="111"/>
      <c r="E30" s="79"/>
      <c r="F30" s="79"/>
      <c r="G30" s="79"/>
      <c r="H30" s="79"/>
      <c r="I30" s="79"/>
      <c r="J30" s="79"/>
      <c r="K30" s="79"/>
      <c r="L30" s="79"/>
      <c r="M30" s="79"/>
      <c r="N30" s="79"/>
      <c r="O30" s="95"/>
      <c r="P30" s="97"/>
      <c r="Q30" s="95"/>
      <c r="R30" s="95"/>
      <c r="S30" s="114"/>
      <c r="T30" s="95"/>
      <c r="V30" s="114" t="str">
        <f>'ПТ'!B49</f>
        <v xml:space="preserve">Грунтовка под финишную отделку</v>
      </c>
      <c r="W30" s="95" t="str">
        <f>'ПТ'!C49</f>
        <v xml:space="preserve">1 слой</v>
      </c>
      <c r="X30" s="91"/>
      <c r="Y30" s="58"/>
      <c r="Z30" s="123" t="str">
        <f>П!C347</f>
        <v xml:space="preserve">Стяжка полусухая цементно-песчаная М150, армированная фиброволокном 
(фибра полипропиленовая 12мм, расход 0.6кг/м3)</v>
      </c>
      <c r="AA30" s="119">
        <f>П!D347</f>
        <v>42</v>
      </c>
      <c r="AB30" s="91"/>
      <c r="AC30" s="91"/>
      <c r="AD30" s="91"/>
    </row>
    <row r="31" ht="15" outlineLevel="1">
      <c r="A31" s="58"/>
      <c r="B31" s="106" t="s">
        <v>466</v>
      </c>
      <c r="C31" s="124"/>
      <c r="D31" s="125"/>
      <c r="E31" s="126"/>
      <c r="F31" s="126"/>
      <c r="G31" s="126"/>
      <c r="H31" s="126"/>
      <c r="I31" s="126"/>
      <c r="J31" s="126"/>
      <c r="K31" s="126"/>
      <c r="L31" s="126"/>
      <c r="M31" s="126"/>
      <c r="N31" s="126"/>
      <c r="O31" s="68"/>
      <c r="P31" s="68"/>
      <c r="Q31" s="68"/>
      <c r="R31" s="68"/>
      <c r="S31" s="68"/>
      <c r="T31" s="68"/>
      <c r="V31" s="114"/>
      <c r="W31" s="95"/>
      <c r="X31" s="91"/>
      <c r="Y31" s="58"/>
      <c r="Z31" s="112" t="str">
        <f>П!C348</f>
        <v xml:space="preserve">Пленка пароизоляционная армированная</v>
      </c>
      <c r="AA31" s="95" t="str">
        <f>П!D348</f>
        <v xml:space="preserve">1 слой</v>
      </c>
      <c r="AB31" s="91"/>
      <c r="AC31" s="91"/>
      <c r="AD31" s="91"/>
    </row>
    <row r="32" ht="15" outlineLevel="1">
      <c r="A32" s="58"/>
      <c r="B32" s="58"/>
      <c r="C32" s="127"/>
      <c r="D32" s="60"/>
      <c r="E32" s="91"/>
      <c r="F32" s="91"/>
      <c r="G32" s="91"/>
      <c r="H32" s="91"/>
      <c r="I32" s="91"/>
      <c r="J32" s="91"/>
      <c r="K32" s="91"/>
      <c r="L32" s="91"/>
      <c r="M32" s="91"/>
      <c r="N32" s="91"/>
      <c r="O32" s="91"/>
      <c r="P32" s="91"/>
      <c r="Q32" s="91"/>
      <c r="R32" s="91"/>
      <c r="S32" s="91"/>
      <c r="T32" s="91"/>
      <c r="V32" s="112" t="str">
        <f>'ПТ'!B50</f>
        <v xml:space="preserve">Улучшенная окраска краской влагостойкой водно-дисперсионной за 2 раза</v>
      </c>
      <c r="W32" s="95" t="str">
        <f>'ПТ'!C50</f>
        <v xml:space="preserve">2 слоя</v>
      </c>
      <c r="X32" s="91"/>
      <c r="Y32" s="58"/>
      <c r="Z32" s="112" t="str">
        <f>П!C349</f>
        <v xml:space="preserve">Гравий керамзитовый фр. 10-20 мм, П25, М250</v>
      </c>
      <c r="AA32" s="95" t="str">
        <f>П!D349&amp;" мм"</f>
        <v xml:space="preserve">90 мм</v>
      </c>
      <c r="AB32" s="91"/>
      <c r="AC32" s="91"/>
      <c r="AD32" s="91"/>
    </row>
    <row r="33" ht="19.5" customHeight="1" outlineLevel="1">
      <c r="A33" s="70"/>
      <c r="B33" s="70"/>
      <c r="C33" s="128"/>
      <c r="D33" s="29"/>
      <c r="E33" s="71"/>
      <c r="F33" s="71"/>
      <c r="G33" s="71"/>
      <c r="H33" s="71"/>
      <c r="I33" s="71"/>
      <c r="J33" s="71"/>
      <c r="K33" s="71"/>
      <c r="L33" s="71"/>
      <c r="M33" s="71"/>
      <c r="N33" s="71"/>
      <c r="O33" s="71"/>
      <c r="P33" s="71"/>
      <c r="Q33" s="71"/>
      <c r="R33" s="71"/>
      <c r="S33" s="91"/>
      <c r="T33" s="71"/>
      <c r="U33" s="28"/>
      <c r="V33" s="58"/>
      <c r="W33" s="91"/>
      <c r="X33" s="71"/>
      <c r="Y33" s="70"/>
      <c r="Z33" s="129" t="str">
        <f>П!C350</f>
        <v xml:space="preserve">Монолитный ж/бетон</v>
      </c>
      <c r="AA33" s="130" t="str">
        <f>П!D350</f>
        <v xml:space="preserve">по проекту</v>
      </c>
      <c r="AB33" s="71"/>
      <c r="AC33" s="71"/>
      <c r="AD33" s="71"/>
    </row>
    <row r="34" ht="15" outlineLevel="1">
      <c r="A34" s="77" t="s">
        <v>467</v>
      </c>
      <c r="B34" s="77" t="s">
        <v>468</v>
      </c>
      <c r="C34" s="98" t="str">
        <f>'ОС'!A36</f>
        <v>ОС-19</v>
      </c>
      <c r="D34" s="88" t="str">
        <f>'ОС'!B36</f>
        <v xml:space="preserve">Грунтовка Бетонконтакт</v>
      </c>
      <c r="E34" s="77" t="str">
        <f>'ОС'!C36</f>
        <v xml:space="preserve">1 слой</v>
      </c>
      <c r="F34" s="82" t="str">
        <f>'ОС'!A47</f>
        <v>ОС-25</v>
      </c>
      <c r="G34" s="100" t="str">
        <f>'ОС'!B47</f>
        <v xml:space="preserve">Грунтовка Бетонконтакт</v>
      </c>
      <c r="H34" s="82" t="str">
        <f>'ОС'!C47</f>
        <v xml:space="preserve">1 слой</v>
      </c>
      <c r="I34" s="104" t="str">
        <f>'ОС'!A15</f>
        <v>ОС-8</v>
      </c>
      <c r="J34" s="88" t="str">
        <f>'ОС'!B15</f>
        <v xml:space="preserve">Грунтовка глубокого проникновения</v>
      </c>
      <c r="K34" s="77" t="str">
        <f>'ОС'!C15</f>
        <v xml:space="preserve">1 слой</v>
      </c>
      <c r="L34" s="84" t="str">
        <f>'ОС'!A6</f>
        <v>ОС-3</v>
      </c>
      <c r="M34" s="131" t="str">
        <f>'ОС'!B6</f>
        <v xml:space="preserve">Слой штукатурно-клеевой Технониколь 210 или аналог, армированный сеткой фасадной стеклотканевой щелочестойкой М3600</v>
      </c>
      <c r="N34" s="77" t="str">
        <f>'ОС'!C6&amp;" мм"</f>
        <v xml:space="preserve">10 мм</v>
      </c>
      <c r="O34" s="84"/>
      <c r="P34" s="107"/>
      <c r="Q34" s="107"/>
      <c r="R34" s="87" t="str">
        <f>'ОТ'!A7</f>
        <v>ОТ-3</v>
      </c>
      <c r="S34" s="132" t="str">
        <f>'ОТ'!B7</f>
        <v xml:space="preserve">Грунт-краска колеруемая, группа горючести НГ</v>
      </c>
      <c r="T34" s="101" t="str">
        <f>'ОТ'!C7</f>
        <v xml:space="preserve">1 слой</v>
      </c>
      <c r="U34" s="133" t="str">
        <f>'ПТ'!A7</f>
        <v>ПТ-2</v>
      </c>
      <c r="V34" s="88" t="str">
        <f>'ПТ'!B7</f>
        <v xml:space="preserve">Грунтовка Бетонконтакт</v>
      </c>
      <c r="W34" s="77" t="str">
        <f>'ПТ'!C7</f>
        <v xml:space="preserve">1 слой</v>
      </c>
      <c r="X34" s="77" t="s">
        <v>458</v>
      </c>
      <c r="Y34" s="62" t="str">
        <f>'П'!A80</f>
        <v>П-13</v>
      </c>
      <c r="Z34" s="90" t="str">
        <f>'П'!C80</f>
        <v xml:space="preserve">Керамогранит с затиркой швов</v>
      </c>
      <c r="AA34" s="77" t="str">
        <f>'П'!D80&amp;" мм"</f>
        <v xml:space="preserve">8 мм</v>
      </c>
      <c r="AB34" s="77" t="str">
        <f>П!A361</f>
        <v>ПЛН-02</v>
      </c>
      <c r="AC34" s="107" t="str">
        <f>П!C361</f>
        <v xml:space="preserve">Плинтус из керамогранита h=100мм (нарезать из керамогранита отделки пола)</v>
      </c>
      <c r="AD34" s="77" t="str">
        <f>П!D361&amp;" мм"</f>
        <v xml:space="preserve">8 мм</v>
      </c>
    </row>
    <row r="35" ht="30" outlineLevel="1">
      <c r="A35" s="91"/>
      <c r="B35" s="91"/>
      <c r="C35" s="91"/>
      <c r="D35" s="58"/>
      <c r="E35" s="91"/>
      <c r="F35" s="91"/>
      <c r="G35" s="58"/>
      <c r="H35" s="91"/>
      <c r="J35" s="58"/>
      <c r="K35" s="91"/>
      <c r="L35" s="91"/>
      <c r="M35" s="91"/>
      <c r="N35" s="91"/>
      <c r="O35" s="91"/>
      <c r="P35" s="91"/>
      <c r="Q35" s="91"/>
      <c r="R35" s="58"/>
      <c r="S35" s="134"/>
      <c r="T35" s="60"/>
      <c r="V35" s="94" t="str">
        <f>'ПТ'!B8</f>
        <v xml:space="preserve">Затирка поверхности после демонтажа опалубки</v>
      </c>
      <c r="W35" s="79" t="str">
        <f>'ПТ'!C8&amp;" мм"</f>
        <v xml:space="preserve">2-4 мм</v>
      </c>
      <c r="X35" s="91"/>
      <c r="Y35" s="58"/>
      <c r="Z35" s="105" t="str">
        <f>П!C81</f>
        <v xml:space="preserve">Клей плиточный водостойкий Церезит СМ 16</v>
      </c>
      <c r="AA35" s="79" t="str">
        <f>П!D81&amp;" мм"</f>
        <v xml:space="preserve">6 мм</v>
      </c>
      <c r="AB35" s="91"/>
      <c r="AC35" s="91"/>
      <c r="AD35" s="91"/>
    </row>
    <row r="36" ht="15" outlineLevel="1">
      <c r="A36" s="91"/>
      <c r="B36" s="91"/>
      <c r="C36" s="91"/>
      <c r="D36" s="135" t="str">
        <f>'ОС'!B37</f>
        <v xml:space="preserve">Улучшенная штукатурка смесями цементно-песчаными </v>
      </c>
      <c r="E36" s="98" t="str">
        <f>'ОС'!C37&amp;" мм"</f>
        <v xml:space="preserve">17 мм</v>
      </c>
      <c r="F36" s="91"/>
      <c r="G36" s="112" t="str">
        <f>'ОС'!B48</f>
        <v xml:space="preserve">Сплошное выравнивание смесями цементно-песчаными по сетке тканой стальной 10х10х0.8 мм</v>
      </c>
      <c r="H36" s="98" t="str">
        <f>'ОС'!C48&amp;" мм"</f>
        <v xml:space="preserve">до 35 мм</v>
      </c>
      <c r="J36" s="94" t="str">
        <f>'ОС'!B16</f>
        <v xml:space="preserve">Улучшенная штукатурка смесями цементно-песчаными по сетке тканой стальной 10х10х0.8 мм</v>
      </c>
      <c r="K36" s="98" t="str">
        <f>'ОС'!C16&amp;" мм"</f>
        <v xml:space="preserve">17 мм</v>
      </c>
      <c r="L36" s="91"/>
      <c r="M36" s="91"/>
      <c r="N36" s="91"/>
      <c r="O36" s="91"/>
      <c r="P36" s="91"/>
      <c r="Q36" s="91"/>
      <c r="R36" s="91"/>
      <c r="S36" s="94" t="str">
        <f>'ОТ'!B8</f>
        <v xml:space="preserve">Окраска краской структурной негорючей, нанесение краскопультом, группа горючести НГ</v>
      </c>
      <c r="T36" s="79" t="str">
        <f>'ОТ'!C8</f>
        <v xml:space="preserve">1 слой</v>
      </c>
      <c r="V36" s="105" t="str">
        <f>'ПТ'!B9</f>
        <v xml:space="preserve">Грунтовка под финишную отделку</v>
      </c>
      <c r="W36" s="79" t="str">
        <f>'ПТ'!C9</f>
        <v xml:space="preserve">1 слой</v>
      </c>
      <c r="X36" s="91"/>
      <c r="Y36" s="58"/>
      <c r="Z36" s="105" t="str">
        <f>П!C82</f>
        <v xml:space="preserve">Грунтовка глубокого проникновения Церезит CT 17</v>
      </c>
      <c r="AA36" s="79" t="str">
        <f>'П'!D82</f>
        <v xml:space="preserve">1 слой</v>
      </c>
      <c r="AB36" s="91"/>
      <c r="AC36" s="91"/>
      <c r="AD36" s="91"/>
    </row>
    <row r="37" ht="45" outlineLevel="1">
      <c r="A37" s="91"/>
      <c r="B37" s="71"/>
      <c r="C37" s="71"/>
      <c r="D37" s="70"/>
      <c r="E37" s="71"/>
      <c r="F37" s="71"/>
      <c r="G37" s="70"/>
      <c r="H37" s="71"/>
      <c r="I37" s="28"/>
      <c r="J37" s="70"/>
      <c r="K37" s="71"/>
      <c r="L37" s="91"/>
      <c r="M37" s="91"/>
      <c r="N37" s="91"/>
      <c r="O37" s="91"/>
      <c r="P37" s="91"/>
      <c r="Q37" s="91"/>
      <c r="R37" s="71"/>
      <c r="S37" s="58"/>
      <c r="T37" s="91"/>
      <c r="V37" s="94" t="str">
        <f>'ПТ'!B10</f>
        <v xml:space="preserve">Простая окраска краской водно-дисперсионной негорючей за 2 раза (цвет белый), группа горючести НГ</v>
      </c>
      <c r="W37" s="79" t="str">
        <f>'ПТ'!C10</f>
        <v xml:space="preserve">2 слоя</v>
      </c>
      <c r="X37" s="91"/>
      <c r="Y37" s="58"/>
      <c r="Z37" s="94" t="str">
        <f>П!C83</f>
        <v xml:space="preserve">Стяжка полусухая цементно-песчаная М150, армированная фиброволокном 
(фибра полипропиленовая 12мм, расход 0.6кг/м3)</v>
      </c>
      <c r="AA37" s="95" t="str">
        <f>'П'!D83&amp;" мм"</f>
        <v xml:space="preserve">51 мм</v>
      </c>
      <c r="AB37" s="91"/>
      <c r="AC37" s="91"/>
      <c r="AD37" s="91"/>
    </row>
    <row r="38" ht="30" outlineLevel="1">
      <c r="A38" s="91"/>
      <c r="B38" s="77" t="s">
        <v>469</v>
      </c>
      <c r="C38" s="77" t="str">
        <f>'ОС'!A3</f>
        <v>ОС-1</v>
      </c>
      <c r="D38" s="78" t="str">
        <f>'ОС'!B3</f>
        <v xml:space="preserve">Грунтовка Бетонконтакт</v>
      </c>
      <c r="E38" s="111" t="str">
        <f>'ОС'!C3</f>
        <v xml:space="preserve">1 слой</v>
      </c>
      <c r="F38" s="98" t="str">
        <f>'ОС'!A3</f>
        <v>ОС-1</v>
      </c>
      <c r="G38" s="136" t="str">
        <f>'ОС'!B3</f>
        <v xml:space="preserve">Грунтовка Бетонконтакт</v>
      </c>
      <c r="H38" s="137" t="str">
        <f>'ОС'!C3</f>
        <v xml:space="preserve">1 слой</v>
      </c>
      <c r="I38" s="104" t="str">
        <f>'ОС'!A13</f>
        <v>ОС-7</v>
      </c>
      <c r="J38" s="78" t="str">
        <f>'ОС'!B13</f>
        <v xml:space="preserve">Грунтовка глубокого проникновения</v>
      </c>
      <c r="K38" s="111" t="str">
        <f>'ОС'!C13</f>
        <v xml:space="preserve">1 слой</v>
      </c>
      <c r="L38" s="91"/>
      <c r="M38" s="91"/>
      <c r="N38" s="91"/>
      <c r="O38" s="91"/>
      <c r="P38" s="91"/>
      <c r="Q38" s="91"/>
      <c r="R38" s="84" t="str">
        <f>'ОТ'!A9</f>
        <v>ОТ-4</v>
      </c>
      <c r="S38" s="88" t="str">
        <f>'ОТ'!B9</f>
        <v xml:space="preserve">Грунтовка под финишную отделку</v>
      </c>
      <c r="T38" s="77" t="str">
        <f>'ОТ'!C9</f>
        <v xml:space="preserve">1 слой</v>
      </c>
      <c r="V38" s="58"/>
      <c r="W38" s="91"/>
      <c r="X38" s="91"/>
      <c r="Y38" s="58"/>
      <c r="Z38" s="94" t="str">
        <f>П!C84</f>
        <v xml:space="preserve">Пленка пароизоляционная армированная</v>
      </c>
      <c r="AA38" s="79" t="str">
        <f>'П'!D84</f>
        <v xml:space="preserve">1 слой</v>
      </c>
      <c r="AB38" s="91"/>
      <c r="AC38" s="91"/>
      <c r="AD38" s="91"/>
    </row>
    <row r="39" ht="26" customHeight="1" outlineLevel="1">
      <c r="A39" s="91"/>
      <c r="B39" s="91"/>
      <c r="C39" s="91"/>
      <c r="D39" s="96" t="str">
        <f>'ОС'!B4</f>
        <v xml:space="preserve">Затирка поверхности после демонтажа опалубки</v>
      </c>
      <c r="E39" s="111" t="str">
        <f>'ОС'!C4&amp;" мм"</f>
        <v xml:space="preserve">2-4 мм</v>
      </c>
      <c r="F39" s="91"/>
      <c r="G39" s="138" t="str">
        <f>'ОС'!B4</f>
        <v xml:space="preserve">Затирка поверхности после демонтажа опалубки</v>
      </c>
      <c r="H39" s="137" t="str">
        <f>'ОС'!C4&amp;" мм"</f>
        <v xml:space="preserve">2-4 мм</v>
      </c>
      <c r="J39" s="96" t="str">
        <f>'ОС'!B14</f>
        <v xml:space="preserve">Простая штукатурка смесями цементно-песчаными по сетке тканой стальной 10х10х0.8 мм</v>
      </c>
      <c r="K39" s="111" t="str">
        <f>'ОС'!C14&amp;" мм"</f>
        <v xml:space="preserve">14 мм</v>
      </c>
      <c r="L39" s="91"/>
      <c r="M39" s="91"/>
      <c r="N39" s="91"/>
      <c r="O39" s="91"/>
      <c r="P39" s="91"/>
      <c r="Q39" s="91"/>
      <c r="R39" s="91"/>
      <c r="S39" s="113" t="str">
        <f>'ОТ'!B10</f>
        <v xml:space="preserve">Простая окраска краской водно-дисперсионной негорючей за 2 раза, группа горючести НГ</v>
      </c>
      <c r="T39" s="79" t="str">
        <f>'ОТ'!C10</f>
        <v xml:space="preserve">2 слоя</v>
      </c>
      <c r="V39" s="113" t="str">
        <f>'ПТ'!B11</f>
        <v xml:space="preserve">Потолок подвесной металлический типа "Грильято" 75х75х40 (цвет белый) на металлическом каркасе, группа горючести НГ</v>
      </c>
      <c r="W39" s="79" t="str">
        <f>'ПТ'!C11&amp;" мм"</f>
        <v xml:space="preserve">40 мм</v>
      </c>
      <c r="X39" s="91"/>
      <c r="Y39" s="58"/>
      <c r="Z39" s="94" t="str">
        <f>П!C85</f>
        <v xml:space="preserve">Гравий керамзитовый фр. 10-20 мм, П25, М250</v>
      </c>
      <c r="AA39" s="79" t="str">
        <f>'П'!D85&amp;" мм"</f>
        <v xml:space="preserve">85 мм</v>
      </c>
      <c r="AB39" s="91"/>
      <c r="AC39" s="91"/>
      <c r="AD39" s="91"/>
    </row>
    <row r="40" ht="30" outlineLevel="1">
      <c r="A40" s="71"/>
      <c r="B40" s="71"/>
      <c r="C40" s="71"/>
      <c r="D40" s="91"/>
      <c r="E40" s="60"/>
      <c r="F40" s="71"/>
      <c r="G40" s="91"/>
      <c r="H40" s="60"/>
      <c r="I40" s="28"/>
      <c r="J40" s="91"/>
      <c r="K40" s="60"/>
      <c r="L40" s="71"/>
      <c r="M40" s="71"/>
      <c r="N40" s="71"/>
      <c r="O40" s="71"/>
      <c r="P40" s="71"/>
      <c r="Q40" s="71"/>
      <c r="R40" s="71"/>
      <c r="S40" s="58"/>
      <c r="T40" s="91"/>
      <c r="U40" s="28"/>
      <c r="V40" s="70"/>
      <c r="W40" s="71"/>
      <c r="X40" s="71"/>
      <c r="Y40" s="70"/>
      <c r="Z40" s="94" t="str">
        <f>П!C86</f>
        <v xml:space="preserve">Монолитный ж/бетон</v>
      </c>
      <c r="AA40" s="139" t="str">
        <f>'П'!D86</f>
        <v xml:space="preserve">по проекту</v>
      </c>
      <c r="AB40" s="71"/>
      <c r="AC40" s="71"/>
      <c r="AD40" s="71"/>
    </row>
    <row r="41" ht="5.5" customHeight="1" outlineLevel="1">
      <c r="A41" s="77" t="s">
        <v>470</v>
      </c>
      <c r="B41" s="76" t="s">
        <v>471</v>
      </c>
      <c r="C41" s="82" t="str">
        <f>'ОС'!A36</f>
        <v>ОС-19</v>
      </c>
      <c r="D41" s="140" t="str">
        <f>'ОС'!B36</f>
        <v xml:space="preserve">Грунтовка Бетонконтакт</v>
      </c>
      <c r="E41" s="63" t="str">
        <f>'ОС'!C36</f>
        <v xml:space="preserve">1 слой</v>
      </c>
      <c r="F41" s="80" t="str">
        <f>'ОС'!A47</f>
        <v>ОС-25</v>
      </c>
      <c r="G41" s="100" t="str">
        <f>'ОС'!B47</f>
        <v xml:space="preserve">Грунтовка Бетонконтакт</v>
      </c>
      <c r="H41" s="82" t="str">
        <f>'ОС'!C47</f>
        <v xml:space="preserve">1 слой</v>
      </c>
      <c r="I41" s="133" t="str">
        <f>'ОС'!A15</f>
        <v>ОС-8</v>
      </c>
      <c r="J41" s="140" t="str">
        <f>'ОС'!B15</f>
        <v xml:space="preserve">Грунтовка глубокого проникновения</v>
      </c>
      <c r="K41" s="63" t="str">
        <f>'ОС'!C15</f>
        <v xml:space="preserve">1 слой</v>
      </c>
      <c r="L41" s="68" t="str">
        <f>'ОС'!A6</f>
        <v>ОС-3</v>
      </c>
      <c r="M41" s="131" t="str">
        <f>'ОС'!B6</f>
        <v xml:space="preserve">Слой штукатурно-клеевой Технониколь 210 или аналог, армированный сеткой фасадной стеклотканевой щелочестойкой М3600</v>
      </c>
      <c r="N41" s="63" t="str">
        <f>'ОС'!C6&amp;" мм"</f>
        <v xml:space="preserve">10 мм</v>
      </c>
      <c r="O41" s="84"/>
      <c r="P41" s="84"/>
      <c r="Q41" s="84"/>
      <c r="R41" s="84" t="str">
        <f>'ОТ'!A7</f>
        <v>ОТ-3</v>
      </c>
      <c r="S41" s="141" t="str">
        <f>'ОТ'!B7</f>
        <v xml:space="preserve">Грунт-краска колеруемая, группа горючести НГ</v>
      </c>
      <c r="T41" s="77" t="str">
        <f>'ОТ'!C7</f>
        <v xml:space="preserve">1 слой</v>
      </c>
      <c r="U41" s="133" t="str">
        <f>'ПТ'!A17</f>
        <v>ПТ-4</v>
      </c>
      <c r="V41" s="142" t="str">
        <f>'ПТ'!B17</f>
        <v xml:space="preserve">Грунтовка Бетонконтакт</v>
      </c>
      <c r="W41" s="133" t="str">
        <f>'ПТ'!C17</f>
        <v xml:space="preserve">1 слой</v>
      </c>
      <c r="X41" s="77" t="s">
        <v>458</v>
      </c>
      <c r="Y41" s="76" t="str">
        <f>'П'!A3</f>
        <v>П-1</v>
      </c>
      <c r="Z41" s="120" t="str">
        <f>'П'!C3</f>
        <v xml:space="preserve">Керамогранит с затиркой швов</v>
      </c>
      <c r="AA41" s="76" t="str">
        <f>'П'!D3&amp;" мм"</f>
        <v xml:space="preserve">8 мм</v>
      </c>
      <c r="AB41" s="77" t="str">
        <f>П!A361</f>
        <v>ПЛН-02</v>
      </c>
      <c r="AC41" s="107" t="str">
        <f>П!C361</f>
        <v xml:space="preserve">Плинтус из керамогранита h=100мм (нарезать из керамогранита отделки пола)</v>
      </c>
      <c r="AD41" s="77" t="str">
        <f>П!D361&amp;" мм"</f>
        <v xml:space="preserve">8 мм</v>
      </c>
    </row>
    <row r="42" ht="4.5" customHeight="1" outlineLevel="1">
      <c r="A42" s="91"/>
      <c r="B42" s="91"/>
      <c r="C42" s="91"/>
      <c r="D42" s="58"/>
      <c r="E42" s="91"/>
      <c r="F42" s="91"/>
      <c r="G42" s="58"/>
      <c r="H42" s="91"/>
      <c r="J42" s="58"/>
      <c r="K42" s="91"/>
      <c r="L42" s="91"/>
      <c r="M42" s="91"/>
      <c r="N42" s="91"/>
      <c r="O42" s="91"/>
      <c r="P42" s="91"/>
      <c r="Q42" s="91"/>
      <c r="R42" s="91"/>
      <c r="S42" s="143"/>
      <c r="T42" s="91"/>
      <c r="V42" s="91"/>
      <c r="X42" s="91"/>
      <c r="Y42" s="91"/>
      <c r="Z42" s="144" t="str">
        <f>П!C4</f>
        <v xml:space="preserve">Клей плиточный водостойкий Церезит СМ 16</v>
      </c>
      <c r="AA42" s="95" t="str">
        <f>П!D4&amp;" мм"</f>
        <v xml:space="preserve">6 мм</v>
      </c>
      <c r="AB42" s="91"/>
      <c r="AC42" s="91"/>
      <c r="AD42" s="91"/>
    </row>
    <row r="43" ht="5.5" customHeight="1" outlineLevel="1">
      <c r="A43" s="91"/>
      <c r="B43" s="91"/>
      <c r="C43" s="91"/>
      <c r="D43" s="58"/>
      <c r="E43" s="91"/>
      <c r="F43" s="91"/>
      <c r="G43" s="58"/>
      <c r="H43" s="91"/>
      <c r="J43" s="58"/>
      <c r="K43" s="91"/>
      <c r="L43" s="91"/>
      <c r="M43" s="91"/>
      <c r="N43" s="91"/>
      <c r="O43" s="91"/>
      <c r="P43" s="91"/>
      <c r="Q43" s="91"/>
      <c r="R43" s="91"/>
      <c r="S43" s="143"/>
      <c r="T43" s="91"/>
      <c r="V43" s="91"/>
      <c r="X43" s="91"/>
      <c r="Y43" s="91"/>
      <c r="Z43" s="144" t="str">
        <f>П!C5</f>
        <v xml:space="preserve">Грунтовка глубокого проникновения Церезит CT 17</v>
      </c>
      <c r="AA43" s="95" t="str">
        <f>'П'!D5</f>
        <v xml:space="preserve">1 слой</v>
      </c>
      <c r="AB43" s="91"/>
      <c r="AC43" s="91"/>
      <c r="AD43" s="91"/>
    </row>
    <row r="44" ht="31" customHeight="1" outlineLevel="1">
      <c r="A44" s="91"/>
      <c r="B44" s="91"/>
      <c r="C44" s="91"/>
      <c r="D44" s="58"/>
      <c r="E44" s="91"/>
      <c r="F44" s="91"/>
      <c r="G44" s="58"/>
      <c r="H44" s="91"/>
      <c r="J44" s="58"/>
      <c r="K44" s="91"/>
      <c r="L44" s="91"/>
      <c r="M44" s="91"/>
      <c r="N44" s="91"/>
      <c r="O44" s="91"/>
      <c r="P44" s="91"/>
      <c r="Q44" s="91"/>
      <c r="R44" s="91"/>
      <c r="S44" s="143"/>
      <c r="T44" s="91"/>
      <c r="V44" s="145" t="str">
        <f>'ПТ'!B18</f>
        <v xml:space="preserve">Затирка поверхности после демонтажа опалубки</v>
      </c>
      <c r="W44" s="146" t="str">
        <f>'ПТ'!C18&amp;" мм"</f>
        <v xml:space="preserve">2-4 мм</v>
      </c>
      <c r="X44" s="91"/>
      <c r="Y44" s="91"/>
      <c r="Z44" s="97" t="str">
        <f>П!C6</f>
        <v xml:space="preserve">Стяжка полусухая цементно-песчаная М150, армированная фиброволокном (фибра полипропиленовая 12мм, расход 0.6кг/м3)</v>
      </c>
      <c r="AA44" s="95" t="str">
        <f>'П'!D6&amp;" мм"</f>
        <v xml:space="preserve">96 мм</v>
      </c>
      <c r="AB44" s="91"/>
      <c r="AC44" s="91"/>
      <c r="AD44" s="91"/>
    </row>
    <row r="45" ht="20" customHeight="1" outlineLevel="1">
      <c r="A45" s="91"/>
      <c r="B45" s="71"/>
      <c r="C45" s="91"/>
      <c r="D45" s="58"/>
      <c r="E45" s="91"/>
      <c r="F45" s="91"/>
      <c r="G45" s="58"/>
      <c r="H45" s="91"/>
      <c r="J45" s="58"/>
      <c r="K45" s="91"/>
      <c r="L45" s="91"/>
      <c r="M45" s="91"/>
      <c r="N45" s="91"/>
      <c r="O45" s="91"/>
      <c r="P45" s="91"/>
      <c r="Q45" s="91"/>
      <c r="R45" s="91"/>
      <c r="S45" s="143"/>
      <c r="T45" s="91"/>
      <c r="V45" s="147" t="str">
        <f>'ПТ'!B19</f>
        <v xml:space="preserve">Грунтовка глубокого проникновения</v>
      </c>
      <c r="W45" s="146" t="str">
        <f>'ПТ'!C19</f>
        <v xml:space="preserve">1 слой</v>
      </c>
      <c r="X45" s="91"/>
      <c r="Y45" s="71"/>
      <c r="Z45" s="97" t="str">
        <f>П!C7</f>
        <v xml:space="preserve">Монолитный ж/бетон</v>
      </c>
      <c r="AA45" s="95" t="str">
        <f>'П'!D7</f>
        <v xml:space="preserve">по проекту</v>
      </c>
      <c r="AB45" s="91"/>
      <c r="AC45" s="91"/>
      <c r="AD45" s="91"/>
    </row>
    <row r="46" ht="15" outlineLevel="1">
      <c r="A46" s="91"/>
      <c r="B46" s="95" t="s">
        <v>472</v>
      </c>
      <c r="C46" s="91"/>
      <c r="D46" s="135" t="str">
        <f>'ОС'!B37</f>
        <v xml:space="preserve">Улучшенная штукатурка смесями цементно-песчаными </v>
      </c>
      <c r="E46" s="98" t="str">
        <f>'ОС'!C37&amp;" мм"</f>
        <v xml:space="preserve">17 мм</v>
      </c>
      <c r="F46" s="91"/>
      <c r="G46" s="112" t="str">
        <f>'ОС'!B48</f>
        <v xml:space="preserve">Сплошное выравнивание смесями цементно-песчаными по сетке тканой стальной 10х10х0.8 мм</v>
      </c>
      <c r="H46" s="98" t="str">
        <f>'ОС'!C48&amp;" мм"</f>
        <v xml:space="preserve">до 35 мм</v>
      </c>
      <c r="J46" s="148" t="str">
        <f>'ОС'!B16</f>
        <v xml:space="preserve">Улучшенная штукатурка смесями цементно-песчаными по сетке тканой стальной 10х10х0.8 мм</v>
      </c>
      <c r="K46" s="98" t="str">
        <f>'ОС'!C16&amp;" мм"</f>
        <v xml:space="preserve">17 мм</v>
      </c>
      <c r="L46" s="91"/>
      <c r="M46" s="91"/>
      <c r="N46" s="91"/>
      <c r="O46" s="91"/>
      <c r="P46" s="91"/>
      <c r="Q46" s="91"/>
      <c r="R46" s="91"/>
      <c r="S46" s="94" t="str">
        <f>'ОТ'!B8</f>
        <v xml:space="preserve">Окраска краской структурной негорючей, нанесение краскопультом, группа горючести НГ</v>
      </c>
      <c r="T46" s="79" t="str">
        <f>'ОТ'!C8</f>
        <v xml:space="preserve">1 слой</v>
      </c>
      <c r="V46" s="145" t="str">
        <f>'ПТ'!B20</f>
        <v xml:space="preserve">Шпатлевка поверхности на цементной основе</v>
      </c>
      <c r="W46" s="146" t="str">
        <f>'ПТ'!C20&amp;" мм"</f>
        <v xml:space="preserve">2 мм</v>
      </c>
      <c r="X46" s="91"/>
      <c r="Y46" s="149" t="str">
        <f>'П'!A8</f>
        <v>П-2</v>
      </c>
      <c r="Z46" s="131" t="str">
        <f>П!C8</f>
        <v xml:space="preserve">Керамогранит с затиркой швов</v>
      </c>
      <c r="AA46" s="82" t="str">
        <f>'П'!D8&amp;" мм"</f>
        <v xml:space="preserve">8 мм</v>
      </c>
      <c r="AB46" s="91"/>
      <c r="AC46" s="91"/>
      <c r="AD46" s="91"/>
    </row>
    <row r="47" ht="10" customHeight="1" outlineLevel="1">
      <c r="A47" s="91"/>
      <c r="B47" s="91"/>
      <c r="C47" s="91"/>
      <c r="D47" s="58"/>
      <c r="E47" s="91"/>
      <c r="F47" s="91"/>
      <c r="G47" s="58"/>
      <c r="H47" s="91"/>
      <c r="J47" s="58"/>
      <c r="K47" s="91"/>
      <c r="L47" s="91"/>
      <c r="M47" s="91"/>
      <c r="N47" s="91"/>
      <c r="O47" s="91"/>
      <c r="P47" s="91"/>
      <c r="Q47" s="91"/>
      <c r="R47" s="91"/>
      <c r="S47" s="58"/>
      <c r="T47" s="91"/>
      <c r="V47" s="147" t="str">
        <f>'ПТ'!B21</f>
        <v xml:space="preserve">Грунтовка под финишную отделку</v>
      </c>
      <c r="W47" s="146" t="str">
        <f>'ПТ'!C21</f>
        <v xml:space="preserve">1 слой</v>
      </c>
      <c r="X47" s="91"/>
      <c r="Y47" s="58"/>
      <c r="Z47" s="150" t="str">
        <f>П!C9</f>
        <v xml:space="preserve">Клей плиточный водостойкий Церезит СМ 16</v>
      </c>
      <c r="AA47" s="98" t="str">
        <f>П!D9&amp;" мм"</f>
        <v xml:space="preserve">6 мм</v>
      </c>
      <c r="AB47" s="91"/>
      <c r="AC47" s="91"/>
      <c r="AD47" s="91"/>
    </row>
    <row r="48" ht="8" customHeight="1" outlineLevel="1">
      <c r="A48" s="91"/>
      <c r="B48" s="91"/>
      <c r="C48" s="91"/>
      <c r="D48" s="58"/>
      <c r="E48" s="91"/>
      <c r="F48" s="91"/>
      <c r="G48" s="58"/>
      <c r="H48" s="91"/>
      <c r="J48" s="58"/>
      <c r="K48" s="91"/>
      <c r="L48" s="91"/>
      <c r="M48" s="91"/>
      <c r="N48" s="91"/>
      <c r="O48" s="91"/>
      <c r="P48" s="91"/>
      <c r="Q48" s="91"/>
      <c r="R48" s="91"/>
      <c r="S48" s="58"/>
      <c r="T48" s="91"/>
      <c r="V48" s="91"/>
      <c r="X48" s="91"/>
      <c r="Y48" s="58"/>
      <c r="Z48" s="138" t="str">
        <f>'П'!C10</f>
        <v xml:space="preserve">Смесь ремонтная Церезит CD 24</v>
      </c>
      <c r="AA48" s="98" t="str">
        <f>'П'!D10&amp;" мм"</f>
        <v xml:space="preserve">6 мм</v>
      </c>
      <c r="AB48" s="91"/>
      <c r="AC48" s="91"/>
      <c r="AD48" s="91"/>
    </row>
    <row r="49" ht="45" outlineLevel="1">
      <c r="A49" s="91"/>
      <c r="B49" s="71"/>
      <c r="C49" s="71"/>
      <c r="D49" s="58"/>
      <c r="E49" s="91"/>
      <c r="F49" s="71"/>
      <c r="G49" s="58"/>
      <c r="H49" s="91"/>
      <c r="I49" s="28"/>
      <c r="J49" s="58"/>
      <c r="K49" s="91"/>
      <c r="L49" s="71"/>
      <c r="M49" s="71"/>
      <c r="N49" s="71"/>
      <c r="O49" s="71"/>
      <c r="P49" s="71"/>
      <c r="Q49" s="71"/>
      <c r="R49" s="71"/>
      <c r="S49" s="58"/>
      <c r="T49" s="91"/>
      <c r="U49" s="28"/>
      <c r="V49" s="151" t="str">
        <f>'ПТ'!B22</f>
        <v xml:space="preserve">Улучшенная окраска краской водно-дисперсионной негорючей за 2 раза, группа горючести НГ</v>
      </c>
      <c r="W49" s="152" t="str">
        <f>'ПТ'!C22</f>
        <v xml:space="preserve">2 слоя</v>
      </c>
      <c r="X49" s="71"/>
      <c r="Y49" s="70"/>
      <c r="Z49" s="153" t="str">
        <f>П!C11</f>
        <v xml:space="preserve">Монолитный ж/бетон</v>
      </c>
      <c r="AA49" s="139" t="str">
        <f>'П'!D11</f>
        <v xml:space="preserve">по проекту</v>
      </c>
      <c r="AB49" s="71"/>
      <c r="AC49" s="71"/>
      <c r="AD49" s="71"/>
    </row>
    <row r="50" ht="15" outlineLevel="1">
      <c r="A50" s="91"/>
      <c r="B50" s="76" t="s">
        <v>473</v>
      </c>
      <c r="C50" s="87" t="str">
        <f>'ОС'!A49</f>
        <v>ОС-26</v>
      </c>
      <c r="D50" s="154" t="str">
        <f>'ОС'!B49</f>
        <v xml:space="preserve">Грунтовка Бетонконтакт</v>
      </c>
      <c r="E50" s="77" t="str">
        <f>'ОС'!C49</f>
        <v xml:space="preserve">1 слой</v>
      </c>
      <c r="F50" s="84"/>
      <c r="G50" s="155"/>
      <c r="H50" s="84"/>
      <c r="I50" s="156"/>
      <c r="J50" s="84"/>
      <c r="K50" s="84"/>
      <c r="L50" s="84"/>
      <c r="M50" s="84"/>
      <c r="N50" s="84"/>
      <c r="O50" s="84"/>
      <c r="P50" s="84"/>
      <c r="Q50" s="84"/>
      <c r="R50" s="80" t="str">
        <f>'ОТ'!A21</f>
        <v>ОТ-10</v>
      </c>
      <c r="S50" s="157" t="str">
        <f>'ОТ'!B21</f>
        <v xml:space="preserve">Грунтовка под финишную отделку</v>
      </c>
      <c r="T50" s="84" t="str">
        <f>'ОТ'!C21</f>
        <v xml:space="preserve">1 слой</v>
      </c>
      <c r="U50" s="156"/>
      <c r="V50" s="84"/>
      <c r="W50" s="84"/>
      <c r="X50" s="84"/>
      <c r="Y50" s="84"/>
      <c r="Z50" s="84"/>
      <c r="AA50" s="84"/>
      <c r="AB50" s="84"/>
      <c r="AC50" s="84"/>
      <c r="AD50" s="84"/>
    </row>
    <row r="51" ht="30" outlineLevel="1">
      <c r="A51" s="91"/>
      <c r="B51" s="91"/>
      <c r="C51" s="58"/>
      <c r="D51" s="94" t="str">
        <f>'ОС'!B50</f>
        <v xml:space="preserve">Затирка поверхности после демонтажа опалубки</v>
      </c>
      <c r="E51" s="79" t="str">
        <f>'ОС'!C50&amp;" мм"</f>
        <v xml:space="preserve">2-4 мм</v>
      </c>
      <c r="F51" s="91"/>
      <c r="G51" s="91"/>
      <c r="H51" s="91"/>
      <c r="I51" s="60"/>
      <c r="J51" s="91"/>
      <c r="K51" s="91"/>
      <c r="L51" s="91"/>
      <c r="M51" s="91"/>
      <c r="N51" s="91"/>
      <c r="O51" s="91"/>
      <c r="P51" s="91"/>
      <c r="Q51" s="91"/>
      <c r="R51" s="91"/>
      <c r="S51" s="58"/>
      <c r="T51" s="91"/>
      <c r="U51" s="60"/>
      <c r="V51" s="91"/>
      <c r="W51" s="91"/>
      <c r="X51" s="91"/>
      <c r="Y51" s="91"/>
      <c r="Z51" s="91"/>
      <c r="AA51" s="91"/>
      <c r="AB51" s="91"/>
      <c r="AC51" s="91"/>
      <c r="AD51" s="91"/>
    </row>
    <row r="52" ht="30" outlineLevel="1">
      <c r="A52" s="91"/>
      <c r="B52" s="91"/>
      <c r="C52" s="58"/>
      <c r="D52" s="158" t="str">
        <f>'ОС'!B51</f>
        <v xml:space="preserve">Грунтовка глубокого проникновения</v>
      </c>
      <c r="E52" s="79" t="str">
        <f>'ОС'!C51</f>
        <v xml:space="preserve">1 слой</v>
      </c>
      <c r="F52" s="91"/>
      <c r="G52" s="91"/>
      <c r="H52" s="91"/>
      <c r="I52" s="60"/>
      <c r="J52" s="91"/>
      <c r="K52" s="91"/>
      <c r="L52" s="91"/>
      <c r="M52" s="91"/>
      <c r="N52" s="91"/>
      <c r="O52" s="91"/>
      <c r="P52" s="91"/>
      <c r="Q52" s="91"/>
      <c r="R52" s="91"/>
      <c r="S52" s="135" t="str">
        <f>'ОТ'!B22</f>
        <v xml:space="preserve">Улучшенная окраска краской водно-дисперсионной негорючей за 2 раза, группа горючести НГ</v>
      </c>
      <c r="T52" s="126" t="str">
        <f>'ОТ'!C22</f>
        <v xml:space="preserve">2 слоя</v>
      </c>
      <c r="U52" s="60"/>
      <c r="V52" s="91"/>
      <c r="W52" s="91"/>
      <c r="X52" s="91"/>
      <c r="Y52" s="91"/>
      <c r="Z52" s="91"/>
      <c r="AA52" s="91"/>
      <c r="AB52" s="91"/>
      <c r="AC52" s="91"/>
      <c r="AD52" s="91"/>
    </row>
    <row r="53" ht="30" outlineLevel="1">
      <c r="A53" s="71"/>
      <c r="B53" s="91"/>
      <c r="C53" s="70"/>
      <c r="D53" s="159" t="str">
        <f>'ОС'!B52</f>
        <v xml:space="preserve">Шпатлевка поверхности на цементной основе</v>
      </c>
      <c r="E53" s="139" t="str">
        <f>'ОС'!C52&amp;" мм"</f>
        <v xml:space="preserve">2 мм</v>
      </c>
      <c r="F53" s="71"/>
      <c r="G53" s="71"/>
      <c r="H53" s="71"/>
      <c r="I53" s="29"/>
      <c r="J53" s="71"/>
      <c r="K53" s="71"/>
      <c r="L53" s="71"/>
      <c r="M53" s="71"/>
      <c r="N53" s="71"/>
      <c r="O53" s="71"/>
      <c r="P53" s="71"/>
      <c r="Q53" s="71"/>
      <c r="R53" s="71"/>
      <c r="S53" s="70"/>
      <c r="T53" s="71"/>
      <c r="U53" s="29"/>
      <c r="V53" s="71"/>
      <c r="W53" s="71"/>
      <c r="X53" s="71"/>
      <c r="Y53" s="71"/>
      <c r="Z53" s="71"/>
      <c r="AA53" s="71"/>
      <c r="AB53" s="71"/>
      <c r="AC53" s="71"/>
      <c r="AD53" s="71"/>
    </row>
    <row r="54" ht="30" outlineLevel="1">
      <c r="A54" s="62" t="s">
        <v>474</v>
      </c>
      <c r="B54" s="53"/>
      <c r="C54" s="117" t="str">
        <f>'ОС'!A164</f>
        <v>ОС-60</v>
      </c>
      <c r="D54" s="160" t="str">
        <f>'ОС'!B164</f>
        <v xml:space="preserve">Грунтовка Бетонконтакт</v>
      </c>
      <c r="E54" s="86" t="str">
        <f>'ОС'!C164</f>
        <v xml:space="preserve">1 слой</v>
      </c>
      <c r="F54" s="63"/>
      <c r="G54" s="67"/>
      <c r="H54" s="67"/>
      <c r="I54" s="133" t="str">
        <f>'ОС'!A11</f>
        <v>ОС-6</v>
      </c>
      <c r="J54" s="140" t="str">
        <f>'ОС'!B11</f>
        <v xml:space="preserve">Грунтовка глубокого проникновения</v>
      </c>
      <c r="K54" s="63" t="str">
        <f>'ОС'!C11</f>
        <v xml:space="preserve">1 слой</v>
      </c>
      <c r="L54" s="63"/>
      <c r="M54" s="67"/>
      <c r="N54" s="67"/>
      <c r="O54" s="66"/>
      <c r="P54" s="67"/>
      <c r="Q54" s="67"/>
      <c r="R54" s="84" t="str">
        <f>'ОТ'!A7</f>
        <v>ОТ-3</v>
      </c>
      <c r="S54" s="99" t="str">
        <f>'ОТ'!B7</f>
        <v xml:space="preserve">Грунт-краска колеруемая, группа горючести НГ</v>
      </c>
      <c r="T54" s="79" t="str">
        <f>'ОТ'!C7</f>
        <v xml:space="preserve">1 слой</v>
      </c>
      <c r="U54" s="66"/>
      <c r="V54" s="145"/>
      <c r="W54" s="145"/>
      <c r="X54" s="63"/>
      <c r="Y54" s="67"/>
      <c r="Z54" s="145"/>
      <c r="AA54" s="66"/>
      <c r="AB54" s="67"/>
      <c r="AC54" s="67"/>
      <c r="AD54" s="67"/>
    </row>
    <row r="55" ht="75" outlineLevel="1">
      <c r="A55" s="70"/>
      <c r="B55" s="29"/>
      <c r="C55" s="161"/>
      <c r="D55" s="162" t="str">
        <f>'ОС'!B165</f>
        <v xml:space="preserve">Профиль углозащитный оцинкованный 25х25мм, улучшенная штукатурка смесями цементно-песчаными по сетке тканой стальной 10х10х0.8 мм</v>
      </c>
      <c r="E55" s="163" t="str">
        <f>'ОС'!C165&amp;" мм"</f>
        <v xml:space="preserve">17 мм</v>
      </c>
      <c r="F55" s="71"/>
      <c r="G55" s="71"/>
      <c r="H55" s="71"/>
      <c r="I55" s="28"/>
      <c r="J55" s="164" t="str">
        <f>'ОС'!B12</f>
        <v xml:space="preserve">Профиль углозащитный оцинкованный 25х25мм, улучшенная штукатурка смесями цементно-песчаными по сетке тканой стальной 10х10х0.8 мм</v>
      </c>
      <c r="K55" s="163" t="str">
        <f>'ОС'!C12&amp;" мм"</f>
        <v xml:space="preserve">17 мм</v>
      </c>
      <c r="L55" s="71"/>
      <c r="M55" s="71"/>
      <c r="N55" s="71"/>
      <c r="O55" s="29"/>
      <c r="P55" s="71"/>
      <c r="Q55" s="71"/>
      <c r="R55" s="71"/>
      <c r="S55" s="165" t="str">
        <f>'ОТ'!B8</f>
        <v xml:space="preserve">Окраска краской структурной негорючей, нанесение краскопультом, группа горючести НГ</v>
      </c>
      <c r="T55" s="139" t="str">
        <f>'ОТ'!C8</f>
        <v xml:space="preserve">1 слой</v>
      </c>
      <c r="U55" s="29"/>
      <c r="V55" s="71"/>
      <c r="W55" s="71"/>
      <c r="X55" s="71"/>
      <c r="Y55" s="71"/>
      <c r="Z55" s="71"/>
      <c r="AA55" s="29"/>
      <c r="AB55" s="71"/>
      <c r="AC55" s="71"/>
      <c r="AD55" s="71"/>
    </row>
    <row r="56" ht="18">
      <c r="A56" s="61"/>
      <c r="B56" s="14"/>
      <c r="C56" s="61" t="s">
        <v>475</v>
      </c>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5"/>
    </row>
    <row r="57" ht="30" outlineLevel="1">
      <c r="A57" s="62" t="s">
        <v>476</v>
      </c>
      <c r="B57" s="53"/>
      <c r="C57" s="63" t="str">
        <f>'ОС'!A7</f>
        <v>ОС-4</v>
      </c>
      <c r="D57" s="166" t="str">
        <f>'ОС'!B7</f>
        <v xml:space="preserve">Грунтовка Бетонконтакт</v>
      </c>
      <c r="E57" s="63" t="str">
        <f>'ОС'!C7</f>
        <v xml:space="preserve">1 слой</v>
      </c>
      <c r="F57" s="67"/>
      <c r="G57" s="67"/>
      <c r="H57" s="67"/>
      <c r="I57" s="133" t="str">
        <f>'ОС'!A9</f>
        <v>ОС-5</v>
      </c>
      <c r="J57" s="166" t="str">
        <f>'ОС'!B9</f>
        <v xml:space="preserve">Грунтовка глубокого проникновения</v>
      </c>
      <c r="K57" s="63" t="str">
        <f>'ОС'!C9</f>
        <v xml:space="preserve">1 слой</v>
      </c>
      <c r="L57" s="67"/>
      <c r="M57" s="67"/>
      <c r="N57" s="67"/>
      <c r="O57" s="67"/>
      <c r="P57" s="67"/>
      <c r="Q57" s="67"/>
      <c r="R57" s="84" t="str">
        <f>'ОТ'!A11</f>
        <v>ОТ-5</v>
      </c>
      <c r="S57" s="154" t="str">
        <f>'ОТ'!B11</f>
        <v xml:space="preserve">Грунтовка под финишную отделку</v>
      </c>
      <c r="T57" s="77" t="str">
        <f>'ОТ'!C11</f>
        <v xml:space="preserve">1 слой</v>
      </c>
      <c r="U57" s="167"/>
      <c r="V57" s="67"/>
      <c r="W57" s="67"/>
      <c r="X57" s="67"/>
      <c r="Y57" s="67"/>
      <c r="Z57" s="67"/>
      <c r="AA57" s="67"/>
      <c r="AB57" s="67"/>
      <c r="AC57" s="67"/>
      <c r="AD57" s="67"/>
    </row>
    <row r="58" ht="90" outlineLevel="1">
      <c r="A58" s="70"/>
      <c r="B58" s="29"/>
      <c r="C58" s="71"/>
      <c r="D58" s="113" t="str">
        <f>'ОС'!B8</f>
        <v xml:space="preserve">Профиль углозащитный оцинкованный 25х25мм, сплошное выравнивание смесями цементно-песчаными по сетке тканой стальной 10х10х0.8 мм</v>
      </c>
      <c r="E58" s="86" t="str">
        <f>'ОС'!C8&amp;" мм"</f>
        <v xml:space="preserve">10 мм</v>
      </c>
      <c r="F58" s="71"/>
      <c r="G58" s="71"/>
      <c r="H58" s="71"/>
      <c r="I58" s="28"/>
      <c r="J58" s="164" t="str">
        <f>'ОС'!B10</f>
        <v xml:space="preserve">Профиль углозащитный оцинкованный 25х25мм, простая штукатурка смесями цементно-песчаными по сетке тканой стальной 10х10х0.8 мм</v>
      </c>
      <c r="K58" s="75" t="str">
        <f>'ОС'!C10&amp;" мм"</f>
        <v xml:space="preserve">14 мм</v>
      </c>
      <c r="L58" s="71"/>
      <c r="M58" s="71"/>
      <c r="N58" s="71"/>
      <c r="O58" s="71"/>
      <c r="P58" s="71"/>
      <c r="Q58" s="71"/>
      <c r="R58" s="71"/>
      <c r="S58" s="159" t="str">
        <f>'ОТ'!B12</f>
        <v xml:space="preserve">Простая окраска краской водно-дисперсионной за 2 раза</v>
      </c>
      <c r="T58" s="139" t="str">
        <f>'ОТ'!C12</f>
        <v xml:space="preserve">2 слоя</v>
      </c>
      <c r="U58" s="29"/>
      <c r="V58" s="71"/>
      <c r="W58" s="71"/>
      <c r="X58" s="71"/>
      <c r="Y58" s="71"/>
      <c r="Z58" s="71"/>
      <c r="AA58" s="71"/>
      <c r="AB58" s="71"/>
      <c r="AC58" s="71"/>
      <c r="AD58" s="71"/>
    </row>
    <row r="59" ht="30" outlineLevel="1">
      <c r="A59" s="62" t="s">
        <v>477</v>
      </c>
      <c r="B59" s="53"/>
      <c r="C59" s="76" t="str">
        <f>'ОС'!A3</f>
        <v>ОС-1</v>
      </c>
      <c r="D59" s="166" t="str">
        <f>'ОС'!B3</f>
        <v xml:space="preserve">Грунтовка Бетонконтакт</v>
      </c>
      <c r="E59" s="63" t="str">
        <f>'ОС'!C3</f>
        <v xml:space="preserve">1 слой</v>
      </c>
      <c r="F59" s="67"/>
      <c r="G59" s="67"/>
      <c r="H59" s="67"/>
      <c r="I59" s="66" t="str">
        <f>'ОС'!A9</f>
        <v>ОС-5</v>
      </c>
      <c r="J59" s="168" t="str">
        <f>'ОС'!B9</f>
        <v xml:space="preserve">Грунтовка глубокого проникновения</v>
      </c>
      <c r="K59" s="86" t="str">
        <f>'ОС'!C9</f>
        <v xml:space="preserve">1 слой</v>
      </c>
      <c r="L59" s="67"/>
      <c r="M59" s="67"/>
      <c r="N59" s="67"/>
      <c r="O59" s="67"/>
      <c r="P59" s="67"/>
      <c r="Q59" s="67"/>
      <c r="R59" s="84" t="str">
        <f>'ОТ'!A29</f>
        <v>ОТ-14</v>
      </c>
      <c r="S59" s="169" t="str">
        <f>'ОТ'!B29</f>
        <v xml:space="preserve">Пропитка упрочняющая обеспыливающая</v>
      </c>
      <c r="T59" s="79" t="str">
        <f>'ОТ'!C29</f>
        <v xml:space="preserve">1 слой</v>
      </c>
      <c r="U59" s="67"/>
      <c r="V59" s="67"/>
      <c r="W59" s="67"/>
      <c r="X59" s="67"/>
      <c r="Y59" s="67"/>
      <c r="Z59" s="67"/>
      <c r="AA59" s="67"/>
      <c r="AB59" s="67"/>
      <c r="AC59" s="67"/>
      <c r="AD59" s="67"/>
    </row>
    <row r="60" ht="75" outlineLevel="1">
      <c r="A60" s="70"/>
      <c r="B60" s="29"/>
      <c r="C60" s="71"/>
      <c r="D60" s="129" t="str">
        <f>'ОС'!B4</f>
        <v xml:space="preserve">Затирка поверхности после демонтажа опалубки</v>
      </c>
      <c r="E60" s="130" t="str">
        <f>'ОС'!C4&amp;" мм"</f>
        <v xml:space="preserve">2-4 мм</v>
      </c>
      <c r="F60" s="71"/>
      <c r="G60" s="71"/>
      <c r="H60" s="71"/>
      <c r="I60" s="29"/>
      <c r="J60" s="170" t="str">
        <f>'ОС'!B10</f>
        <v xml:space="preserve">Профиль углозащитный оцинкованный 25х25мм, простая штукатурка смесями цементно-песчаными по сетке тканой стальной 10х10х0.8 мм</v>
      </c>
      <c r="K60" s="75" t="str">
        <f>'ОС'!C10&amp;" мм"</f>
        <v xml:space="preserve">14 мм</v>
      </c>
      <c r="L60" s="71"/>
      <c r="M60" s="71"/>
      <c r="N60" s="71"/>
      <c r="O60" s="71"/>
      <c r="P60" s="71"/>
      <c r="Q60" s="71"/>
      <c r="R60" s="71"/>
      <c r="S60" s="71"/>
      <c r="T60" s="71"/>
      <c r="U60" s="71"/>
      <c r="V60" s="71"/>
      <c r="W60" s="71"/>
      <c r="X60" s="71"/>
      <c r="Y60" s="71"/>
      <c r="Z60" s="71"/>
      <c r="AA60" s="71"/>
      <c r="AB60" s="71"/>
      <c r="AC60" s="71"/>
      <c r="AD60" s="71"/>
    </row>
    <row r="61" ht="18" customHeight="1" outlineLevel="1">
      <c r="A61" s="77" t="s">
        <v>478</v>
      </c>
      <c r="B61" s="77" t="s">
        <v>479</v>
      </c>
      <c r="C61" s="77" t="str">
        <f>'ОС'!A3</f>
        <v>ОС-1</v>
      </c>
      <c r="D61" s="158" t="str">
        <f>'ОС'!B3</f>
        <v xml:space="preserve">Грунтовка Бетонконтакт</v>
      </c>
      <c r="E61" s="79" t="str">
        <f>'ОС'!C3</f>
        <v xml:space="preserve">1 слой</v>
      </c>
      <c r="F61" s="82" t="str">
        <f>'ОС'!A144</f>
        <v>ОС-53</v>
      </c>
      <c r="G61" s="171" t="str">
        <f>'ОС'!B144</f>
        <v xml:space="preserve">Грунтовка Бетонконтакт</v>
      </c>
      <c r="H61" s="82" t="str">
        <f>'ОС'!C144</f>
        <v xml:space="preserve">1 слой</v>
      </c>
      <c r="I61" s="101" t="str">
        <f>'ОС'!A13</f>
        <v>ОС-7</v>
      </c>
      <c r="J61" s="154" t="str">
        <f>'ОС'!B13</f>
        <v xml:space="preserve">Грунтовка глубокого проникновения</v>
      </c>
      <c r="K61" s="77" t="str">
        <f>'ОС'!C13</f>
        <v xml:space="preserve">1 слой</v>
      </c>
      <c r="L61" s="77"/>
      <c r="M61" s="77"/>
      <c r="N61" s="77"/>
      <c r="O61" s="77"/>
      <c r="P61" s="77"/>
      <c r="Q61" s="77"/>
      <c r="R61" s="77" t="str">
        <f>'ОТ'!A11</f>
        <v>ОТ-5</v>
      </c>
      <c r="S61" s="154" t="str">
        <f>'ОТ'!B11</f>
        <v xml:space="preserve">Грунтовка под финишную отделку</v>
      </c>
      <c r="T61" s="77" t="str">
        <f>'ОТ'!C11</f>
        <v xml:space="preserve">1 слой</v>
      </c>
      <c r="U61" s="77" t="str">
        <f>'ПТ'!A23</f>
        <v>ПТ-5</v>
      </c>
      <c r="V61" s="172" t="str">
        <f>'ПТ'!B23</f>
        <v xml:space="preserve">Грунтовка Бетонконтакт</v>
      </c>
      <c r="W61" s="77" t="str">
        <f>'ПТ'!C23</f>
        <v xml:space="preserve">1 слой</v>
      </c>
      <c r="X61" s="77" t="s">
        <v>458</v>
      </c>
      <c r="Y61" s="62" t="str">
        <f>'П'!A68</f>
        <v>П-11</v>
      </c>
      <c r="Z61" s="116" t="str">
        <f>'П'!C68</f>
        <v xml:space="preserve">Керамогранит с затиркой швов, износостойкость неглазурованных плиток не более 0,5 г/см2, класс износостойкости PEI 5, предел прочности при изгибе не менее 35 МПа по ГОСТ 13996-2019 Таблица 24, морозостойкая, класс противоскольжения R9</v>
      </c>
      <c r="AA61" s="117" t="str">
        <f>'П'!D68&amp;" мм"</f>
        <v xml:space="preserve">8 мм</v>
      </c>
      <c r="AB61" s="63" t="s">
        <v>458</v>
      </c>
      <c r="AC61" s="77" t="s">
        <v>458</v>
      </c>
      <c r="AD61" s="77" t="s">
        <v>458</v>
      </c>
    </row>
    <row r="62" ht="18" customHeight="1" outlineLevel="1">
      <c r="A62" s="91"/>
      <c r="B62" s="91"/>
      <c r="C62" s="91"/>
      <c r="D62" s="58"/>
      <c r="E62" s="91"/>
      <c r="F62" s="91"/>
      <c r="G62" s="58"/>
      <c r="H62" s="91"/>
      <c r="I62" s="60"/>
      <c r="J62" s="58"/>
      <c r="K62" s="91"/>
      <c r="L62" s="91"/>
      <c r="M62" s="91"/>
      <c r="N62" s="91"/>
      <c r="O62" s="91"/>
      <c r="P62" s="91"/>
      <c r="Q62" s="91"/>
      <c r="R62" s="91"/>
      <c r="S62" s="58"/>
      <c r="T62" s="91"/>
      <c r="U62" s="91"/>
      <c r="V62" s="96" t="str">
        <f>'ПТ'!B24</f>
        <v xml:space="preserve">Затирка поверхности после демонтажа опалубки</v>
      </c>
      <c r="W62" s="79" t="str">
        <f>'ПТ'!C24&amp;" мм"</f>
        <v xml:space="preserve">2-4 мм</v>
      </c>
      <c r="X62" s="91"/>
      <c r="Y62" s="58"/>
      <c r="Z62" s="158" t="str">
        <f>П!C69</f>
        <v xml:space="preserve">Клей плиточный водостойкий Церезит СМ 16</v>
      </c>
      <c r="AA62" s="79" t="str">
        <f>П!D69&amp;" мм"</f>
        <v xml:space="preserve">6 мм</v>
      </c>
      <c r="AB62" s="91"/>
      <c r="AC62" s="91"/>
      <c r="AD62" s="91"/>
    </row>
    <row r="63" ht="18" customHeight="1" outlineLevel="1">
      <c r="A63" s="91"/>
      <c r="B63" s="91"/>
      <c r="C63" s="91"/>
      <c r="D63" s="58"/>
      <c r="E63" s="91"/>
      <c r="F63" s="91"/>
      <c r="G63" s="58"/>
      <c r="H63" s="91"/>
      <c r="I63" s="60"/>
      <c r="J63" s="58"/>
      <c r="K63" s="91"/>
      <c r="L63" s="91"/>
      <c r="M63" s="91"/>
      <c r="N63" s="91"/>
      <c r="O63" s="91"/>
      <c r="P63" s="91"/>
      <c r="Q63" s="91"/>
      <c r="R63" s="91"/>
      <c r="S63" s="94" t="str">
        <f>'ОТ'!B12</f>
        <v xml:space="preserve">Простая окраска краской водно-дисперсионной за 2 раза</v>
      </c>
      <c r="T63" s="79" t="str">
        <f>'ОТ'!C12</f>
        <v xml:space="preserve">2 слоя</v>
      </c>
      <c r="U63" s="91"/>
      <c r="V63" s="91"/>
      <c r="W63" s="91"/>
      <c r="X63" s="91"/>
      <c r="Y63" s="58"/>
      <c r="Z63" s="94" t="str">
        <f>П!C70</f>
        <v xml:space="preserve">Гидроизоляция цементная Церезит CR 65 WATERPROOF с заведением на стены на 200 мм с прокладкой по углам водонепроницаемой ленты для герметизации швов Церезит CL 152</v>
      </c>
      <c r="AA63" s="79" t="str">
        <f>П!D70&amp;" мм"</f>
        <v xml:space="preserve">2 мм</v>
      </c>
      <c r="AB63" s="91"/>
      <c r="AC63" s="91"/>
      <c r="AD63" s="91"/>
    </row>
    <row r="64" ht="6" customHeight="1" outlineLevel="1">
      <c r="A64" s="91"/>
      <c r="B64" s="91"/>
      <c r="C64" s="91"/>
      <c r="D64" s="58"/>
      <c r="E64" s="91"/>
      <c r="F64" s="91"/>
      <c r="G64" s="58"/>
      <c r="H64" s="91"/>
      <c r="I64" s="60"/>
      <c r="J64" s="58"/>
      <c r="K64" s="91"/>
      <c r="L64" s="91"/>
      <c r="M64" s="91"/>
      <c r="N64" s="91"/>
      <c r="O64" s="91"/>
      <c r="P64" s="91"/>
      <c r="Q64" s="91"/>
      <c r="R64" s="91"/>
      <c r="S64" s="58"/>
      <c r="T64" s="91"/>
      <c r="U64" s="91"/>
      <c r="V64" s="169" t="str">
        <f>'ПТ'!B25</f>
        <v xml:space="preserve">Грунтовка под финишную отделку</v>
      </c>
      <c r="W64" s="79" t="str">
        <f>'ПТ'!C25</f>
        <v xml:space="preserve">1 слой</v>
      </c>
      <c r="X64" s="91"/>
      <c r="Y64" s="58"/>
      <c r="Z64" s="94" t="str">
        <f>П!C71</f>
        <v xml:space="preserve">Стяжка полусухая цементно-песчаная М150, армированная фиброволокном 
(фибра полипропиленовая 12мм, расход 0.6кг/м3)</v>
      </c>
      <c r="AA64" s="79" t="str">
        <f>П!D71&amp;" мм"</f>
        <v xml:space="preserve">43-133 мм</v>
      </c>
      <c r="AB64" s="91"/>
      <c r="AC64" s="91"/>
      <c r="AD64" s="91"/>
    </row>
    <row r="65" ht="6" customHeight="1" outlineLevel="1">
      <c r="A65" s="91"/>
      <c r="B65" s="91"/>
      <c r="C65" s="91"/>
      <c r="D65" s="58"/>
      <c r="E65" s="91"/>
      <c r="F65" s="91"/>
      <c r="G65" s="58"/>
      <c r="H65" s="91"/>
      <c r="I65" s="60"/>
      <c r="J65" s="58"/>
      <c r="K65" s="91"/>
      <c r="L65" s="91"/>
      <c r="M65" s="91"/>
      <c r="N65" s="91"/>
      <c r="O65" s="91"/>
      <c r="P65" s="91"/>
      <c r="Q65" s="91"/>
      <c r="R65" s="91"/>
      <c r="S65" s="58"/>
      <c r="T65" s="91"/>
      <c r="U65" s="91"/>
      <c r="V65" s="91"/>
      <c r="W65" s="91"/>
      <c r="X65" s="91"/>
      <c r="Y65" s="70"/>
      <c r="Z65" s="159" t="str">
        <f>П!C72</f>
        <v xml:space="preserve">Монолитный ж/бетон</v>
      </c>
      <c r="AA65" s="139" t="str">
        <f>'П'!D72</f>
        <v xml:space="preserve">по проекту</v>
      </c>
      <c r="AB65" s="91"/>
      <c r="AC65" s="91"/>
      <c r="AD65" s="91"/>
    </row>
    <row r="66" ht="6" customHeight="1" outlineLevel="1">
      <c r="A66" s="91"/>
      <c r="B66" s="91"/>
      <c r="C66" s="91"/>
      <c r="D66" s="58"/>
      <c r="E66" s="91"/>
      <c r="F66" s="91"/>
      <c r="G66" s="58"/>
      <c r="H66" s="91"/>
      <c r="I66" s="60"/>
      <c r="J66" s="58"/>
      <c r="K66" s="91"/>
      <c r="L66" s="91"/>
      <c r="M66" s="91"/>
      <c r="N66" s="91"/>
      <c r="O66" s="91"/>
      <c r="P66" s="91"/>
      <c r="Q66" s="91"/>
      <c r="R66" s="91"/>
      <c r="S66" s="58"/>
      <c r="T66" s="91"/>
      <c r="U66" s="91"/>
      <c r="V66" s="91"/>
      <c r="W66" s="91"/>
      <c r="X66" s="91"/>
      <c r="Y66" s="106" t="str">
        <f>'П'!A87</f>
        <v>П-14</v>
      </c>
      <c r="Z66" s="116" t="str">
        <f>'П'!C87</f>
        <v xml:space="preserve">Керамогранит с затиркой швов, износостойкость неглазурованных плиток не более 0,5 г/см2, класс износостойкости PEI 5, предел прочности при изгибе не менее 35 МПа по ГОСТ 13996-2019 Таблица 24, морозостойкая, класс противоскольжения R9</v>
      </c>
      <c r="AA66" s="76" t="str">
        <f>'П'!D87&amp;" мм"</f>
        <v xml:space="preserve">8 мм</v>
      </c>
      <c r="AB66" s="91"/>
      <c r="AC66" s="91"/>
      <c r="AD66" s="91"/>
    </row>
    <row r="67" ht="6" customHeight="1" outlineLevel="1">
      <c r="A67" s="91"/>
      <c r="B67" s="91"/>
      <c r="C67" s="91"/>
      <c r="D67" s="58"/>
      <c r="E67" s="91"/>
      <c r="F67" s="91"/>
      <c r="G67" s="58"/>
      <c r="H67" s="91"/>
      <c r="I67" s="60"/>
      <c r="J67" s="58"/>
      <c r="K67" s="91"/>
      <c r="L67" s="91"/>
      <c r="M67" s="91"/>
      <c r="N67" s="91"/>
      <c r="O67" s="91"/>
      <c r="P67" s="91"/>
      <c r="Q67" s="91"/>
      <c r="R67" s="91"/>
      <c r="S67" s="58"/>
      <c r="T67" s="91"/>
      <c r="U67" s="91"/>
      <c r="V67" s="91"/>
      <c r="W67" s="91"/>
      <c r="X67" s="91"/>
      <c r="Y67" s="58"/>
      <c r="Z67" s="173" t="str">
        <f>П!C88</f>
        <v xml:space="preserve">Клей плиточный водостойкий Церезит СМ 16</v>
      </c>
      <c r="AA67" s="95" t="str">
        <f>П!D88&amp;" мм"</f>
        <v xml:space="preserve">6 мм</v>
      </c>
      <c r="AB67" s="91"/>
      <c r="AC67" s="91"/>
      <c r="AD67" s="91"/>
    </row>
    <row r="68" ht="6" customHeight="1" outlineLevel="1">
      <c r="A68" s="91"/>
      <c r="B68" s="91"/>
      <c r="C68" s="91"/>
      <c r="D68" s="58"/>
      <c r="E68" s="91"/>
      <c r="F68" s="91"/>
      <c r="G68" s="58"/>
      <c r="H68" s="91"/>
      <c r="I68" s="60"/>
      <c r="J68" s="58"/>
      <c r="K68" s="91"/>
      <c r="L68" s="91"/>
      <c r="M68" s="91"/>
      <c r="N68" s="91"/>
      <c r="O68" s="91"/>
      <c r="P68" s="91"/>
      <c r="Q68" s="91"/>
      <c r="R68" s="91"/>
      <c r="S68" s="58"/>
      <c r="T68" s="91"/>
      <c r="U68" s="91"/>
      <c r="V68" s="91"/>
      <c r="W68" s="91"/>
      <c r="X68" s="91"/>
      <c r="Y68" s="58"/>
      <c r="Z68" s="173" t="str">
        <f>П!C89</f>
        <v xml:space="preserve">Грунтовка Бетоноконтакт Церезит CT 19</v>
      </c>
      <c r="AA68" s="95" t="str">
        <f>'П'!D89</f>
        <v xml:space="preserve">1 слой</v>
      </c>
      <c r="AB68" s="91"/>
      <c r="AC68" s="91"/>
      <c r="AD68" s="91"/>
    </row>
    <row r="69" ht="6" customHeight="1" outlineLevel="1">
      <c r="A69" s="91"/>
      <c r="B69" s="91"/>
      <c r="C69" s="91"/>
      <c r="D69" s="58"/>
      <c r="E69" s="91"/>
      <c r="F69" s="91"/>
      <c r="G69" s="58"/>
      <c r="H69" s="91"/>
      <c r="I69" s="60"/>
      <c r="J69" s="58"/>
      <c r="K69" s="91"/>
      <c r="L69" s="91"/>
      <c r="M69" s="91"/>
      <c r="N69" s="91"/>
      <c r="O69" s="91"/>
      <c r="P69" s="91"/>
      <c r="Q69" s="91"/>
      <c r="R69" s="91"/>
      <c r="S69" s="58"/>
      <c r="T69" s="91"/>
      <c r="U69" s="91"/>
      <c r="V69" s="91"/>
      <c r="W69" s="91"/>
      <c r="X69" s="91"/>
      <c r="Y69" s="58"/>
      <c r="Z69" s="112" t="str">
        <f>П!C90</f>
        <v xml:space="preserve">Плита бетонная В15 W4 армированная в 2 слоя сеткой Ø5 В500С с ячейкой 100*100</v>
      </c>
      <c r="AA69" s="95" t="str">
        <f>П!D90</f>
        <v xml:space="preserve">по проекту</v>
      </c>
      <c r="AB69" s="91"/>
      <c r="AC69" s="91"/>
      <c r="AD69" s="91"/>
    </row>
    <row r="70" ht="6" customHeight="1" outlineLevel="1">
      <c r="A70" s="91"/>
      <c r="B70" s="91"/>
      <c r="C70" s="91"/>
      <c r="D70" s="58"/>
      <c r="E70" s="91"/>
      <c r="F70" s="91"/>
      <c r="G70" s="58"/>
      <c r="H70" s="91"/>
      <c r="I70" s="60"/>
      <c r="J70" s="58"/>
      <c r="K70" s="91"/>
      <c r="L70" s="91"/>
      <c r="M70" s="91"/>
      <c r="N70" s="91"/>
      <c r="O70" s="91"/>
      <c r="P70" s="91"/>
      <c r="Q70" s="91"/>
      <c r="R70" s="91"/>
      <c r="S70" s="58"/>
      <c r="T70" s="91"/>
      <c r="U70" s="91"/>
      <c r="V70" s="91"/>
      <c r="W70" s="91"/>
      <c r="X70" s="91"/>
      <c r="Y70" s="58"/>
      <c r="Z70" s="112" t="str">
        <f>П!C91</f>
        <v xml:space="preserve">Прокладка Виброрез-Н</v>
      </c>
      <c r="AA70" s="95" t="str">
        <f>'П'!D91&amp;" мм"</f>
        <v xml:space="preserve">30 мм</v>
      </c>
      <c r="AB70" s="91"/>
      <c r="AC70" s="91"/>
      <c r="AD70" s="91"/>
    </row>
    <row r="71" ht="6" customHeight="1" outlineLevel="1">
      <c r="A71" s="91"/>
      <c r="B71" s="71"/>
      <c r="C71" s="91"/>
      <c r="D71" s="58"/>
      <c r="E71" s="91"/>
      <c r="F71" s="91"/>
      <c r="G71" s="58"/>
      <c r="H71" s="91"/>
      <c r="I71" s="60"/>
      <c r="J71" s="58"/>
      <c r="K71" s="91"/>
      <c r="L71" s="91"/>
      <c r="M71" s="91"/>
      <c r="N71" s="91"/>
      <c r="O71" s="91"/>
      <c r="P71" s="91"/>
      <c r="Q71" s="91"/>
      <c r="R71" s="71"/>
      <c r="S71" s="70"/>
      <c r="T71" s="71"/>
      <c r="U71" s="91"/>
      <c r="V71" s="138" t="str">
        <f>'ПТ'!B26</f>
        <v xml:space="preserve">Простая окраска краской водно-дисперсионной за 2 раза</v>
      </c>
      <c r="W71" s="79" t="str">
        <f>'ПТ'!C26</f>
        <v xml:space="preserve">2 слоя</v>
      </c>
      <c r="X71" s="91"/>
      <c r="Y71" s="70"/>
      <c r="Z71" s="129" t="str">
        <f>П!C92</f>
        <v xml:space="preserve">Монолитный ж/бетон</v>
      </c>
      <c r="AA71" s="130" t="str">
        <f>'П'!D92</f>
        <v xml:space="preserve">по проекту</v>
      </c>
      <c r="AB71" s="91"/>
      <c r="AC71" s="91"/>
      <c r="AD71" s="91"/>
    </row>
    <row r="72" ht="7" customHeight="1" outlineLevel="1">
      <c r="A72" s="91"/>
      <c r="B72" s="79" t="s">
        <v>480</v>
      </c>
      <c r="C72" s="91"/>
      <c r="D72" s="94" t="str">
        <f>'ОС'!B4</f>
        <v xml:space="preserve">Затирка поверхности после демонтажа опалубки</v>
      </c>
      <c r="E72" s="79" t="str">
        <f>'ОС'!C4&amp;" мм"</f>
        <v xml:space="preserve">2-4 мм</v>
      </c>
      <c r="F72" s="91"/>
      <c r="G72" s="112" t="str">
        <f>'ОС'!B145</f>
        <v xml:space="preserve">Сплошное выравнивание смесями цементно-песчаными по сетке тканой стальной 10х10х0.8 мм</v>
      </c>
      <c r="H72" s="98" t="str">
        <f>'ОС'!C145&amp;" мм"</f>
        <v xml:space="preserve">до 35 мм</v>
      </c>
      <c r="I72" s="60"/>
      <c r="J72" s="94" t="str">
        <f>'ОС'!B14</f>
        <v xml:space="preserve">Простая штукатурка смесями цементно-песчаными по сетке тканой стальной 10х10х0.8 мм</v>
      </c>
      <c r="K72" s="79" t="str">
        <f>'ОС'!C14&amp;" мм"</f>
        <v xml:space="preserve">14 мм</v>
      </c>
      <c r="L72" s="91"/>
      <c r="M72" s="91"/>
      <c r="N72" s="91"/>
      <c r="O72" s="91"/>
      <c r="P72" s="91"/>
      <c r="Q72" s="91"/>
      <c r="R72" s="84" t="str">
        <f>'ОТ'!A30</f>
        <v>ОТ-15</v>
      </c>
      <c r="S72" s="154" t="str">
        <f>'ОТ'!B30</f>
        <v xml:space="preserve">Грунтовка глубокого проникновения</v>
      </c>
      <c r="T72" s="77" t="str">
        <f>'ОТ'!C30</f>
        <v xml:space="preserve">1 слой</v>
      </c>
      <c r="U72" s="91"/>
      <c r="V72" s="91"/>
      <c r="W72" s="91"/>
      <c r="X72" s="91"/>
      <c r="Y72" s="106" t="str">
        <f>'П'!A93</f>
        <v>П-15</v>
      </c>
      <c r="Z72" s="112" t="str">
        <f>П!C93</f>
        <v xml:space="preserve">Керамогранит с затиркой швов, износостойкость неглазурованных плиток не более 0,5 г/см2, класс износостойкости PEI 5, предел прочности при изгибе не менее 35 МПа по ГОСТ 13996-2019 Таблица 24, морозостойкая, класс противоскольжения R9</v>
      </c>
      <c r="AA72" s="95" t="str">
        <f>'П'!D93&amp;" мм"</f>
        <v xml:space="preserve">8 мм</v>
      </c>
      <c r="AB72" s="91"/>
      <c r="AC72" s="91"/>
      <c r="AD72" s="91"/>
    </row>
    <row r="73" ht="7" customHeight="1" outlineLevel="1">
      <c r="A73" s="91"/>
      <c r="B73" s="91"/>
      <c r="C73" s="91"/>
      <c r="D73" s="58"/>
      <c r="E73" s="91"/>
      <c r="F73" s="91"/>
      <c r="G73" s="58"/>
      <c r="H73" s="91"/>
      <c r="I73" s="60"/>
      <c r="J73" s="58"/>
      <c r="K73" s="91"/>
      <c r="L73" s="91"/>
      <c r="M73" s="91"/>
      <c r="N73" s="91"/>
      <c r="O73" s="91"/>
      <c r="P73" s="91"/>
      <c r="Q73" s="91"/>
      <c r="R73" s="91"/>
      <c r="S73" s="58"/>
      <c r="T73" s="91"/>
      <c r="U73" s="91"/>
      <c r="V73" s="91"/>
      <c r="W73" s="91"/>
      <c r="X73" s="91"/>
      <c r="Y73" s="58"/>
      <c r="Z73" s="173" t="str">
        <f>П!C94</f>
        <v xml:space="preserve">Клей плиточный водостойкий Церезит СМ 16</v>
      </c>
      <c r="AA73" s="95" t="str">
        <f>П!D94&amp;" мм"</f>
        <v xml:space="preserve">6 мм</v>
      </c>
      <c r="AB73" s="91"/>
      <c r="AC73" s="91"/>
      <c r="AD73" s="91"/>
    </row>
    <row r="74" ht="7" customHeight="1" outlineLevel="1">
      <c r="A74" s="91"/>
      <c r="B74" s="91"/>
      <c r="C74" s="91"/>
      <c r="D74" s="58"/>
      <c r="E74" s="91"/>
      <c r="F74" s="91"/>
      <c r="G74" s="58"/>
      <c r="H74" s="91"/>
      <c r="I74" s="60"/>
      <c r="J74" s="58"/>
      <c r="K74" s="91"/>
      <c r="L74" s="91"/>
      <c r="M74" s="91"/>
      <c r="N74" s="91"/>
      <c r="O74" s="91"/>
      <c r="P74" s="91"/>
      <c r="Q74" s="91"/>
      <c r="R74" s="91"/>
      <c r="S74" s="58"/>
      <c r="T74" s="91"/>
      <c r="U74" s="91"/>
      <c r="V74" s="91"/>
      <c r="W74" s="91"/>
      <c r="X74" s="91"/>
      <c r="Y74" s="58"/>
      <c r="Z74" s="173" t="str">
        <f>П!C95</f>
        <v xml:space="preserve">Грунтовка Бетоноконтакт Церезит CT 19</v>
      </c>
      <c r="AA74" s="95" t="str">
        <f>'П'!D95</f>
        <v xml:space="preserve">1 слой</v>
      </c>
      <c r="AB74" s="91"/>
      <c r="AC74" s="91"/>
      <c r="AD74" s="91"/>
    </row>
    <row r="75" ht="7" customHeight="1" outlineLevel="1">
      <c r="A75" s="91"/>
      <c r="B75" s="91"/>
      <c r="C75" s="91"/>
      <c r="D75" s="58"/>
      <c r="E75" s="91"/>
      <c r="F75" s="91"/>
      <c r="G75" s="58"/>
      <c r="H75" s="91"/>
      <c r="I75" s="60"/>
      <c r="J75" s="58"/>
      <c r="K75" s="91"/>
      <c r="L75" s="91"/>
      <c r="M75" s="91"/>
      <c r="N75" s="91"/>
      <c r="O75" s="91"/>
      <c r="P75" s="91"/>
      <c r="Q75" s="91"/>
      <c r="R75" s="91"/>
      <c r="S75" s="58"/>
      <c r="T75" s="91"/>
      <c r="U75" s="91"/>
      <c r="V75" s="91"/>
      <c r="W75" s="91"/>
      <c r="X75" s="91"/>
      <c r="Y75" s="58"/>
      <c r="Z75" s="112" t="str">
        <f>П!C96</f>
        <v xml:space="preserve">Плита бетонная В15 W4 армированная в 2 слоя сеткой Ø5 В500С с ячейкой 100*100</v>
      </c>
      <c r="AA75" s="95" t="str">
        <f>П!D96</f>
        <v xml:space="preserve">по проекту</v>
      </c>
      <c r="AB75" s="91"/>
      <c r="AC75" s="91"/>
      <c r="AD75" s="91"/>
    </row>
    <row r="76" ht="7" customHeight="1" outlineLevel="1">
      <c r="A76" s="91"/>
      <c r="B76" s="91"/>
      <c r="C76" s="91"/>
      <c r="D76" s="58"/>
      <c r="E76" s="91"/>
      <c r="F76" s="91"/>
      <c r="G76" s="58"/>
      <c r="H76" s="91"/>
      <c r="I76" s="60"/>
      <c r="J76" s="58"/>
      <c r="K76" s="91"/>
      <c r="L76" s="91"/>
      <c r="M76" s="91"/>
      <c r="N76" s="91"/>
      <c r="O76" s="91"/>
      <c r="P76" s="91"/>
      <c r="Q76" s="91"/>
      <c r="R76" s="91"/>
      <c r="S76" s="58"/>
      <c r="T76" s="91"/>
      <c r="U76" s="91"/>
      <c r="V76" s="91"/>
      <c r="W76" s="91"/>
      <c r="X76" s="91"/>
      <c r="Y76" s="70"/>
      <c r="Z76" s="112" t="str">
        <f>П!C97</f>
        <v xml:space="preserve">Монолитный ж/бетон</v>
      </c>
      <c r="AA76" s="130" t="str">
        <f>П!D97</f>
        <v xml:space="preserve">по проекту</v>
      </c>
      <c r="AB76" s="91"/>
      <c r="AC76" s="91"/>
      <c r="AD76" s="91"/>
    </row>
    <row r="77" ht="7" customHeight="1" outlineLevel="1">
      <c r="A77" s="91"/>
      <c r="B77" s="91"/>
      <c r="C77" s="91"/>
      <c r="D77" s="58"/>
      <c r="E77" s="91"/>
      <c r="F77" s="91"/>
      <c r="G77" s="58"/>
      <c r="H77" s="91"/>
      <c r="I77" s="60"/>
      <c r="J77" s="58"/>
      <c r="K77" s="91"/>
      <c r="L77" s="91"/>
      <c r="M77" s="91"/>
      <c r="N77" s="91"/>
      <c r="O77" s="91"/>
      <c r="P77" s="91"/>
      <c r="Q77" s="91"/>
      <c r="R77" s="91"/>
      <c r="S77" s="58"/>
      <c r="T77" s="91"/>
      <c r="U77" s="91"/>
      <c r="V77" s="91"/>
      <c r="W77" s="91"/>
      <c r="X77" s="91"/>
      <c r="Y77" s="106" t="str">
        <f>'П'!A166</f>
        <v>П-26</v>
      </c>
      <c r="Z77" s="120" t="str">
        <f>'П'!C166</f>
        <v xml:space="preserve">Керамогранит с затиркой швов, износостойкость неглазурованных плиток не более 0,5 г/см2, класс износостойкости PEI 5, предел прочности при изгибе не менее 35 МПа по ГОСТ 13996-2019 Таблица 24, морозостойкая, класс противоскольжения R9</v>
      </c>
      <c r="AA77" s="110" t="str">
        <f>'П'!D166&amp;" мм"</f>
        <v xml:space="preserve">8 мм</v>
      </c>
      <c r="AB77" s="91"/>
      <c r="AC77" s="91"/>
      <c r="AD77" s="91"/>
    </row>
    <row r="78" ht="7" customHeight="1" outlineLevel="1">
      <c r="A78" s="91"/>
      <c r="B78" s="91"/>
      <c r="C78" s="91"/>
      <c r="D78" s="58"/>
      <c r="E78" s="91"/>
      <c r="F78" s="91"/>
      <c r="G78" s="58"/>
      <c r="H78" s="91"/>
      <c r="I78" s="60"/>
      <c r="J78" s="58"/>
      <c r="K78" s="91"/>
      <c r="L78" s="91"/>
      <c r="M78" s="91"/>
      <c r="N78" s="91"/>
      <c r="O78" s="91"/>
      <c r="P78" s="91"/>
      <c r="Q78" s="91"/>
      <c r="R78" s="91"/>
      <c r="S78" s="58"/>
      <c r="T78" s="91"/>
      <c r="U78" s="91"/>
      <c r="V78" s="91"/>
      <c r="W78" s="91"/>
      <c r="X78" s="91"/>
      <c r="Y78" s="58"/>
      <c r="Z78" s="174" t="str">
        <f>П!C167</f>
        <v xml:space="preserve">Клей плиточный водостойкий Церезит СМ 16</v>
      </c>
      <c r="AA78" s="110" t="str">
        <f>П!D167&amp;" мм"</f>
        <v xml:space="preserve">6 мм</v>
      </c>
      <c r="AB78" s="91"/>
      <c r="AC78" s="91"/>
      <c r="AD78" s="91"/>
    </row>
    <row r="79" ht="18" customHeight="1" outlineLevel="1">
      <c r="A79" s="91"/>
      <c r="B79" s="91"/>
      <c r="C79" s="91"/>
      <c r="D79" s="58"/>
      <c r="E79" s="91"/>
      <c r="F79" s="91"/>
      <c r="G79" s="58"/>
      <c r="H79" s="91"/>
      <c r="I79" s="60"/>
      <c r="J79" s="58"/>
      <c r="K79" s="91"/>
      <c r="L79" s="91"/>
      <c r="M79" s="91"/>
      <c r="N79" s="91"/>
      <c r="O79" s="91"/>
      <c r="P79" s="91"/>
      <c r="Q79" s="91"/>
      <c r="R79" s="91"/>
      <c r="S79" s="94" t="str">
        <f>'ОТ'!B31</f>
        <v xml:space="preserve">Керамическая плитка на растворе цементно-песчаном с затиркой швов</v>
      </c>
      <c r="T79" s="119" t="str">
        <f>'ОТ'!C31&amp;" мм"</f>
        <v xml:space="preserve">12* мм</v>
      </c>
      <c r="U79" s="91"/>
      <c r="V79" s="91"/>
      <c r="W79" s="91"/>
      <c r="X79" s="91"/>
      <c r="Y79" s="58"/>
      <c r="Z79" s="97" t="str">
        <f>П!C168</f>
        <v xml:space="preserve">Гидроизоляция цементная Церезит CR 65 WATERPROOF с заведением на стены на 200 мм с прокладкой по углам водонепроницаемой ленты для герметизации швов Церезит CL 152</v>
      </c>
      <c r="AA79" s="110" t="str">
        <f>П!D168&amp;" мм"</f>
        <v xml:space="preserve">2 мм</v>
      </c>
      <c r="AB79" s="91"/>
      <c r="AC79" s="91"/>
      <c r="AD79" s="91"/>
    </row>
    <row r="80" ht="18" customHeight="1" outlineLevel="1">
      <c r="A80" s="91"/>
      <c r="B80" s="91"/>
      <c r="C80" s="91"/>
      <c r="D80" s="58"/>
      <c r="E80" s="91"/>
      <c r="F80" s="91"/>
      <c r="G80" s="58"/>
      <c r="H80" s="91"/>
      <c r="I80" s="60"/>
      <c r="J80" s="58"/>
      <c r="K80" s="91"/>
      <c r="L80" s="91"/>
      <c r="M80" s="91"/>
      <c r="N80" s="91"/>
      <c r="O80" s="91"/>
      <c r="P80" s="91"/>
      <c r="Q80" s="91"/>
      <c r="R80" s="91"/>
      <c r="S80" s="58"/>
      <c r="T80" s="175"/>
      <c r="U80" s="91"/>
      <c r="V80" s="91"/>
      <c r="W80" s="91"/>
      <c r="X80" s="91"/>
      <c r="Y80" s="58"/>
      <c r="Z80" s="97" t="str">
        <f>П!C169</f>
        <v xml:space="preserve">Плита бетонная В15, W4 армированная в 2 слоя сеткой Ø5 В500С с ячейкой 100x100</v>
      </c>
      <c r="AA80" s="110" t="str">
        <f>П!D169&amp;" мм"</f>
        <v xml:space="preserve">43-133 мм</v>
      </c>
      <c r="AB80" s="91"/>
      <c r="AC80" s="91"/>
      <c r="AD80" s="91"/>
    </row>
    <row r="81" ht="18" customHeight="1" outlineLevel="1">
      <c r="A81" s="71"/>
      <c r="B81" s="71"/>
      <c r="C81" s="71"/>
      <c r="D81" s="70"/>
      <c r="E81" s="71"/>
      <c r="F81" s="71"/>
      <c r="G81" s="70"/>
      <c r="H81" s="71"/>
      <c r="I81" s="29"/>
      <c r="J81" s="70"/>
      <c r="K81" s="71"/>
      <c r="L81" s="71"/>
      <c r="M81" s="71"/>
      <c r="N81" s="71"/>
      <c r="O81" s="71"/>
      <c r="P81" s="71"/>
      <c r="Q81" s="71"/>
      <c r="R81" s="71"/>
      <c r="S81" s="70"/>
      <c r="T81" s="161"/>
      <c r="U81" s="71"/>
      <c r="V81" s="71"/>
      <c r="W81" s="71"/>
      <c r="X81" s="71"/>
      <c r="Y81" s="70"/>
      <c r="Z81" s="176" t="str">
        <f>П!C170</f>
        <v xml:space="preserve">Монолитный ж/бетон</v>
      </c>
      <c r="AA81" s="110" t="str">
        <f>'П'!D170</f>
        <v xml:space="preserve">по проекту</v>
      </c>
      <c r="AB81" s="71"/>
      <c r="AC81" s="71"/>
      <c r="AD81" s="71"/>
    </row>
    <row r="82" ht="15.75" outlineLevel="1">
      <c r="A82" s="77" t="s">
        <v>481</v>
      </c>
      <c r="B82" s="77" t="s">
        <v>479</v>
      </c>
      <c r="C82" s="77"/>
      <c r="D82" s="77"/>
      <c r="E82" s="77"/>
      <c r="F82" s="77"/>
      <c r="G82" s="77"/>
      <c r="H82" s="77"/>
      <c r="I82" s="77"/>
      <c r="J82" s="77"/>
      <c r="K82" s="77"/>
      <c r="L82" s="77"/>
      <c r="M82" s="77"/>
      <c r="N82" s="77"/>
      <c r="O82" s="77" t="str">
        <f>'ОС'!A46</f>
        <v>ОС-24</v>
      </c>
      <c r="P82" s="107" t="str">
        <f>'ОС'!B46</f>
        <v xml:space="preserve">Шпатлевка стыков ГСП с проклейкой лентой армирующей</v>
      </c>
      <c r="Q82" s="77"/>
      <c r="R82" s="77" t="str">
        <f>'ОТ'!A11</f>
        <v>ОТ-5</v>
      </c>
      <c r="S82" s="158" t="str">
        <f>'ОТ'!B11</f>
        <v xml:space="preserve">Грунтовка под финишную отделку</v>
      </c>
      <c r="T82" s="79" t="str">
        <f>'ОТ'!C11</f>
        <v xml:space="preserve">1 слой</v>
      </c>
      <c r="U82" s="77" t="str">
        <f>'ПТ'!A27</f>
        <v>ПТ-6</v>
      </c>
      <c r="V82" s="143" t="str">
        <f>'ПТ'!B27</f>
        <v xml:space="preserve">Потолок подвесной звукоизоляционный на каркасе металлическом П 113 (профиль ПН 28х27 и ПП 60х27), смонтированном на креплениях Виброфлекс К-15, с заполнением плитами из стеклянного штапельного волокна (Шуманет-БМ) ρ=47 кг/м³ - 50мм, в 2 слоя</v>
      </c>
      <c r="W82" s="79" t="str">
        <f>'ПТ'!C27&amp;" мм"</f>
        <v xml:space="preserve">100 мм</v>
      </c>
      <c r="X82" s="77" t="s">
        <v>458</v>
      </c>
      <c r="Y82" s="62" t="str">
        <f>'П'!A68</f>
        <v>П-11</v>
      </c>
      <c r="Z82" s="120" t="str">
        <f>'П'!C68</f>
        <v xml:space="preserve">Керамогранит с затиркой швов, износостойкость неглазурованных плиток не более 0,5 г/см2, класс износостойкости PEI 5, предел прочности при изгибе не менее 35 МПа по ГОСТ 13996-2019 Таблица 24, морозостойкая, класс противоскольжения R9</v>
      </c>
      <c r="AA82" s="177" t="str">
        <f>'П'!D68&amp;" мм"</f>
        <v xml:space="preserve">8 мм</v>
      </c>
      <c r="AB82" s="63" t="s">
        <v>458</v>
      </c>
      <c r="AC82" s="63" t="s">
        <v>458</v>
      </c>
      <c r="AD82" s="63" t="s">
        <v>458</v>
      </c>
    </row>
    <row r="83" ht="16" customHeight="1" outlineLevel="1">
      <c r="A83" s="91"/>
      <c r="B83" s="91"/>
      <c r="C83" s="91"/>
      <c r="D83" s="91"/>
      <c r="E83" s="91"/>
      <c r="F83" s="91"/>
      <c r="G83" s="91"/>
      <c r="H83" s="91"/>
      <c r="I83" s="91"/>
      <c r="J83" s="91"/>
      <c r="K83" s="91"/>
      <c r="L83" s="91"/>
      <c r="M83" s="91"/>
      <c r="N83" s="91"/>
      <c r="O83" s="91"/>
      <c r="P83" s="91"/>
      <c r="Q83" s="91"/>
      <c r="R83" s="91"/>
      <c r="S83" s="58"/>
      <c r="T83" s="91"/>
      <c r="U83" s="91"/>
      <c r="V83" s="175"/>
      <c r="W83" s="91"/>
      <c r="X83" s="91"/>
      <c r="Y83" s="58"/>
      <c r="Z83" s="169" t="str">
        <f>П!C69</f>
        <v xml:space="preserve">Клей плиточный водостойкий Церезит СМ 16</v>
      </c>
      <c r="AA83" s="111" t="str">
        <f>П!D69&amp;" мм"</f>
        <v xml:space="preserve">6 мм</v>
      </c>
      <c r="AB83" s="91"/>
      <c r="AC83" s="91"/>
      <c r="AD83" s="91"/>
    </row>
    <row r="84" ht="16" customHeight="1" outlineLevel="1">
      <c r="A84" s="91"/>
      <c r="B84" s="91"/>
      <c r="C84" s="91"/>
      <c r="D84" s="91"/>
      <c r="E84" s="91"/>
      <c r="F84" s="91"/>
      <c r="G84" s="91"/>
      <c r="H84" s="91"/>
      <c r="I84" s="91"/>
      <c r="J84" s="91"/>
      <c r="K84" s="91"/>
      <c r="L84" s="91"/>
      <c r="M84" s="91"/>
      <c r="N84" s="91"/>
      <c r="O84" s="91"/>
      <c r="P84" s="91"/>
      <c r="Q84" s="91"/>
      <c r="R84" s="91"/>
      <c r="S84" s="58"/>
      <c r="T84" s="91"/>
      <c r="U84" s="91"/>
      <c r="V84" s="175"/>
      <c r="W84" s="91"/>
      <c r="X84" s="91"/>
      <c r="Y84" s="58"/>
      <c r="Z84" s="96" t="str">
        <f>П!C70</f>
        <v xml:space="preserve">Гидроизоляция цементная Церезит CR 65 WATERPROOF с заведением на стены на 200 мм с прокладкой по углам водонепроницаемой ленты для герметизации швов Церезит CL 152</v>
      </c>
      <c r="AA84" s="111" t="str">
        <f>П!D70&amp;" мм"</f>
        <v xml:space="preserve">2 мм</v>
      </c>
      <c r="AB84" s="91"/>
      <c r="AC84" s="91"/>
      <c r="AD84" s="91"/>
    </row>
    <row r="85" ht="8" customHeight="1" outlineLevel="1">
      <c r="A85" s="91"/>
      <c r="B85" s="91"/>
      <c r="C85" s="91"/>
      <c r="D85" s="91"/>
      <c r="E85" s="91"/>
      <c r="F85" s="91"/>
      <c r="G85" s="91"/>
      <c r="H85" s="91"/>
      <c r="I85" s="91"/>
      <c r="J85" s="91"/>
      <c r="K85" s="91"/>
      <c r="L85" s="91"/>
      <c r="M85" s="91"/>
      <c r="N85" s="91"/>
      <c r="O85" s="91"/>
      <c r="P85" s="91"/>
      <c r="Q85" s="91"/>
      <c r="R85" s="91"/>
      <c r="S85" s="94" t="str">
        <f>'ОТ'!B12</f>
        <v xml:space="preserve">Простая окраска краской водно-дисперсионной за 2 раза</v>
      </c>
      <c r="T85" s="79" t="str">
        <f>'ОТ'!C12</f>
        <v xml:space="preserve">2 слоя</v>
      </c>
      <c r="U85" s="91"/>
      <c r="V85" s="96" t="str">
        <f>'ПТ'!B28</f>
        <v xml:space="preserve">Триплекс звукоизоляционный Саундлайн-dB</v>
      </c>
      <c r="W85" s="79" t="str">
        <f>'ПТ'!C28&amp;" мм"</f>
        <v xml:space="preserve">16.5 мм</v>
      </c>
      <c r="X85" s="91"/>
      <c r="Y85" s="58"/>
      <c r="Z85" s="91"/>
      <c r="AA85" s="60"/>
      <c r="AB85" s="91"/>
      <c r="AC85" s="91"/>
      <c r="AD85" s="91"/>
    </row>
    <row r="86" ht="8" customHeight="1" outlineLevel="1">
      <c r="A86" s="91"/>
      <c r="B86" s="91"/>
      <c r="C86" s="91"/>
      <c r="D86" s="91"/>
      <c r="E86" s="91"/>
      <c r="F86" s="91"/>
      <c r="G86" s="91"/>
      <c r="H86" s="91"/>
      <c r="I86" s="91"/>
      <c r="J86" s="91"/>
      <c r="K86" s="91"/>
      <c r="L86" s="91"/>
      <c r="M86" s="91"/>
      <c r="N86" s="91"/>
      <c r="O86" s="91"/>
      <c r="P86" s="91"/>
      <c r="Q86" s="91"/>
      <c r="R86" s="91"/>
      <c r="S86" s="58"/>
      <c r="T86" s="91"/>
      <c r="U86" s="91"/>
      <c r="V86" s="91"/>
      <c r="W86" s="91"/>
      <c r="X86" s="91"/>
      <c r="Y86" s="58"/>
      <c r="Z86" s="96" t="str">
        <f>'П'!C71</f>
        <v xml:space="preserve">Стяжка полусухая цементно-песчаная М150, армированная фиброволокном 
(фибра полипропиленовая 12мм, расход 0.6кг/м3)</v>
      </c>
      <c r="AA86" s="111" t="str">
        <f>'П'!D71&amp;" мм"</f>
        <v xml:space="preserve">43-133 мм</v>
      </c>
      <c r="AB86" s="91"/>
      <c r="AC86" s="91"/>
      <c r="AD86" s="91"/>
    </row>
    <row r="87" ht="5" customHeight="1" outlineLevel="1">
      <c r="A87" s="91"/>
      <c r="B87" s="91"/>
      <c r="C87" s="91"/>
      <c r="D87" s="91"/>
      <c r="E87" s="91"/>
      <c r="F87" s="91"/>
      <c r="G87" s="91"/>
      <c r="H87" s="91"/>
      <c r="I87" s="91"/>
      <c r="J87" s="91"/>
      <c r="K87" s="91"/>
      <c r="L87" s="91"/>
      <c r="M87" s="91"/>
      <c r="N87" s="91"/>
      <c r="O87" s="91"/>
      <c r="P87" s="91"/>
      <c r="Q87" s="91"/>
      <c r="R87" s="91"/>
      <c r="S87" s="58"/>
      <c r="T87" s="91"/>
      <c r="U87" s="91"/>
      <c r="V87" s="96" t="str">
        <f>'ПТ'!B29</f>
        <v xml:space="preserve">Лист гипсокартонный звукоизоляционный AKU-line ГКЛА</v>
      </c>
      <c r="W87" s="79" t="str">
        <f>'ПТ'!C29&amp;" мм"</f>
        <v xml:space="preserve">12.5 мм</v>
      </c>
      <c r="X87" s="91"/>
      <c r="Y87" s="58"/>
      <c r="Z87" s="96" t="str">
        <f>П!C72</f>
        <v xml:space="preserve">Монолитный ж/бетон</v>
      </c>
      <c r="AA87" s="111" t="str">
        <f>'П'!D72</f>
        <v xml:space="preserve">по проекту</v>
      </c>
      <c r="AB87" s="91"/>
      <c r="AC87" s="91"/>
      <c r="AD87" s="91"/>
    </row>
    <row r="88" ht="5" customHeight="1" outlineLevel="1">
      <c r="A88" s="91"/>
      <c r="B88" s="91"/>
      <c r="C88" s="91"/>
      <c r="D88" s="91"/>
      <c r="E88" s="91"/>
      <c r="F88" s="91"/>
      <c r="G88" s="91"/>
      <c r="H88" s="91"/>
      <c r="I88" s="91"/>
      <c r="J88" s="91"/>
      <c r="K88" s="91"/>
      <c r="L88" s="91"/>
      <c r="M88" s="91"/>
      <c r="N88" s="91"/>
      <c r="O88" s="91"/>
      <c r="P88" s="91"/>
      <c r="Q88" s="91"/>
      <c r="R88" s="91"/>
      <c r="S88" s="58"/>
      <c r="T88" s="91"/>
      <c r="U88" s="91"/>
      <c r="V88" s="91"/>
      <c r="W88" s="91"/>
      <c r="X88" s="91"/>
      <c r="Y88" s="106" t="str">
        <f>'П'!A87</f>
        <v>П-14</v>
      </c>
      <c r="Z88" s="120" t="str">
        <f>'П'!C87</f>
        <v xml:space="preserve">Керамогранит с затиркой швов, износостойкость неглазурованных плиток не более 0,5 г/см2, класс износостойкости PEI 5, предел прочности при изгибе не менее 35 МПа по ГОСТ 13996-2019 Таблица 24, морозостойкая, класс противоскольжения R9</v>
      </c>
      <c r="AA88" s="108" t="str">
        <f>'П'!D87&amp;" мм"</f>
        <v xml:space="preserve">8 мм</v>
      </c>
      <c r="AB88" s="91"/>
      <c r="AC88" s="91"/>
      <c r="AD88" s="91"/>
    </row>
    <row r="89" ht="5" customHeight="1" outlineLevel="1">
      <c r="A89" s="91"/>
      <c r="B89" s="91"/>
      <c r="C89" s="91"/>
      <c r="D89" s="91"/>
      <c r="E89" s="91"/>
      <c r="F89" s="91"/>
      <c r="G89" s="91"/>
      <c r="H89" s="91"/>
      <c r="I89" s="91"/>
      <c r="J89" s="91"/>
      <c r="K89" s="91"/>
      <c r="L89" s="91"/>
      <c r="M89" s="91"/>
      <c r="N89" s="91"/>
      <c r="O89" s="91"/>
      <c r="P89" s="91"/>
      <c r="Q89" s="91"/>
      <c r="R89" s="91"/>
      <c r="S89" s="58"/>
      <c r="T89" s="91"/>
      <c r="U89" s="91"/>
      <c r="V89" s="91"/>
      <c r="W89" s="91"/>
      <c r="X89" s="91"/>
      <c r="Y89" s="58"/>
      <c r="Z89" s="174" t="str">
        <f>П!C88</f>
        <v xml:space="preserve">Клей плиточный водостойкий Церезит СМ 16</v>
      </c>
      <c r="AA89" s="110" t="str">
        <f>П!D88&amp;" мм"</f>
        <v xml:space="preserve">6 мм</v>
      </c>
      <c r="AB89" s="91"/>
      <c r="AC89" s="91"/>
      <c r="AD89" s="91"/>
    </row>
    <row r="90" ht="5" customHeight="1" outlineLevel="1">
      <c r="A90" s="91"/>
      <c r="B90" s="91"/>
      <c r="C90" s="91"/>
      <c r="D90" s="91"/>
      <c r="E90" s="91"/>
      <c r="F90" s="91"/>
      <c r="G90" s="91"/>
      <c r="H90" s="91"/>
      <c r="I90" s="91"/>
      <c r="J90" s="91"/>
      <c r="K90" s="91"/>
      <c r="L90" s="91"/>
      <c r="M90" s="91"/>
      <c r="N90" s="91"/>
      <c r="O90" s="91"/>
      <c r="P90" s="91"/>
      <c r="Q90" s="91"/>
      <c r="R90" s="91"/>
      <c r="S90" s="58"/>
      <c r="T90" s="91"/>
      <c r="U90" s="91"/>
      <c r="V90" s="91"/>
      <c r="W90" s="91"/>
      <c r="X90" s="91"/>
      <c r="Y90" s="58"/>
      <c r="Z90" s="174" t="str">
        <f>П!C89</f>
        <v xml:space="preserve">Грунтовка Бетоноконтакт Церезит CT 19</v>
      </c>
      <c r="AA90" s="110" t="str">
        <f>'П'!D89</f>
        <v xml:space="preserve">1 слой</v>
      </c>
      <c r="AB90" s="91"/>
      <c r="AC90" s="91"/>
      <c r="AD90" s="91"/>
    </row>
    <row r="91" ht="5" customHeight="1" outlineLevel="1">
      <c r="A91" s="91"/>
      <c r="B91" s="91"/>
      <c r="C91" s="91"/>
      <c r="D91" s="91"/>
      <c r="E91" s="91"/>
      <c r="F91" s="91"/>
      <c r="G91" s="91"/>
      <c r="H91" s="91"/>
      <c r="I91" s="91"/>
      <c r="J91" s="91"/>
      <c r="K91" s="91"/>
      <c r="L91" s="91"/>
      <c r="M91" s="91"/>
      <c r="N91" s="91"/>
      <c r="O91" s="91"/>
      <c r="P91" s="91"/>
      <c r="Q91" s="91"/>
      <c r="R91" s="91"/>
      <c r="S91" s="58"/>
      <c r="T91" s="91"/>
      <c r="U91" s="91"/>
      <c r="V91" s="91"/>
      <c r="W91" s="91"/>
      <c r="X91" s="91"/>
      <c r="Y91" s="58"/>
      <c r="Z91" s="97" t="str">
        <f>П!C90</f>
        <v xml:space="preserve">Плита бетонная В15 W4 армированная в 2 слоя сеткой Ø5 В500С с ячейкой 100*100</v>
      </c>
      <c r="AA91" s="110" t="str">
        <f>П!D90</f>
        <v xml:space="preserve">по проекту</v>
      </c>
      <c r="AB91" s="91"/>
      <c r="AC91" s="91"/>
      <c r="AD91" s="91"/>
    </row>
    <row r="92" ht="5" customHeight="1" outlineLevel="1">
      <c r="A92" s="91"/>
      <c r="B92" s="91"/>
      <c r="C92" s="91"/>
      <c r="D92" s="91"/>
      <c r="E92" s="91"/>
      <c r="F92" s="91"/>
      <c r="G92" s="91"/>
      <c r="H92" s="91"/>
      <c r="I92" s="91"/>
      <c r="J92" s="91"/>
      <c r="K92" s="91"/>
      <c r="L92" s="91"/>
      <c r="M92" s="91"/>
      <c r="N92" s="91"/>
      <c r="O92" s="91"/>
      <c r="P92" s="91"/>
      <c r="Q92" s="91"/>
      <c r="R92" s="91"/>
      <c r="S92" s="58"/>
      <c r="T92" s="91"/>
      <c r="U92" s="91"/>
      <c r="V92" s="91"/>
      <c r="W92" s="91"/>
      <c r="X92" s="91"/>
      <c r="Y92" s="58"/>
      <c r="Z92" s="97" t="str">
        <f>П!C91</f>
        <v xml:space="preserve">Прокладка Виброрез-Н</v>
      </c>
      <c r="AA92" s="110" t="str">
        <f>'П'!D91&amp;" мм"</f>
        <v xml:space="preserve">30 мм</v>
      </c>
      <c r="AB92" s="91"/>
      <c r="AC92" s="91"/>
      <c r="AD92" s="91"/>
    </row>
    <row r="93" ht="5" customHeight="1" outlineLevel="1">
      <c r="A93" s="91"/>
      <c r="B93" s="71"/>
      <c r="C93" s="91"/>
      <c r="D93" s="91"/>
      <c r="E93" s="91"/>
      <c r="F93" s="91"/>
      <c r="G93" s="91"/>
      <c r="H93" s="91"/>
      <c r="I93" s="91"/>
      <c r="J93" s="91"/>
      <c r="K93" s="91"/>
      <c r="L93" s="91"/>
      <c r="M93" s="91"/>
      <c r="N93" s="91"/>
      <c r="O93" s="91"/>
      <c r="P93" s="91"/>
      <c r="Q93" s="91"/>
      <c r="R93" s="71"/>
      <c r="S93" s="70"/>
      <c r="T93" s="71"/>
      <c r="U93" s="91"/>
      <c r="V93" s="91"/>
      <c r="W93" s="91"/>
      <c r="X93" s="91"/>
      <c r="Y93" s="70"/>
      <c r="Z93" s="176" t="str">
        <f>П!C92</f>
        <v xml:space="preserve">Монолитный ж/бетон</v>
      </c>
      <c r="AA93" s="178" t="str">
        <f>'П'!D92</f>
        <v xml:space="preserve">по проекту</v>
      </c>
      <c r="AB93" s="91"/>
      <c r="AC93" s="91"/>
      <c r="AD93" s="91"/>
    </row>
    <row r="94" ht="5" customHeight="1" outlineLevel="1">
      <c r="A94" s="91"/>
      <c r="B94" s="79" t="s">
        <v>480</v>
      </c>
      <c r="C94" s="91"/>
      <c r="D94" s="91"/>
      <c r="E94" s="91"/>
      <c r="F94" s="91"/>
      <c r="G94" s="91"/>
      <c r="H94" s="91"/>
      <c r="I94" s="91"/>
      <c r="J94" s="91"/>
      <c r="K94" s="91"/>
      <c r="L94" s="91"/>
      <c r="M94" s="91"/>
      <c r="N94" s="91"/>
      <c r="O94" s="91"/>
      <c r="P94" s="91"/>
      <c r="Q94" s="91"/>
      <c r="R94" s="179" t="str">
        <f>'ОТ'!A32</f>
        <v>ОТ-16</v>
      </c>
      <c r="S94" s="158" t="str">
        <f>'ОТ'!B32</f>
        <v xml:space="preserve">Грунтовка Бетонконтакт</v>
      </c>
      <c r="T94" s="79" t="str">
        <f>'ОТ'!C32</f>
        <v xml:space="preserve">1 слой</v>
      </c>
      <c r="U94" s="91"/>
      <c r="V94" s="91"/>
      <c r="W94" s="91"/>
      <c r="X94" s="91"/>
      <c r="Y94" s="118" t="str">
        <f>'П'!A93</f>
        <v>П-15</v>
      </c>
      <c r="Z94" s="97" t="str">
        <f>П!C93</f>
        <v xml:space="preserve">Керамогранит с затиркой швов, износостойкость неглазурованных плиток не более 0,5 г/см2, класс износостойкости PEI 5, предел прочности при изгибе не менее 35 МПа по ГОСТ 13996-2019 Таблица 24, морозостойкая, класс противоскольжения R9</v>
      </c>
      <c r="AA94" s="110" t="str">
        <f>'П'!D93&amp;" мм"</f>
        <v xml:space="preserve">8 мм</v>
      </c>
      <c r="AB94" s="91"/>
      <c r="AC94" s="91"/>
      <c r="AD94" s="91"/>
    </row>
    <row r="95" ht="5" customHeight="1" outlineLevel="1">
      <c r="A95" s="91"/>
      <c r="B95" s="91"/>
      <c r="C95" s="91"/>
      <c r="D95" s="91"/>
      <c r="E95" s="91"/>
      <c r="F95" s="91"/>
      <c r="G95" s="91"/>
      <c r="H95" s="91"/>
      <c r="I95" s="91"/>
      <c r="J95" s="91"/>
      <c r="K95" s="91"/>
      <c r="L95" s="91"/>
      <c r="M95" s="91"/>
      <c r="N95" s="91"/>
      <c r="O95" s="91"/>
      <c r="P95" s="91"/>
      <c r="Q95" s="91"/>
      <c r="R95" s="58"/>
      <c r="S95" s="58"/>
      <c r="T95" s="91"/>
      <c r="U95" s="91"/>
      <c r="V95" s="91"/>
      <c r="W95" s="91"/>
      <c r="X95" s="91"/>
      <c r="Y95" s="58"/>
      <c r="Z95" s="174" t="str">
        <f>П!C94</f>
        <v xml:space="preserve">Клей плиточный водостойкий Церезит СМ 16</v>
      </c>
      <c r="AA95" s="110" t="str">
        <f>П!D94&amp;" мм"</f>
        <v xml:space="preserve">6 мм</v>
      </c>
      <c r="AB95" s="91"/>
      <c r="AC95" s="91"/>
      <c r="AD95" s="91"/>
    </row>
    <row r="96" ht="5" customHeight="1" outlineLevel="1">
      <c r="A96" s="91"/>
      <c r="B96" s="91"/>
      <c r="C96" s="91"/>
      <c r="D96" s="91"/>
      <c r="E96" s="91"/>
      <c r="F96" s="91"/>
      <c r="G96" s="91"/>
      <c r="H96" s="91"/>
      <c r="I96" s="91"/>
      <c r="J96" s="91"/>
      <c r="K96" s="91"/>
      <c r="L96" s="91"/>
      <c r="M96" s="91"/>
      <c r="N96" s="91"/>
      <c r="O96" s="91"/>
      <c r="P96" s="91"/>
      <c r="Q96" s="91"/>
      <c r="R96" s="58"/>
      <c r="S96" s="58"/>
      <c r="T96" s="91"/>
      <c r="U96" s="91"/>
      <c r="V96" s="91"/>
      <c r="W96" s="91"/>
      <c r="X96" s="91"/>
      <c r="Y96" s="58"/>
      <c r="Z96" s="174" t="str">
        <f>П!C95</f>
        <v xml:space="preserve">Грунтовка Бетоноконтакт Церезит CT 19</v>
      </c>
      <c r="AA96" s="110" t="str">
        <f>'П'!D95</f>
        <v xml:space="preserve">1 слой</v>
      </c>
      <c r="AB96" s="91"/>
      <c r="AC96" s="91"/>
      <c r="AD96" s="91"/>
    </row>
    <row r="97" ht="5" customHeight="1" outlineLevel="1">
      <c r="A97" s="91"/>
      <c r="B97" s="91"/>
      <c r="C97" s="91"/>
      <c r="D97" s="91"/>
      <c r="E97" s="91"/>
      <c r="F97" s="91"/>
      <c r="G97" s="91"/>
      <c r="H97" s="91"/>
      <c r="I97" s="91"/>
      <c r="J97" s="91"/>
      <c r="K97" s="91"/>
      <c r="L97" s="91"/>
      <c r="M97" s="91"/>
      <c r="N97" s="91"/>
      <c r="O97" s="91"/>
      <c r="P97" s="91"/>
      <c r="Q97" s="91"/>
      <c r="R97" s="58"/>
      <c r="S97" s="58"/>
      <c r="T97" s="91"/>
      <c r="U97" s="91"/>
      <c r="V97" s="91"/>
      <c r="W97" s="91"/>
      <c r="X97" s="91"/>
      <c r="Y97" s="58"/>
      <c r="Z97" s="97" t="str">
        <f>П!C96</f>
        <v xml:space="preserve">Плита бетонная В15 W4 армированная в 2 слоя сеткой Ø5 В500С с ячейкой 100*100</v>
      </c>
      <c r="AA97" s="110" t="str">
        <f>П!D96</f>
        <v xml:space="preserve">по проекту</v>
      </c>
      <c r="AB97" s="91"/>
      <c r="AC97" s="91"/>
      <c r="AD97" s="91"/>
    </row>
    <row r="98" ht="5" customHeight="1" outlineLevel="1">
      <c r="A98" s="91"/>
      <c r="B98" s="91"/>
      <c r="C98" s="91"/>
      <c r="D98" s="91"/>
      <c r="E98" s="91"/>
      <c r="F98" s="91"/>
      <c r="G98" s="91"/>
      <c r="H98" s="91"/>
      <c r="I98" s="91"/>
      <c r="J98" s="91"/>
      <c r="K98" s="91"/>
      <c r="L98" s="91"/>
      <c r="M98" s="91"/>
      <c r="N98" s="91"/>
      <c r="O98" s="91"/>
      <c r="P98" s="91"/>
      <c r="Q98" s="91"/>
      <c r="R98" s="58"/>
      <c r="S98" s="58"/>
      <c r="T98" s="91"/>
      <c r="U98" s="91"/>
      <c r="V98" s="91"/>
      <c r="W98" s="91"/>
      <c r="X98" s="91"/>
      <c r="Y98" s="70"/>
      <c r="Z98" s="176" t="str">
        <f>П!C97</f>
        <v xml:space="preserve">Монолитный ж/бетон</v>
      </c>
      <c r="AA98" s="178" t="str">
        <f>П!D97</f>
        <v xml:space="preserve">по проекту</v>
      </c>
      <c r="AB98" s="91"/>
      <c r="AC98" s="91"/>
      <c r="AD98" s="91"/>
    </row>
    <row r="99" ht="16" customHeight="1" outlineLevel="1">
      <c r="A99" s="91"/>
      <c r="B99" s="91"/>
      <c r="C99" s="91"/>
      <c r="D99" s="91"/>
      <c r="E99" s="91"/>
      <c r="F99" s="91"/>
      <c r="G99" s="91"/>
      <c r="H99" s="91"/>
      <c r="I99" s="91"/>
      <c r="J99" s="91"/>
      <c r="K99" s="91"/>
      <c r="L99" s="91"/>
      <c r="M99" s="91"/>
      <c r="N99" s="91"/>
      <c r="O99" s="91"/>
      <c r="P99" s="91"/>
      <c r="Q99" s="91"/>
      <c r="R99" s="58"/>
      <c r="S99" s="58"/>
      <c r="T99" s="91"/>
      <c r="U99" s="91"/>
      <c r="V99" s="158" t="str">
        <f>'ПТ'!B30</f>
        <v xml:space="preserve">Грунтовка глубокого проникновения</v>
      </c>
      <c r="W99" s="79" t="str">
        <f>'ПТ'!C30</f>
        <v xml:space="preserve">1 слой</v>
      </c>
      <c r="X99" s="91"/>
      <c r="Y99" s="106" t="str">
        <f>'П'!A166</f>
        <v>П-26</v>
      </c>
      <c r="Z99" s="120" t="str">
        <f>'П'!C166</f>
        <v xml:space="preserve">Керамогранит с затиркой швов, износостойкость неглазурованных плиток не более 0,5 г/см2, класс износостойкости PEI 5, предел прочности при изгибе не менее 35 МПа по ГОСТ 13996-2019 Таблица 24, морозостойкая, класс противоскольжения R9</v>
      </c>
      <c r="AA99" s="108" t="str">
        <f>'П'!D68&amp;" мм"</f>
        <v xml:space="preserve">8 мм</v>
      </c>
      <c r="AB99" s="91"/>
      <c r="AC99" s="91"/>
      <c r="AD99" s="91"/>
    </row>
    <row r="100" ht="31" customHeight="1" outlineLevel="1">
      <c r="A100" s="91"/>
      <c r="B100" s="91"/>
      <c r="C100" s="91"/>
      <c r="D100" s="91"/>
      <c r="E100" s="91"/>
      <c r="F100" s="91"/>
      <c r="G100" s="91"/>
      <c r="H100" s="91"/>
      <c r="I100" s="91"/>
      <c r="J100" s="91"/>
      <c r="K100" s="91"/>
      <c r="L100" s="91"/>
      <c r="M100" s="91"/>
      <c r="N100" s="91"/>
      <c r="O100" s="91"/>
      <c r="P100" s="91"/>
      <c r="Q100" s="91"/>
      <c r="R100" s="58"/>
      <c r="S100" s="94" t="str">
        <f>'ОТ'!B33</f>
        <v xml:space="preserve">Керамическая плитка на растворе цементно-песчаном с затиркой швов</v>
      </c>
      <c r="T100" s="119" t="str">
        <f>'ОТ'!C33&amp;" мм"</f>
        <v xml:space="preserve">12* мм</v>
      </c>
      <c r="U100" s="91"/>
      <c r="V100" s="94" t="str">
        <f>'ПТ'!B31</f>
        <v xml:space="preserve">Шпатлевка стыков ГСП с проклейкой лентой армирующей </v>
      </c>
      <c r="W100" s="79" t="s">
        <v>482</v>
      </c>
      <c r="X100" s="91"/>
      <c r="Y100" s="58"/>
      <c r="Z100" s="174" t="str">
        <f>П!C167</f>
        <v xml:space="preserve">Клей плиточный водостойкий Церезит СМ 16</v>
      </c>
      <c r="AA100" s="110" t="str">
        <f>П!D69&amp;" мм"</f>
        <v xml:space="preserve">6 мм</v>
      </c>
      <c r="AB100" s="91"/>
      <c r="AC100" s="91"/>
      <c r="AD100" s="91"/>
    </row>
    <row r="101" ht="16" customHeight="1" outlineLevel="1">
      <c r="A101" s="91"/>
      <c r="B101" s="91"/>
      <c r="C101" s="91"/>
      <c r="D101" s="91"/>
      <c r="E101" s="91"/>
      <c r="F101" s="91"/>
      <c r="G101" s="91"/>
      <c r="H101" s="91"/>
      <c r="I101" s="91"/>
      <c r="J101" s="91"/>
      <c r="K101" s="91"/>
      <c r="L101" s="91"/>
      <c r="M101" s="91"/>
      <c r="N101" s="91"/>
      <c r="O101" s="91"/>
      <c r="P101" s="91"/>
      <c r="Q101" s="91"/>
      <c r="R101" s="58"/>
      <c r="S101" s="58"/>
      <c r="T101" s="175"/>
      <c r="U101" s="91"/>
      <c r="V101" s="158" t="str">
        <f>'ПТ'!B32</f>
        <v xml:space="preserve">Грунтовка под финишную отделку</v>
      </c>
      <c r="W101" s="79" t="str">
        <f>'ПТ'!C32</f>
        <v xml:space="preserve">1 слой</v>
      </c>
      <c r="X101" s="91"/>
      <c r="Y101" s="58"/>
      <c r="Z101" s="97" t="str">
        <f>П!C168</f>
        <v xml:space="preserve">Гидроизоляция цементная Церезит CR 65 WATERPROOF с заведением на стены на 200 мм с прокладкой по углам водонепроницаемой ленты для герметизации швов Церезит CL 152</v>
      </c>
      <c r="AA101" s="110" t="str">
        <f>П!D70&amp;" мм"</f>
        <v xml:space="preserve">2 мм</v>
      </c>
      <c r="AB101" s="91"/>
      <c r="AC101" s="91"/>
      <c r="AD101" s="91"/>
    </row>
    <row r="102" ht="16" customHeight="1" outlineLevel="1">
      <c r="A102" s="91"/>
      <c r="B102" s="91"/>
      <c r="C102" s="91"/>
      <c r="D102" s="91"/>
      <c r="E102" s="91"/>
      <c r="F102" s="91"/>
      <c r="G102" s="91"/>
      <c r="H102" s="91"/>
      <c r="I102" s="91"/>
      <c r="J102" s="91"/>
      <c r="K102" s="91"/>
      <c r="L102" s="91"/>
      <c r="M102" s="91"/>
      <c r="N102" s="91"/>
      <c r="O102" s="91"/>
      <c r="P102" s="91"/>
      <c r="Q102" s="91"/>
      <c r="R102" s="58"/>
      <c r="S102" s="58"/>
      <c r="T102" s="175"/>
      <c r="U102" s="91"/>
      <c r="V102" s="94" t="str">
        <f>'ПТ'!B33</f>
        <v xml:space="preserve">Простая окраска краской водно-дисперсионной за 2 раза</v>
      </c>
      <c r="W102" s="79" t="str">
        <f>'ПТ'!C33</f>
        <v xml:space="preserve">2 слоя</v>
      </c>
      <c r="X102" s="91"/>
      <c r="Y102" s="58"/>
      <c r="Z102" s="97" t="str">
        <f>П!C169</f>
        <v xml:space="preserve">Плита бетонная В15, W4 армированная в 2 слоя сеткой Ø5 В500С с ячейкой 100x100</v>
      </c>
      <c r="AA102" s="110" t="str">
        <f>П!D71&amp;" мм"</f>
        <v xml:space="preserve">43-133 мм</v>
      </c>
      <c r="AB102" s="91"/>
      <c r="AC102" s="91"/>
      <c r="AD102" s="91"/>
    </row>
    <row r="103" ht="16" customHeight="1" outlineLevel="1">
      <c r="A103" s="71"/>
      <c r="B103" s="71"/>
      <c r="C103" s="71"/>
      <c r="D103" s="71"/>
      <c r="E103" s="71"/>
      <c r="F103" s="71"/>
      <c r="G103" s="71"/>
      <c r="H103" s="71"/>
      <c r="I103" s="71"/>
      <c r="J103" s="71"/>
      <c r="K103" s="71"/>
      <c r="L103" s="71"/>
      <c r="M103" s="71"/>
      <c r="N103" s="71"/>
      <c r="O103" s="71"/>
      <c r="P103" s="71"/>
      <c r="Q103" s="71"/>
      <c r="R103" s="70"/>
      <c r="S103" s="70"/>
      <c r="T103" s="161"/>
      <c r="U103" s="71"/>
      <c r="V103" s="58"/>
      <c r="W103" s="91"/>
      <c r="X103" s="71"/>
      <c r="Y103" s="70"/>
      <c r="Z103" s="176" t="str">
        <f>П!C170</f>
        <v xml:space="preserve">Монолитный ж/бетон</v>
      </c>
      <c r="AA103" s="178" t="str">
        <f>'П'!D72</f>
        <v xml:space="preserve">по проекту</v>
      </c>
      <c r="AB103" s="71"/>
      <c r="AC103" s="71"/>
      <c r="AD103" s="71"/>
    </row>
    <row r="104" ht="23" customHeight="1" outlineLevel="1">
      <c r="A104" s="180" t="s">
        <v>483</v>
      </c>
      <c r="B104" s="53"/>
      <c r="C104" s="77" t="str">
        <f>'ОС'!A3</f>
        <v>ОС-1</v>
      </c>
      <c r="D104" s="154" t="str">
        <f>'ОС'!B3</f>
        <v xml:space="preserve">Грунтовка Бетонконтакт</v>
      </c>
      <c r="E104" s="77" t="str">
        <f>'ОС'!C3</f>
        <v xml:space="preserve">1 слой</v>
      </c>
      <c r="F104" s="82" t="str">
        <f>'ОС'!A144</f>
        <v>ОС-53</v>
      </c>
      <c r="G104" s="171" t="str">
        <f>'ОС'!B144</f>
        <v xml:space="preserve">Грунтовка Бетонконтакт</v>
      </c>
      <c r="H104" s="82" t="str">
        <f>'ОС'!C144</f>
        <v xml:space="preserve">1 слой</v>
      </c>
      <c r="I104" s="104" t="str">
        <f>'ОС'!A13</f>
        <v>ОС-7</v>
      </c>
      <c r="J104" s="154" t="str">
        <f>'ОС'!B13</f>
        <v xml:space="preserve">Грунтовка глубокого проникновения</v>
      </c>
      <c r="K104" s="77" t="str">
        <f>'ОС'!C13</f>
        <v xml:space="preserve">1 слой</v>
      </c>
      <c r="L104" s="77"/>
      <c r="M104" s="101"/>
      <c r="N104" s="101"/>
      <c r="O104" s="101"/>
      <c r="P104" s="101"/>
      <c r="Q104" s="101"/>
      <c r="R104" s="77" t="str">
        <f>'ОТ'!A11</f>
        <v>ОТ-5</v>
      </c>
      <c r="S104" s="158" t="str">
        <f>'ОТ'!B11</f>
        <v xml:space="preserve">Грунтовка под финишную отделку</v>
      </c>
      <c r="T104" s="79" t="str">
        <f>'ОТ'!C11</f>
        <v xml:space="preserve">1 слой</v>
      </c>
      <c r="U104" s="104" t="str">
        <f>'ПТ'!A23</f>
        <v>ПТ-5</v>
      </c>
      <c r="V104" s="154" t="str">
        <f>'ПТ'!B23</f>
        <v xml:space="preserve">Грунтовка Бетонконтакт</v>
      </c>
      <c r="W104" s="77" t="str">
        <f>'ПТ'!C23</f>
        <v xml:space="preserve">1 слой</v>
      </c>
      <c r="X104" s="77" t="s">
        <v>458</v>
      </c>
      <c r="Y104" s="62" t="str">
        <f>'П'!A73</f>
        <v>П-12</v>
      </c>
      <c r="Z104" s="107" t="str">
        <f>'П'!C73</f>
        <v xml:space="preserve">Керамогранит с затиркой швов и обработкой швов упрочняющей и обеспыливающей пропиткой</v>
      </c>
      <c r="AA104" s="177" t="str">
        <f>'П'!D73&amp;" мм"</f>
        <v xml:space="preserve">8 мм</v>
      </c>
      <c r="AB104" s="77" t="str">
        <f>П!A363</f>
        <v>ПЛН-04</v>
      </c>
      <c r="AC104" s="107" t="str">
        <f>П!C363</f>
        <v xml:space="preserve">Плинтус из керамогранита h=100мм (нарезать из керамогранита отделки пола)</v>
      </c>
      <c r="AD104" s="77" t="str">
        <f>П!D363&amp;" мм"</f>
        <v xml:space="preserve">8 мм</v>
      </c>
    </row>
    <row r="105" ht="15.75" outlineLevel="1">
      <c r="A105" s="58"/>
      <c r="B105" s="60"/>
      <c r="C105" s="91"/>
      <c r="D105" s="58"/>
      <c r="E105" s="91"/>
      <c r="F105" s="91"/>
      <c r="G105" s="58"/>
      <c r="H105" s="91"/>
      <c r="J105" s="58"/>
      <c r="K105" s="91"/>
      <c r="L105" s="91"/>
      <c r="M105" s="60"/>
      <c r="N105" s="60"/>
      <c r="O105" s="60"/>
      <c r="P105" s="60"/>
      <c r="Q105" s="60"/>
      <c r="R105" s="91"/>
      <c r="S105" s="58"/>
      <c r="T105" s="91"/>
      <c r="V105" s="94" t="str">
        <f>'ПТ'!B24</f>
        <v xml:space="preserve">Затирка поверхности после демонтажа опалубки</v>
      </c>
      <c r="W105" s="79" t="str">
        <f>'ПТ'!C24&amp;" мм"</f>
        <v xml:space="preserve">2-4 мм</v>
      </c>
      <c r="X105" s="91"/>
      <c r="Y105" s="58"/>
      <c r="Z105" s="169" t="str">
        <f>П!C74</f>
        <v xml:space="preserve">Клей плиточный водостойкий Церезит СМ 16</v>
      </c>
      <c r="AA105" s="111" t="str">
        <f>П!D74&amp;" мм"</f>
        <v xml:space="preserve">6 мм</v>
      </c>
      <c r="AB105" s="91"/>
      <c r="AC105" s="91"/>
      <c r="AD105" s="91"/>
    </row>
    <row r="106" ht="15.75" outlineLevel="1">
      <c r="A106" s="58"/>
      <c r="B106" s="60"/>
      <c r="C106" s="91"/>
      <c r="D106" s="58"/>
      <c r="E106" s="91"/>
      <c r="F106" s="91"/>
      <c r="G106" s="58"/>
      <c r="H106" s="91"/>
      <c r="J106" s="58"/>
      <c r="K106" s="91"/>
      <c r="L106" s="91"/>
      <c r="M106" s="60"/>
      <c r="N106" s="60"/>
      <c r="O106" s="60"/>
      <c r="P106" s="60"/>
      <c r="Q106" s="60"/>
      <c r="R106" s="91"/>
      <c r="S106" s="58"/>
      <c r="T106" s="91"/>
      <c r="V106" s="58"/>
      <c r="W106" s="91"/>
      <c r="X106" s="91"/>
      <c r="Y106" s="58"/>
      <c r="Z106" s="169" t="str">
        <f>П!C75</f>
        <v xml:space="preserve">Грунтовка глубокого проникновения Церезит CT 17</v>
      </c>
      <c r="AA106" s="111" t="str">
        <f>'П'!D75</f>
        <v xml:space="preserve">1 слой</v>
      </c>
      <c r="AB106" s="91"/>
      <c r="AC106" s="91"/>
      <c r="AD106" s="91"/>
    </row>
    <row r="107" ht="11" customHeight="1" outlineLevel="1">
      <c r="A107" s="58"/>
      <c r="B107" s="60"/>
      <c r="C107" s="91"/>
      <c r="D107" s="94" t="str">
        <f>'ОС'!B4</f>
        <v xml:space="preserve">Затирка поверхности после демонтажа опалубки</v>
      </c>
      <c r="E107" s="79" t="str">
        <f>'ОС'!C4&amp;" мм"</f>
        <v xml:space="preserve">2-4 мм</v>
      </c>
      <c r="F107" s="91"/>
      <c r="G107" s="112" t="str">
        <f>'ОС'!B145</f>
        <v xml:space="preserve">Сплошное выравнивание смесями цементно-песчаными по сетке тканой стальной 10х10х0.8 мм</v>
      </c>
      <c r="H107" s="98" t="str">
        <f>'ОС'!C145&amp;" мм"</f>
        <v xml:space="preserve">до 35 мм</v>
      </c>
      <c r="J107" s="94" t="str">
        <f>'ОС'!B14</f>
        <v xml:space="preserve">Простая штукатурка смесями цементно-песчаными по сетке тканой стальной 10х10х0.8 мм</v>
      </c>
      <c r="K107" s="79" t="str">
        <f>'ОС'!C14&amp;" мм"</f>
        <v xml:space="preserve">14 мм</v>
      </c>
      <c r="L107" s="91"/>
      <c r="M107" s="60"/>
      <c r="N107" s="60"/>
      <c r="O107" s="60"/>
      <c r="P107" s="60"/>
      <c r="Q107" s="60"/>
      <c r="R107" s="91"/>
      <c r="S107" s="94" t="str">
        <f>'ОТ'!B12</f>
        <v xml:space="preserve">Простая окраска краской водно-дисперсионной за 2 раза</v>
      </c>
      <c r="T107" s="79" t="str">
        <f>'ОТ'!C12</f>
        <v xml:space="preserve">2 слоя</v>
      </c>
      <c r="V107" s="158" t="str">
        <f>'ПТ'!B25</f>
        <v xml:space="preserve">Грунтовка под финишную отделку</v>
      </c>
      <c r="W107" s="79" t="str">
        <f>'ПТ'!C25</f>
        <v xml:space="preserve">1 слой</v>
      </c>
      <c r="X107" s="91"/>
      <c r="Y107" s="58"/>
      <c r="Z107" s="96" t="str">
        <f>П!C76</f>
        <v xml:space="preserve">Стяжка полусухая цементно-песчаная М150, армированная фиброволокном 
(фибра полипропиленовая 12мм, расход 0.6кг/м3)</v>
      </c>
      <c r="AA107" s="110" t="str">
        <f>'П'!D76&amp;" мм"</f>
        <v xml:space="preserve">51 мм</v>
      </c>
      <c r="AB107" s="91"/>
      <c r="AC107" s="91"/>
      <c r="AD107" s="91"/>
    </row>
    <row r="108" ht="15.75" outlineLevel="1">
      <c r="A108" s="58"/>
      <c r="B108" s="60"/>
      <c r="C108" s="91"/>
      <c r="D108" s="58"/>
      <c r="E108" s="91"/>
      <c r="F108" s="91"/>
      <c r="G108" s="58"/>
      <c r="H108" s="91"/>
      <c r="J108" s="58"/>
      <c r="K108" s="91"/>
      <c r="L108" s="91"/>
      <c r="M108" s="60"/>
      <c r="N108" s="60"/>
      <c r="O108" s="60"/>
      <c r="P108" s="60"/>
      <c r="Q108" s="60"/>
      <c r="R108" s="91"/>
      <c r="S108" s="58"/>
      <c r="T108" s="91"/>
      <c r="V108" s="58"/>
      <c r="W108" s="91"/>
      <c r="X108" s="91"/>
      <c r="Y108" s="58"/>
      <c r="Z108" s="96" t="str">
        <f>П!C77</f>
        <v xml:space="preserve">Пленка пароизоляционная армированная</v>
      </c>
      <c r="AA108" s="111" t="str">
        <f>'П'!D77</f>
        <v xml:space="preserve">1 слой</v>
      </c>
      <c r="AB108" s="91"/>
      <c r="AC108" s="91"/>
      <c r="AD108" s="91"/>
    </row>
    <row r="109" ht="15.75" outlineLevel="1">
      <c r="A109" s="58"/>
      <c r="B109" s="60"/>
      <c r="C109" s="91"/>
      <c r="D109" s="58"/>
      <c r="E109" s="91"/>
      <c r="F109" s="91"/>
      <c r="G109" s="58"/>
      <c r="H109" s="91"/>
      <c r="J109" s="58"/>
      <c r="K109" s="91"/>
      <c r="L109" s="91"/>
      <c r="M109" s="60"/>
      <c r="N109" s="60"/>
      <c r="O109" s="60"/>
      <c r="P109" s="60"/>
      <c r="Q109" s="60"/>
      <c r="R109" s="91"/>
      <c r="S109" s="58"/>
      <c r="T109" s="91"/>
      <c r="V109" s="135" t="str">
        <f>'ПТ'!B26</f>
        <v xml:space="preserve">Простая окраска краской водно-дисперсионной за 2 раза</v>
      </c>
      <c r="W109" s="79" t="str">
        <f>'ПТ'!C26</f>
        <v xml:space="preserve">2 слоя</v>
      </c>
      <c r="X109" s="91"/>
      <c r="Y109" s="58"/>
      <c r="Z109" s="96" t="str">
        <f>П!C78</f>
        <v xml:space="preserve">Гравий керамзитовый фр. 10-20 мм, П25, М250</v>
      </c>
      <c r="AA109" s="111" t="str">
        <f>'П'!D78&amp;" мм"</f>
        <v xml:space="preserve">85 мм</v>
      </c>
      <c r="AB109" s="91"/>
      <c r="AC109" s="91"/>
      <c r="AD109" s="91"/>
    </row>
    <row r="110" ht="15.75" outlineLevel="1">
      <c r="A110" s="70"/>
      <c r="B110" s="29"/>
      <c r="C110" s="71"/>
      <c r="D110" s="58"/>
      <c r="E110" s="91"/>
      <c r="F110" s="71"/>
      <c r="G110" s="58"/>
      <c r="H110" s="91"/>
      <c r="I110" s="28"/>
      <c r="J110" s="58"/>
      <c r="K110" s="91"/>
      <c r="L110" s="71"/>
      <c r="M110" s="29"/>
      <c r="N110" s="29"/>
      <c r="O110" s="29"/>
      <c r="P110" s="29"/>
      <c r="Q110" s="29"/>
      <c r="R110" s="71"/>
      <c r="S110" s="70"/>
      <c r="T110" s="71"/>
      <c r="U110" s="28"/>
      <c r="V110" s="70"/>
      <c r="W110" s="71"/>
      <c r="X110" s="71"/>
      <c r="Y110" s="70"/>
      <c r="Z110" s="96" t="str">
        <f>П!C79</f>
        <v xml:space="preserve">Монолитный ж/бетон</v>
      </c>
      <c r="AA110" s="111" t="str">
        <f>'П'!D79</f>
        <v xml:space="preserve">по проекту</v>
      </c>
      <c r="AB110" s="71"/>
      <c r="AC110" s="71"/>
      <c r="AD110" s="71"/>
    </row>
    <row r="111" ht="9" customHeight="1" outlineLevel="1">
      <c r="A111" s="106" t="s">
        <v>484</v>
      </c>
      <c r="B111" s="53"/>
      <c r="C111" s="63" t="str">
        <f>'ОС'!A3</f>
        <v>ОС-1</v>
      </c>
      <c r="D111" s="166" t="str">
        <f>'ОС'!B3</f>
        <v xml:space="preserve">Грунтовка Бетонконтакт</v>
      </c>
      <c r="E111" s="63" t="str">
        <f>'ОС'!C3</f>
        <v xml:space="preserve">1 слой</v>
      </c>
      <c r="F111" s="63" t="str">
        <f>'ОС'!A144</f>
        <v>ОС-53</v>
      </c>
      <c r="G111" s="166" t="str">
        <f>'ОС'!B144</f>
        <v xml:space="preserve">Грунтовка Бетонконтакт</v>
      </c>
      <c r="H111" s="63" t="str">
        <f>'ОС'!C144</f>
        <v xml:space="preserve">1 слой</v>
      </c>
      <c r="I111" s="63" t="str">
        <f>'ОС'!A13</f>
        <v>ОС-7</v>
      </c>
      <c r="J111" s="166" t="str">
        <f>'ОС'!B13</f>
        <v xml:space="preserve">Грунтовка глубокого проникновения</v>
      </c>
      <c r="K111" s="63" t="str">
        <f>'ОС'!C13</f>
        <v xml:space="preserve">1 слой</v>
      </c>
      <c r="L111" s="63"/>
      <c r="M111" s="66"/>
      <c r="N111" s="66"/>
      <c r="O111" s="66"/>
      <c r="P111" s="66"/>
      <c r="Q111" s="66"/>
      <c r="R111" s="63" t="str">
        <f>'ОТ'!A11</f>
        <v>ОТ-5</v>
      </c>
      <c r="S111" s="166" t="str">
        <f>'ОТ'!B11</f>
        <v xml:space="preserve">Грунтовка под финишную отделку</v>
      </c>
      <c r="T111" s="63" t="str">
        <f>'ОТ'!C11</f>
        <v xml:space="preserve">1 слой</v>
      </c>
      <c r="U111" s="63" t="str">
        <f>'ПТ'!A23</f>
        <v>ПТ-5</v>
      </c>
      <c r="V111" s="166" t="str">
        <f>'ПТ'!B23</f>
        <v xml:space="preserve">Грунтовка Бетонконтакт</v>
      </c>
      <c r="W111" s="181" t="str">
        <f>'ПТ'!C23</f>
        <v xml:space="preserve">1 слой</v>
      </c>
      <c r="X111" s="63" t="s">
        <v>458</v>
      </c>
      <c r="Y111" s="182" t="str">
        <f>П!A337</f>
        <v>П-55</v>
      </c>
      <c r="Z111" s="183" t="str">
        <f>П!C337</f>
        <v xml:space="preserve">Линолеум антистатичный пожаробезопасный</v>
      </c>
      <c r="AA111" s="82" t="str">
        <f>П!D337&amp;" мм"</f>
        <v xml:space="preserve">2 мм</v>
      </c>
      <c r="AB111" s="82" t="str">
        <f>П!A367</f>
        <v>ПЛН-09</v>
      </c>
      <c r="AC111" s="131" t="str">
        <f>П!C367</f>
        <v xml:space="preserve">Плинтус гибкий ПВХ h=100мм, группа горючести Г1</v>
      </c>
      <c r="AD111" s="82" t="str">
        <f>П!D367</f>
        <v>-</v>
      </c>
    </row>
    <row r="112" ht="9" customHeight="1" outlineLevel="1">
      <c r="A112" s="58"/>
      <c r="B112" s="60"/>
      <c r="C112" s="91"/>
      <c r="D112" s="58"/>
      <c r="E112" s="91"/>
      <c r="F112" s="91"/>
      <c r="G112" s="58"/>
      <c r="H112" s="91"/>
      <c r="I112" s="91"/>
      <c r="J112" s="58"/>
      <c r="K112" s="91"/>
      <c r="L112" s="91"/>
      <c r="M112" s="60"/>
      <c r="N112" s="60"/>
      <c r="O112" s="60"/>
      <c r="P112" s="60"/>
      <c r="Q112" s="60"/>
      <c r="R112" s="91"/>
      <c r="S112" s="58"/>
      <c r="T112" s="91"/>
      <c r="U112" s="91"/>
      <c r="V112" s="58"/>
      <c r="W112" s="58"/>
      <c r="X112" s="91"/>
      <c r="Y112" s="58"/>
      <c r="Z112" s="173" t="str">
        <f>П!C338</f>
        <v xml:space="preserve">Клей токопроводящий 523 EUROSTAR TACK EC</v>
      </c>
      <c r="AA112" s="98">
        <f>П!D338</f>
        <v>2</v>
      </c>
      <c r="AB112" s="91"/>
      <c r="AC112" s="91"/>
      <c r="AD112" s="91"/>
    </row>
    <row r="113" ht="9" customHeight="1" outlineLevel="1">
      <c r="A113" s="58"/>
      <c r="B113" s="60"/>
      <c r="C113" s="91"/>
      <c r="D113" s="58"/>
      <c r="E113" s="91"/>
      <c r="F113" s="91"/>
      <c r="G113" s="58"/>
      <c r="H113" s="91"/>
      <c r="I113" s="91"/>
      <c r="J113" s="58"/>
      <c r="K113" s="91"/>
      <c r="L113" s="91"/>
      <c r="M113" s="60"/>
      <c r="N113" s="60"/>
      <c r="O113" s="60"/>
      <c r="P113" s="60"/>
      <c r="Q113" s="60"/>
      <c r="R113" s="91"/>
      <c r="S113" s="58"/>
      <c r="T113" s="91"/>
      <c r="U113" s="91"/>
      <c r="V113" s="58"/>
      <c r="W113" s="58"/>
      <c r="X113" s="91"/>
      <c r="Y113" s="58"/>
      <c r="Z113" s="173" t="str">
        <f>П!C339</f>
        <v xml:space="preserve">Грунтовка токопроводяшая Forbo Eurocol 041 Europrimer EС</v>
      </c>
      <c r="AA113" s="98" t="str">
        <f>П!D339</f>
        <v xml:space="preserve">1 слой</v>
      </c>
      <c r="AB113" s="91"/>
      <c r="AC113" s="91"/>
      <c r="AD113" s="91"/>
    </row>
    <row r="114" ht="21" customHeight="1" outlineLevel="1">
      <c r="A114" s="58"/>
      <c r="B114" s="60"/>
      <c r="C114" s="91"/>
      <c r="D114" s="148" t="str">
        <f>'ОС'!B4</f>
        <v xml:space="preserve">Затирка поверхности после демонтажа опалубки</v>
      </c>
      <c r="E114" s="86" t="str">
        <f>'ОС'!C4&amp;" мм"</f>
        <v xml:space="preserve">2-4 мм</v>
      </c>
      <c r="F114" s="91"/>
      <c r="G114" s="112" t="str">
        <f>'ОС'!B145</f>
        <v xml:space="preserve">Сплошное выравнивание смесями цементно-песчаными по сетке тканой стальной 10х10х0.8 мм</v>
      </c>
      <c r="H114" s="86" t="str">
        <f>'ОС'!C145&amp;" мм"</f>
        <v xml:space="preserve">до 35 мм</v>
      </c>
      <c r="I114" s="91"/>
      <c r="J114" s="148" t="str">
        <f>'ОС'!B14</f>
        <v xml:space="preserve">Простая штукатурка смесями цементно-песчаными по сетке тканой стальной 10х10х0.8 мм</v>
      </c>
      <c r="K114" s="86" t="str">
        <f>'ОС'!C14&amp;" мм"</f>
        <v xml:space="preserve">14 мм</v>
      </c>
      <c r="L114" s="91"/>
      <c r="M114" s="60"/>
      <c r="N114" s="60"/>
      <c r="O114" s="60"/>
      <c r="P114" s="60"/>
      <c r="Q114" s="60"/>
      <c r="R114" s="91"/>
      <c r="S114" s="148" t="str">
        <f>'ОТ'!B12</f>
        <v xml:space="preserve">Простая окраска краской водно-дисперсионной за 2 раза</v>
      </c>
      <c r="T114" s="86" t="str">
        <f>'ОТ'!C12</f>
        <v xml:space="preserve">2 слоя</v>
      </c>
      <c r="U114" s="91"/>
      <c r="V114" s="148" t="str">
        <f>'ПТ'!B24</f>
        <v xml:space="preserve">Затирка поверхности после демонтажа опалубки</v>
      </c>
      <c r="W114" s="184" t="str">
        <f>'ПТ'!C24&amp;" мм"</f>
        <v xml:space="preserve">2-4 мм</v>
      </c>
      <c r="X114" s="91"/>
      <c r="Y114" s="58"/>
      <c r="Z114" s="135" t="str">
        <f>П!C340</f>
        <v xml:space="preserve">Стяжка полусухая цементно-песчаная М150, армированная фиброволокном 
(фибра полипропиленовая 12мм, расход 0.6кг/м3)</v>
      </c>
      <c r="AA114" s="98" t="str">
        <f>П!D340&amp;" мм"</f>
        <v xml:space="preserve">56 мм</v>
      </c>
      <c r="AB114" s="91"/>
      <c r="AC114" s="91"/>
      <c r="AD114" s="91"/>
    </row>
    <row r="115" ht="15.75" outlineLevel="1">
      <c r="A115" s="58"/>
      <c r="B115" s="60"/>
      <c r="C115" s="91"/>
      <c r="D115" s="58"/>
      <c r="E115" s="91"/>
      <c r="F115" s="91"/>
      <c r="G115" s="58"/>
      <c r="H115" s="91"/>
      <c r="I115" s="91"/>
      <c r="J115" s="58"/>
      <c r="K115" s="91"/>
      <c r="L115" s="91"/>
      <c r="M115" s="60"/>
      <c r="N115" s="60"/>
      <c r="O115" s="60"/>
      <c r="P115" s="60"/>
      <c r="Q115" s="60"/>
      <c r="R115" s="91"/>
      <c r="S115" s="58"/>
      <c r="T115" s="91"/>
      <c r="U115" s="91"/>
      <c r="V115" s="58"/>
      <c r="W115" s="58"/>
      <c r="X115" s="91"/>
      <c r="Y115" s="58"/>
      <c r="Z115" s="135" t="str">
        <f>П!C341</f>
        <v xml:space="preserve">Пленка пароизоляционная армированная</v>
      </c>
      <c r="AA115" s="98" t="str">
        <f>П!D341</f>
        <v xml:space="preserve">1 слой</v>
      </c>
      <c r="AB115" s="91"/>
      <c r="AC115" s="91"/>
      <c r="AD115" s="91"/>
    </row>
    <row r="116" ht="15.75" outlineLevel="1">
      <c r="A116" s="58"/>
      <c r="B116" s="60"/>
      <c r="C116" s="91"/>
      <c r="D116" s="58"/>
      <c r="E116" s="91"/>
      <c r="F116" s="91"/>
      <c r="G116" s="58"/>
      <c r="H116" s="91"/>
      <c r="I116" s="91"/>
      <c r="J116" s="58"/>
      <c r="K116" s="91"/>
      <c r="L116" s="91"/>
      <c r="M116" s="60"/>
      <c r="N116" s="60"/>
      <c r="O116" s="60"/>
      <c r="P116" s="60"/>
      <c r="Q116" s="60"/>
      <c r="R116" s="91"/>
      <c r="S116" s="58"/>
      <c r="T116" s="91"/>
      <c r="U116" s="91"/>
      <c r="V116" s="185" t="str">
        <f>'ПТ'!B25</f>
        <v xml:space="preserve">Грунтовка под финишную отделку</v>
      </c>
      <c r="W116" s="184" t="str">
        <f>'ПТ'!C25</f>
        <v xml:space="preserve">1 слой</v>
      </c>
      <c r="X116" s="91"/>
      <c r="Y116" s="58"/>
      <c r="Z116" s="113" t="str">
        <f>П!C342</f>
        <v xml:space="preserve">Гравий керамзитовый фр. 10-20 мм, П25, М250</v>
      </c>
      <c r="AA116" s="186" t="str">
        <f>П!D342&amp;" мм"</f>
        <v xml:space="preserve">90 мм</v>
      </c>
      <c r="AB116" s="91"/>
      <c r="AC116" s="91"/>
      <c r="AD116" s="91"/>
    </row>
    <row r="117" ht="15.75" outlineLevel="1">
      <c r="A117" s="70"/>
      <c r="B117" s="29"/>
      <c r="C117" s="71"/>
      <c r="D117" s="70"/>
      <c r="E117" s="71"/>
      <c r="F117" s="71"/>
      <c r="G117" s="70"/>
      <c r="H117" s="71"/>
      <c r="I117" s="71"/>
      <c r="J117" s="70"/>
      <c r="K117" s="71"/>
      <c r="L117" s="71"/>
      <c r="M117" s="29"/>
      <c r="N117" s="29"/>
      <c r="O117" s="29"/>
      <c r="P117" s="29"/>
      <c r="Q117" s="29"/>
      <c r="R117" s="71"/>
      <c r="S117" s="70"/>
      <c r="T117" s="71"/>
      <c r="U117" s="71"/>
      <c r="V117" s="164" t="str">
        <f>'ПТ'!B26</f>
        <v xml:space="preserve">Простая окраска краской водно-дисперсионной за 2 раза</v>
      </c>
      <c r="W117" s="187" t="str">
        <f>'ПТ'!C26</f>
        <v xml:space="preserve">2 слоя</v>
      </c>
      <c r="X117" s="71"/>
      <c r="Y117" s="70"/>
      <c r="Z117" s="164" t="str">
        <f>П!C343</f>
        <v xml:space="preserve">Монолитный ж/бетон</v>
      </c>
      <c r="AA117" s="163" t="str">
        <f>П!D343</f>
        <v xml:space="preserve">по проекту</v>
      </c>
      <c r="AB117" s="71"/>
      <c r="AC117" s="71"/>
      <c r="AD117" s="71"/>
    </row>
    <row r="118" ht="14.5" customHeight="1" outlineLevel="1">
      <c r="A118" s="181" t="s">
        <v>485</v>
      </c>
      <c r="B118" s="53"/>
      <c r="C118" s="63" t="str">
        <f>'ОС'!A3</f>
        <v>ОС-1</v>
      </c>
      <c r="D118" s="166" t="str">
        <f>'ОС'!B3</f>
        <v xml:space="preserve">Грунтовка Бетонконтакт</v>
      </c>
      <c r="E118" s="63" t="str">
        <f>'ОС'!C3</f>
        <v xml:space="preserve">1 слой</v>
      </c>
      <c r="F118" s="82" t="str">
        <f>'ОС'!A144</f>
        <v>ОС-53</v>
      </c>
      <c r="G118" s="171" t="str">
        <f>'ОС'!B144</f>
        <v xml:space="preserve">Грунтовка Бетонконтакт</v>
      </c>
      <c r="H118" s="82" t="str">
        <f>'ОС'!C144</f>
        <v xml:space="preserve">1 слой</v>
      </c>
      <c r="I118" s="133" t="str">
        <f>'ОС'!A13</f>
        <v>ОС-7</v>
      </c>
      <c r="J118" s="166" t="str">
        <f>'ОС'!B13</f>
        <v xml:space="preserve">Грунтовка глубокого проникновения</v>
      </c>
      <c r="K118" s="63" t="str">
        <f>'ОС'!C13</f>
        <v xml:space="preserve">1 слой</v>
      </c>
      <c r="L118" s="63"/>
      <c r="M118" s="63"/>
      <c r="N118" s="63"/>
      <c r="O118" s="63"/>
      <c r="P118" s="63"/>
      <c r="Q118" s="63"/>
      <c r="R118" s="63" t="str">
        <f>'ОТ'!A11</f>
        <v>ОТ-5</v>
      </c>
      <c r="S118" s="166" t="str">
        <f>'ОТ'!B11</f>
        <v xml:space="preserve">Грунтовка под финишную отделку</v>
      </c>
      <c r="T118" s="63" t="str">
        <f>'ОТ'!C11</f>
        <v xml:space="preserve">1 слой</v>
      </c>
      <c r="U118" s="133" t="str">
        <f>'ПТ'!A23</f>
        <v>ПТ-5</v>
      </c>
      <c r="V118" s="185" t="str">
        <f>'ПТ'!B23</f>
        <v xml:space="preserve">Грунтовка Бетонконтакт</v>
      </c>
      <c r="W118" s="63" t="str">
        <f>'ПТ'!C23</f>
        <v xml:space="preserve">1 слой</v>
      </c>
      <c r="X118" s="63" t="s">
        <v>458</v>
      </c>
      <c r="Y118" s="181" t="str">
        <f>'П'!A68</f>
        <v>П-11</v>
      </c>
      <c r="Z118" s="138" t="s">
        <v>486</v>
      </c>
      <c r="AA118" s="188" t="str">
        <f>'П'!D68&amp;" мм"</f>
        <v xml:space="preserve">8 мм</v>
      </c>
      <c r="AB118" s="63" t="str">
        <f>П!A363</f>
        <v>ПЛН-04</v>
      </c>
      <c r="AC118" s="107" t="str">
        <f>П!C363</f>
        <v xml:space="preserve">Плинтус из керамогранита h=100мм (нарезать из керамогранита отделки пола)</v>
      </c>
      <c r="AD118" s="77" t="str">
        <f>П!D363&amp;" мм"</f>
        <v xml:space="preserve">8 мм</v>
      </c>
    </row>
    <row r="119" ht="15.75" outlineLevel="1">
      <c r="A119" s="58"/>
      <c r="B119" s="60"/>
      <c r="C119" s="91"/>
      <c r="D119" s="58"/>
      <c r="E119" s="91"/>
      <c r="F119" s="91"/>
      <c r="G119" s="58"/>
      <c r="H119" s="91"/>
      <c r="J119" s="58"/>
      <c r="K119" s="91"/>
      <c r="L119" s="91"/>
      <c r="M119" s="91"/>
      <c r="N119" s="91"/>
      <c r="O119" s="91"/>
      <c r="P119" s="91"/>
      <c r="Q119" s="91"/>
      <c r="R119" s="91"/>
      <c r="S119" s="58"/>
      <c r="T119" s="91"/>
      <c r="V119" s="148" t="str">
        <f>'ПТ'!B24</f>
        <v xml:space="preserve">Затирка поверхности после демонтажа опалубки</v>
      </c>
      <c r="W119" s="86" t="str">
        <f>'ПТ'!C24&amp;" мм"</f>
        <v xml:space="preserve">2-4 мм</v>
      </c>
      <c r="X119" s="91"/>
      <c r="Y119" s="58"/>
      <c r="Z119" s="168" t="str">
        <f>'П'!C69</f>
        <v xml:space="preserve">Клей плиточный водостойкий Церезит СМ 16</v>
      </c>
      <c r="AA119" s="189" t="str">
        <f>П!D69&amp;" мм"</f>
        <v xml:space="preserve">6 мм</v>
      </c>
      <c r="AB119" s="91"/>
      <c r="AC119" s="91"/>
      <c r="AD119" s="91"/>
    </row>
    <row r="120" ht="16.5" customHeight="1" outlineLevel="1">
      <c r="A120" s="58"/>
      <c r="B120" s="60"/>
      <c r="C120" s="91"/>
      <c r="D120" s="58"/>
      <c r="E120" s="91"/>
      <c r="F120" s="91"/>
      <c r="G120" s="58"/>
      <c r="H120" s="91"/>
      <c r="J120" s="58"/>
      <c r="K120" s="91"/>
      <c r="L120" s="91"/>
      <c r="M120" s="91"/>
      <c r="N120" s="91"/>
      <c r="O120" s="91"/>
      <c r="P120" s="91"/>
      <c r="Q120" s="91"/>
      <c r="R120" s="91"/>
      <c r="S120" s="58"/>
      <c r="T120" s="91"/>
      <c r="V120" s="185" t="str">
        <f>'ПТ'!B25</f>
        <v xml:space="preserve">Грунтовка под финишную отделку</v>
      </c>
      <c r="W120" s="86" t="str">
        <f>'ПТ'!C25</f>
        <v xml:space="preserve">1 слой</v>
      </c>
      <c r="X120" s="91"/>
      <c r="Y120" s="58"/>
      <c r="Z120" s="145" t="str">
        <f>П!C70</f>
        <v xml:space="preserve">Гидроизоляция цементная Церезит CR 65 WATERPROOF с заведением на стены на 200 мм с прокладкой по углам водонепроницаемой ленты для герметизации швов Церезит CL 152</v>
      </c>
      <c r="AA120" s="189" t="str">
        <f>П!D70&amp;" мм"</f>
        <v xml:space="preserve">2 мм</v>
      </c>
      <c r="AB120" s="91"/>
      <c r="AC120" s="91"/>
      <c r="AD120" s="91"/>
    </row>
    <row r="121" ht="29.5" customHeight="1" outlineLevel="1">
      <c r="A121" s="58"/>
      <c r="B121" s="60"/>
      <c r="C121" s="91"/>
      <c r="D121" s="148" t="str">
        <f>'ОС'!B4</f>
        <v xml:space="preserve">Затирка поверхности после демонтажа опалубки</v>
      </c>
      <c r="E121" s="86" t="str">
        <f>'ОС'!C4&amp;" мм"</f>
        <v xml:space="preserve">2-4 мм</v>
      </c>
      <c r="F121" s="91"/>
      <c r="G121" s="112" t="str">
        <f>'ОС'!B145</f>
        <v xml:space="preserve">Сплошное выравнивание смесями цементно-песчаными по сетке тканой стальной 10х10х0.8 мм</v>
      </c>
      <c r="H121" s="98" t="str">
        <f>'ОС'!C145&amp;" мм"</f>
        <v xml:space="preserve">до 35 мм</v>
      </c>
      <c r="J121" s="148" t="str">
        <f>'ОС'!B14</f>
        <v xml:space="preserve">Простая штукатурка смесями цементно-песчаными по сетке тканой стальной 10х10х0.8 мм</v>
      </c>
      <c r="K121" s="86" t="str">
        <f>'ОС'!C14&amp;" мм"</f>
        <v xml:space="preserve">14 мм</v>
      </c>
      <c r="L121" s="91"/>
      <c r="M121" s="91"/>
      <c r="N121" s="91"/>
      <c r="O121" s="91"/>
      <c r="P121" s="91"/>
      <c r="Q121" s="91"/>
      <c r="R121" s="91"/>
      <c r="S121" s="148" t="str">
        <f>'ОТ'!B12</f>
        <v xml:space="preserve">Простая окраска краской водно-дисперсионной за 2 раза</v>
      </c>
      <c r="T121" s="86" t="str">
        <f>'ОТ'!C12</f>
        <v xml:space="preserve">2 слоя</v>
      </c>
      <c r="V121" s="135" t="str">
        <f>'ПТ'!B26</f>
        <v xml:space="preserve">Простая окраска краской водно-дисперсионной за 2 раза</v>
      </c>
      <c r="W121" s="86" t="str">
        <f>'ПТ'!C26</f>
        <v xml:space="preserve">2 слоя</v>
      </c>
      <c r="X121" s="91"/>
      <c r="Y121" s="58"/>
      <c r="Z121" s="145" t="str">
        <f>П!C71</f>
        <v xml:space="preserve">Стяжка полусухая цементно-песчаная М150, армированная фиброволокном 
(фибра полипропиленовая 12мм, расход 0.6кг/м3)</v>
      </c>
      <c r="AA121" s="189" t="str">
        <f>П!D71&amp;" мм"</f>
        <v xml:space="preserve">43-133 мм</v>
      </c>
      <c r="AB121" s="91"/>
      <c r="AC121" s="91"/>
      <c r="AD121" s="91"/>
    </row>
    <row r="122" ht="29.5" customHeight="1" outlineLevel="1">
      <c r="A122" s="70"/>
      <c r="B122" s="29"/>
      <c r="C122" s="71"/>
      <c r="D122" s="70"/>
      <c r="E122" s="71"/>
      <c r="F122" s="71"/>
      <c r="G122" s="70"/>
      <c r="H122" s="71"/>
      <c r="I122" s="28"/>
      <c r="J122" s="70"/>
      <c r="K122" s="71"/>
      <c r="L122" s="71"/>
      <c r="M122" s="71"/>
      <c r="N122" s="71"/>
      <c r="O122" s="71"/>
      <c r="P122" s="71"/>
      <c r="Q122" s="71"/>
      <c r="R122" s="71"/>
      <c r="S122" s="70"/>
      <c r="T122" s="71"/>
      <c r="U122" s="28"/>
      <c r="V122" s="58"/>
      <c r="W122" s="71"/>
      <c r="X122" s="71"/>
      <c r="Y122" s="70"/>
      <c r="Z122" s="151" t="str">
        <f>П!C72</f>
        <v xml:space="preserve">Монолитный ж/бетон</v>
      </c>
      <c r="AA122" s="152" t="str">
        <f>'П'!D72</f>
        <v xml:space="preserve">по проекту</v>
      </c>
      <c r="AB122" s="71"/>
      <c r="AC122" s="71"/>
      <c r="AD122" s="71"/>
    </row>
    <row r="123" ht="15.75" outlineLevel="1">
      <c r="A123" s="62" t="s">
        <v>487</v>
      </c>
      <c r="B123" s="53"/>
      <c r="C123" s="63" t="str">
        <f>'ОС'!A3</f>
        <v>ОС-1</v>
      </c>
      <c r="D123" s="166" t="str">
        <f>'ОС'!B3</f>
        <v xml:space="preserve">Грунтовка Бетонконтакт</v>
      </c>
      <c r="E123" s="63" t="str">
        <f>'ОС'!C3</f>
        <v xml:space="preserve">1 слой</v>
      </c>
      <c r="F123" s="77"/>
      <c r="G123" s="190"/>
      <c r="H123" s="101"/>
      <c r="I123" s="191" t="str">
        <f>'ОС'!A13</f>
        <v>ОС-7</v>
      </c>
      <c r="J123" s="166" t="str">
        <f>'ОС'!B13</f>
        <v xml:space="preserve">Грунтовка глубокого проникновения</v>
      </c>
      <c r="K123" s="63" t="str">
        <f>'ОС'!C13</f>
        <v xml:space="preserve">1 слой</v>
      </c>
      <c r="L123" s="77"/>
      <c r="M123" s="101"/>
      <c r="N123" s="101"/>
      <c r="O123" s="101"/>
      <c r="P123" s="101"/>
      <c r="Q123" s="101"/>
      <c r="R123" s="84" t="str">
        <f>'ОТ'!A29</f>
        <v>ОТ-14</v>
      </c>
      <c r="S123" s="169" t="str">
        <f>'ОТ'!B29</f>
        <v xml:space="preserve">Пропитка упрочняющая обеспыливающая</v>
      </c>
      <c r="T123" s="79" t="str">
        <f>'ОТ'!C29</f>
        <v xml:space="preserve">1 слой</v>
      </c>
      <c r="U123" s="181" t="str">
        <f>'ПТ'!A126</f>
        <v>ПТ-26</v>
      </c>
      <c r="V123" s="192" t="str">
        <f>'ПТ'!B126</f>
        <v xml:space="preserve">Грунтовка Бетонконтакт</v>
      </c>
      <c r="W123" s="66" t="str">
        <f>'ПТ'!C126</f>
        <v xml:space="preserve">1 слой</v>
      </c>
      <c r="X123" s="63" t="s">
        <v>458</v>
      </c>
      <c r="Y123" s="181" t="str">
        <f>'П'!A26</f>
        <v>П-6</v>
      </c>
      <c r="Z123" s="192" t="str">
        <f>'П'!C26</f>
        <v xml:space="preserve">Пропитка упрочняющая и обеспыливающая</v>
      </c>
      <c r="AA123" s="66" t="str">
        <f>'П'!D26</f>
        <v xml:space="preserve">1 слой</v>
      </c>
      <c r="AB123" s="77" t="s">
        <v>458</v>
      </c>
      <c r="AC123" s="77" t="s">
        <v>458</v>
      </c>
      <c r="AD123" s="77" t="s">
        <v>458</v>
      </c>
    </row>
    <row r="124" ht="13" customHeight="1" outlineLevel="1">
      <c r="A124" s="58"/>
      <c r="B124" s="60"/>
      <c r="C124" s="91"/>
      <c r="D124" s="148" t="str">
        <f>'ОС'!B4</f>
        <v xml:space="preserve">Затирка поверхности после демонтажа опалубки</v>
      </c>
      <c r="E124" s="86" t="str">
        <f>'ОС'!C4&amp;" мм"</f>
        <v xml:space="preserve">2-4 мм</v>
      </c>
      <c r="F124" s="91"/>
      <c r="G124" s="60"/>
      <c r="H124" s="60"/>
      <c r="J124" s="148" t="str">
        <f>'ОС'!B14</f>
        <v xml:space="preserve">Простая штукатурка смесями цементно-песчаными по сетке тканой стальной 10х10х0.8 мм</v>
      </c>
      <c r="K124" s="86" t="str">
        <f>'ОС'!C14&amp;" мм"</f>
        <v xml:space="preserve">14 мм</v>
      </c>
      <c r="L124" s="91"/>
      <c r="M124" s="60"/>
      <c r="N124" s="60"/>
      <c r="O124" s="60"/>
      <c r="P124" s="60"/>
      <c r="Q124" s="60"/>
      <c r="R124" s="91"/>
      <c r="S124" s="91"/>
      <c r="T124" s="91"/>
      <c r="U124" s="58"/>
      <c r="V124" s="145" t="str">
        <f>'ПТ'!B127</f>
        <v xml:space="preserve">Затирка поверхности после демонтажа опалубки</v>
      </c>
      <c r="W124" s="189" t="str">
        <f>'ПТ'!C127&amp;" мм"</f>
        <v xml:space="preserve">2-4 мм</v>
      </c>
      <c r="X124" s="91"/>
      <c r="Y124" s="70"/>
      <c r="Z124" s="151" t="str">
        <f>П!C27</f>
        <v xml:space="preserve">Монолитный ж/бетон</v>
      </c>
      <c r="AA124" s="152" t="str">
        <f>П!D27</f>
        <v xml:space="preserve">по проекту</v>
      </c>
      <c r="AB124" s="91"/>
      <c r="AC124" s="91"/>
      <c r="AD124" s="91"/>
    </row>
    <row r="125" ht="15.75" outlineLevel="1">
      <c r="A125" s="58"/>
      <c r="B125" s="60"/>
      <c r="C125" s="91"/>
      <c r="D125" s="58"/>
      <c r="E125" s="91"/>
      <c r="F125" s="91"/>
      <c r="G125" s="60"/>
      <c r="H125" s="60"/>
      <c r="J125" s="58"/>
      <c r="K125" s="91"/>
      <c r="L125" s="91"/>
      <c r="M125" s="60"/>
      <c r="N125" s="60"/>
      <c r="O125" s="60"/>
      <c r="P125" s="60"/>
      <c r="Q125" s="60"/>
      <c r="R125" s="91"/>
      <c r="S125" s="91"/>
      <c r="T125" s="91"/>
      <c r="U125" s="58"/>
      <c r="V125" s="91"/>
      <c r="W125" s="60"/>
      <c r="X125" s="91"/>
      <c r="Y125" s="118" t="str">
        <f>П!A291</f>
        <v>П-49</v>
      </c>
      <c r="Z125" s="174" t="str">
        <f>П!C291</f>
        <v xml:space="preserve">Пропитка упрочняющая и обеспыливающая</v>
      </c>
      <c r="AA125" s="110" t="str">
        <f>П!D291</f>
        <v xml:space="preserve">1 слой</v>
      </c>
      <c r="AB125" s="91"/>
      <c r="AC125" s="91"/>
      <c r="AD125" s="91"/>
    </row>
    <row r="126" ht="11" customHeight="1" outlineLevel="1">
      <c r="A126" s="58"/>
      <c r="B126" s="60"/>
      <c r="C126" s="91"/>
      <c r="D126" s="58"/>
      <c r="E126" s="91"/>
      <c r="F126" s="91"/>
      <c r="G126" s="60"/>
      <c r="H126" s="60"/>
      <c r="J126" s="58"/>
      <c r="K126" s="91"/>
      <c r="L126" s="91"/>
      <c r="M126" s="60"/>
      <c r="N126" s="60"/>
      <c r="O126" s="60"/>
      <c r="P126" s="60"/>
      <c r="Q126" s="60"/>
      <c r="R126" s="91"/>
      <c r="S126" s="91"/>
      <c r="T126" s="91"/>
      <c r="U126" s="58"/>
      <c r="V126" s="168" t="str">
        <f>'ПТ'!B128</f>
        <v xml:space="preserve">Пропитка упрочняющая обеспыливающая</v>
      </c>
      <c r="W126" s="189" t="str">
        <f>'ПТ'!C128</f>
        <v xml:space="preserve">1 слой</v>
      </c>
      <c r="X126" s="91"/>
      <c r="Y126" s="58"/>
      <c r="Z126" s="97" t="str">
        <f>П!C292</f>
        <v xml:space="preserve">Стяжка бетонная В15, F100 W-4, армироваанная 5Вр1 с ячейкой 1000х100</v>
      </c>
      <c r="AA126" s="110" t="str">
        <f>П!D292&amp;" мм"</f>
        <v xml:space="preserve">0-150 мм</v>
      </c>
      <c r="AB126" s="91"/>
      <c r="AC126" s="91"/>
      <c r="AD126" s="91"/>
    </row>
    <row r="127" ht="11" customHeight="1" outlineLevel="1">
      <c r="A127" s="70"/>
      <c r="B127" s="29"/>
      <c r="C127" s="71"/>
      <c r="D127" s="70"/>
      <c r="E127" s="71"/>
      <c r="F127" s="71"/>
      <c r="G127" s="29"/>
      <c r="H127" s="29"/>
      <c r="I127" s="28"/>
      <c r="J127" s="70"/>
      <c r="K127" s="71"/>
      <c r="L127" s="71"/>
      <c r="M127" s="29"/>
      <c r="N127" s="29"/>
      <c r="O127" s="29"/>
      <c r="P127" s="29"/>
      <c r="Q127" s="29"/>
      <c r="R127" s="71"/>
      <c r="S127" s="71"/>
      <c r="T127" s="71"/>
      <c r="U127" s="70"/>
      <c r="V127" s="91"/>
      <c r="W127" s="60"/>
      <c r="X127" s="71"/>
      <c r="Y127" s="70"/>
      <c r="Z127" s="176" t="str">
        <f>П!C293</f>
        <v xml:space="preserve">Монолитный ж/бетон</v>
      </c>
      <c r="AA127" s="178" t="str">
        <f>П!D293</f>
        <v xml:space="preserve">по проекту</v>
      </c>
      <c r="AB127" s="71"/>
      <c r="AC127" s="71"/>
      <c r="AD127" s="71"/>
    </row>
    <row r="128" ht="15.75" outlineLevel="1">
      <c r="A128" s="77" t="s">
        <v>482</v>
      </c>
      <c r="B128" s="77" t="s">
        <v>488</v>
      </c>
      <c r="C128" s="77"/>
      <c r="D128" s="77"/>
      <c r="E128" s="77"/>
      <c r="F128" s="77"/>
      <c r="G128" s="107"/>
      <c r="H128" s="77"/>
      <c r="I128" s="77"/>
      <c r="J128" s="77"/>
      <c r="K128" s="77"/>
      <c r="L128" s="102" t="str">
        <f>'ОС'!A6</f>
        <v>ОС-3</v>
      </c>
      <c r="M128" s="103" t="str">
        <f>'ОС'!B6</f>
        <v xml:space="preserve">Слой штукатурно-клеевой Технониколь 210 или аналог, армированный сеткой фасадной стеклотканевой щелочестойкой М3600</v>
      </c>
      <c r="N128" s="63" t="str">
        <f>'ОС'!C6&amp;" мм"</f>
        <v xml:space="preserve">10 мм</v>
      </c>
      <c r="O128" s="77"/>
      <c r="P128" s="77"/>
      <c r="Q128" s="77"/>
      <c r="R128" s="77" t="str">
        <f>'ОТ'!A29</f>
        <v>ОТ-14</v>
      </c>
      <c r="S128" s="172" t="str">
        <f>'ОТ'!B29</f>
        <v xml:space="preserve">Пропитка упрочняющая обеспыливающая</v>
      </c>
      <c r="T128" s="77" t="str">
        <f>'ОТ'!C29</f>
        <v xml:space="preserve">1 слой</v>
      </c>
      <c r="U128" s="62" t="str">
        <f>'ПТ'!A71</f>
        <v>ПТ-14</v>
      </c>
      <c r="V128" s="90" t="str">
        <f>'ПТ'!B71</f>
        <v xml:space="preserve">Смесь клеевая для монтажа утеплителя (Технониколь 110)</v>
      </c>
      <c r="W128" s="77" t="str">
        <f>'ПТ'!C71&amp;" мм"</f>
        <v xml:space="preserve">5 мм</v>
      </c>
      <c r="X128" s="77" t="s">
        <v>458</v>
      </c>
      <c r="Y128" s="77" t="str">
        <f>'П'!A21</f>
        <v>П-5</v>
      </c>
      <c r="Z128" s="154" t="str">
        <f>'П'!C21</f>
        <v xml:space="preserve">Пропитка упрочняющая и обеспыливающая</v>
      </c>
      <c r="AA128" s="77" t="str">
        <f>'П'!D21</f>
        <v xml:space="preserve">1 слой</v>
      </c>
      <c r="AB128" s="101" t="s">
        <v>458</v>
      </c>
      <c r="AC128" s="77" t="s">
        <v>458</v>
      </c>
      <c r="AD128" s="77" t="s">
        <v>458</v>
      </c>
    </row>
    <row r="129" ht="15.75" outlineLevel="1">
      <c r="A129" s="91"/>
      <c r="B129" s="91"/>
      <c r="C129" s="91"/>
      <c r="D129" s="91"/>
      <c r="E129" s="91"/>
      <c r="F129" s="91"/>
      <c r="G129" s="91"/>
      <c r="H129" s="91"/>
      <c r="I129" s="91"/>
      <c r="J129" s="91"/>
      <c r="K129" s="91"/>
      <c r="L129" s="91"/>
      <c r="M129" s="91"/>
      <c r="N129" s="91"/>
      <c r="O129" s="91"/>
      <c r="P129" s="91"/>
      <c r="Q129" s="91"/>
      <c r="R129" s="91"/>
      <c r="S129" s="91"/>
      <c r="T129" s="91"/>
      <c r="U129" s="58"/>
      <c r="V129" s="123" t="str">
        <f>'ПТ'!B72</f>
        <v xml:space="preserve">Утеплитель минераловатный (Технониколь - ТЕХНОФАС ДЕКОР) ρ=90-110 кг/м³, предел прочности на отрыв не менее 15 кПа, λ=0,044 Вт/м°С</v>
      </c>
      <c r="W129" s="79" t="str">
        <f>'ПТ'!C72</f>
        <v xml:space="preserve">по проекту</v>
      </c>
      <c r="X129" s="91"/>
      <c r="Y129" s="91"/>
      <c r="Z129" s="94" t="str">
        <f>П!C22</f>
        <v xml:space="preserve">Стяжка полусухая цементно-песчаная М150, армированная фиброволокном 
(фибра полипропиленовая 12мм, расход 0.6кг/м3)</v>
      </c>
      <c r="AA129" s="79" t="str">
        <f>'П'!D22&amp;" мм"</f>
        <v xml:space="preserve">40 мм</v>
      </c>
      <c r="AB129" s="60"/>
      <c r="AC129" s="91"/>
      <c r="AD129" s="91"/>
    </row>
    <row r="130" ht="15.75" outlineLevel="1">
      <c r="A130" s="91"/>
      <c r="B130" s="91"/>
      <c r="C130" s="91"/>
      <c r="D130" s="91"/>
      <c r="E130" s="91"/>
      <c r="F130" s="91"/>
      <c r="G130" s="91"/>
      <c r="H130" s="91"/>
      <c r="I130" s="91"/>
      <c r="J130" s="91"/>
      <c r="K130" s="91"/>
      <c r="L130" s="91"/>
      <c r="M130" s="91"/>
      <c r="N130" s="91"/>
      <c r="O130" s="91"/>
      <c r="P130" s="91"/>
      <c r="Q130" s="91"/>
      <c r="R130" s="91"/>
      <c r="S130" s="91"/>
      <c r="T130" s="91"/>
      <c r="U130" s="58"/>
      <c r="V130" s="109"/>
      <c r="W130" s="91"/>
      <c r="X130" s="91"/>
      <c r="Y130" s="91"/>
      <c r="Z130" s="94" t="str">
        <f>П!C23</f>
        <v xml:space="preserve">Пленка полиэтиленовая 200 мкр</v>
      </c>
      <c r="AA130" s="79" t="str">
        <f>'П'!D23</f>
        <v xml:space="preserve">1 слой</v>
      </c>
      <c r="AB130" s="60"/>
      <c r="AC130" s="91"/>
      <c r="AD130" s="91"/>
    </row>
    <row r="131" ht="15.75" outlineLevel="1">
      <c r="A131" s="91"/>
      <c r="B131" s="91"/>
      <c r="C131" s="91"/>
      <c r="D131" s="91"/>
      <c r="E131" s="91"/>
      <c r="F131" s="91"/>
      <c r="G131" s="91"/>
      <c r="H131" s="91"/>
      <c r="I131" s="91"/>
      <c r="J131" s="91"/>
      <c r="K131" s="91"/>
      <c r="L131" s="91"/>
      <c r="M131" s="91"/>
      <c r="N131" s="91"/>
      <c r="O131" s="91"/>
      <c r="P131" s="91"/>
      <c r="Q131" s="91"/>
      <c r="R131" s="91"/>
      <c r="S131" s="91"/>
      <c r="T131" s="91"/>
      <c r="U131" s="58"/>
      <c r="V131" s="113" t="str">
        <f>'ПТ'!B73</f>
        <v xml:space="preserve">Слой штукатурно-клеевой Технониколь 210 или аналог, армированный сеткой фасадной стеклотканевой щелочестойкой М3600</v>
      </c>
      <c r="W131" s="79" t="str">
        <f>'ПТ'!C73&amp;" мм"</f>
        <v xml:space="preserve">10 мм</v>
      </c>
      <c r="X131" s="91"/>
      <c r="Y131" s="91"/>
      <c r="Z131" s="94" t="str">
        <f>П!C24</f>
        <v xml:space="preserve">Утеплитель минераловатный (Технониколь ТЕХНОФЛОР СТАНДАРТ) q=100-120 кг/м3, предел прочности на сжатие не менее 30 кПа, λ=0,044 Вт/м°С</v>
      </c>
      <c r="AA131" s="79" t="str">
        <f>'П'!D24&amp;" мм"</f>
        <v xml:space="preserve">50 мм</v>
      </c>
      <c r="AB131" s="60"/>
      <c r="AC131" s="91"/>
      <c r="AD131" s="91"/>
    </row>
    <row r="132" ht="15.75" outlineLevel="1">
      <c r="A132" s="71"/>
      <c r="B132" s="71"/>
      <c r="C132" s="71"/>
      <c r="D132" s="71"/>
      <c r="E132" s="71"/>
      <c r="F132" s="71"/>
      <c r="G132" s="71"/>
      <c r="H132" s="71"/>
      <c r="I132" s="71"/>
      <c r="J132" s="71"/>
      <c r="K132" s="71"/>
      <c r="L132" s="71"/>
      <c r="M132" s="71"/>
      <c r="N132" s="71"/>
      <c r="O132" s="71"/>
      <c r="P132" s="71"/>
      <c r="Q132" s="71"/>
      <c r="R132" s="71"/>
      <c r="S132" s="71"/>
      <c r="T132" s="71"/>
      <c r="U132" s="70"/>
      <c r="V132" s="193" t="str">
        <f>'ПТ'!B74</f>
        <v xml:space="preserve">Пропитка упрочняющая обеспыливающая</v>
      </c>
      <c r="W132" s="139" t="str">
        <f>'ПТ'!C74</f>
        <v xml:space="preserve">1 слой</v>
      </c>
      <c r="X132" s="71"/>
      <c r="Y132" s="71"/>
      <c r="Z132" s="159" t="str">
        <f>П!C25</f>
        <v xml:space="preserve">Монолитный ж/бетон</v>
      </c>
      <c r="AA132" s="139" t="str">
        <f>'П'!D25</f>
        <v xml:space="preserve">по проекту</v>
      </c>
      <c r="AB132" s="29"/>
      <c r="AC132" s="71"/>
      <c r="AD132" s="71"/>
    </row>
    <row r="133" ht="15.75" outlineLevel="1">
      <c r="A133" s="77" t="s">
        <v>482</v>
      </c>
      <c r="B133" s="77" t="s">
        <v>489</v>
      </c>
      <c r="C133" s="77"/>
      <c r="D133" s="77"/>
      <c r="E133" s="77"/>
      <c r="F133" s="77"/>
      <c r="G133" s="107"/>
      <c r="H133" s="77"/>
      <c r="I133" s="77"/>
      <c r="J133" s="77"/>
      <c r="K133" s="77"/>
      <c r="L133" s="77"/>
      <c r="M133" s="77"/>
      <c r="N133" s="77"/>
      <c r="O133" s="77"/>
      <c r="P133" s="77"/>
      <c r="Q133" s="77"/>
      <c r="R133" s="63" t="str">
        <f>'ОТ'!A29</f>
        <v>ОТ-14</v>
      </c>
      <c r="S133" s="192" t="str">
        <f>'ОТ'!B29</f>
        <v xml:space="preserve">Пропитка упрочняющая обеспыливающая</v>
      </c>
      <c r="T133" s="63" t="str">
        <f>'ОТ'!C29</f>
        <v xml:space="preserve">1 слой</v>
      </c>
      <c r="U133" s="77"/>
      <c r="V133" s="79"/>
      <c r="W133" s="79"/>
      <c r="X133" s="77"/>
      <c r="Y133" s="62" t="str">
        <f>'П'!A26</f>
        <v>П-6</v>
      </c>
      <c r="Z133" s="168" t="str">
        <f>П!C26</f>
        <v xml:space="preserve">Пропитка упрочняющая и обеспыливающая</v>
      </c>
      <c r="AA133" s="86" t="str">
        <f>П!D26</f>
        <v xml:space="preserve">1 слой</v>
      </c>
      <c r="AB133" s="77" t="s">
        <v>458</v>
      </c>
      <c r="AC133" s="77" t="s">
        <v>458</v>
      </c>
      <c r="AD133" s="77" t="s">
        <v>458</v>
      </c>
    </row>
    <row r="134" ht="15.75" outlineLevel="1">
      <c r="A134" s="91"/>
      <c r="B134" s="91"/>
      <c r="C134" s="91"/>
      <c r="D134" s="91"/>
      <c r="E134" s="91"/>
      <c r="F134" s="91"/>
      <c r="G134" s="91"/>
      <c r="H134" s="91"/>
      <c r="I134" s="91"/>
      <c r="J134" s="91"/>
      <c r="K134" s="91"/>
      <c r="L134" s="91"/>
      <c r="M134" s="91"/>
      <c r="N134" s="91"/>
      <c r="O134" s="91"/>
      <c r="P134" s="91"/>
      <c r="Q134" s="91"/>
      <c r="R134" s="91"/>
      <c r="S134" s="91"/>
      <c r="T134" s="91"/>
      <c r="U134" s="91"/>
      <c r="V134" s="91"/>
      <c r="W134" s="91"/>
      <c r="X134" s="91"/>
      <c r="Y134" s="58"/>
      <c r="Z134" s="91"/>
      <c r="AA134" s="91"/>
      <c r="AB134" s="91"/>
      <c r="AC134" s="91"/>
      <c r="AD134" s="91"/>
    </row>
    <row r="135" ht="15.75" outlineLevel="1">
      <c r="A135" s="91"/>
      <c r="B135" s="91"/>
      <c r="C135" s="91"/>
      <c r="D135" s="91"/>
      <c r="E135" s="91"/>
      <c r="F135" s="91"/>
      <c r="G135" s="91"/>
      <c r="H135" s="91"/>
      <c r="I135" s="91"/>
      <c r="J135" s="91"/>
      <c r="K135" s="91"/>
      <c r="L135" s="91"/>
      <c r="M135" s="91"/>
      <c r="N135" s="91"/>
      <c r="O135" s="91"/>
      <c r="P135" s="91"/>
      <c r="Q135" s="91"/>
      <c r="R135" s="91"/>
      <c r="S135" s="91"/>
      <c r="T135" s="91"/>
      <c r="U135" s="91"/>
      <c r="V135" s="91"/>
      <c r="W135" s="91"/>
      <c r="X135" s="91"/>
      <c r="Y135" s="58"/>
      <c r="Z135" s="145" t="str">
        <f>'П'!C27</f>
        <v xml:space="preserve">Монолитный ж/бетон</v>
      </c>
      <c r="AA135" s="189" t="str">
        <f>'П'!D27</f>
        <v xml:space="preserve">по проекту</v>
      </c>
      <c r="AB135" s="91"/>
      <c r="AC135" s="91"/>
      <c r="AD135" s="91"/>
    </row>
    <row r="136" ht="15.75" outlineLevel="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0"/>
      <c r="Z136" s="91"/>
      <c r="AA136" s="60"/>
      <c r="AB136" s="71"/>
      <c r="AC136" s="71"/>
      <c r="AD136" s="71"/>
    </row>
    <row r="137" ht="17" customHeight="1" outlineLevel="1">
      <c r="A137" s="77" t="s">
        <v>482</v>
      </c>
      <c r="B137" s="77" t="s">
        <v>490</v>
      </c>
      <c r="C137" s="63" t="str">
        <f>'ОС'!A27</f>
        <v>ОС-14</v>
      </c>
      <c r="D137" s="194" t="str">
        <f>'ОС'!B27</f>
        <v xml:space="preserve">Гидроизоляция цементная Церезит CR 65 WATERPROOF </v>
      </c>
      <c r="E137" s="82" t="str">
        <f>'ОС'!C27</f>
        <v xml:space="preserve">2 слоя</v>
      </c>
      <c r="F137" s="101"/>
      <c r="G137" s="190"/>
      <c r="H137" s="101"/>
      <c r="I137" s="101"/>
      <c r="J137" s="101"/>
      <c r="K137" s="101"/>
      <c r="L137" s="77"/>
      <c r="M137" s="101"/>
      <c r="N137" s="101"/>
      <c r="O137" s="101"/>
      <c r="P137" s="101"/>
      <c r="Q137" s="101"/>
      <c r="R137" s="77"/>
      <c r="S137" s="101"/>
      <c r="T137" s="101"/>
      <c r="U137" s="101"/>
      <c r="V137" s="101"/>
      <c r="W137" s="101"/>
      <c r="X137" s="77"/>
      <c r="Y137" s="181" t="str">
        <f>'П'!A98</f>
        <v>П-16</v>
      </c>
      <c r="Z137" s="192" t="str">
        <f>'П'!C98</f>
        <v xml:space="preserve">Гидроизоляция цементная Церезит CR 65 WATERPROOF с прокладкой по углам водонепроницаемой ленты для герметизации швов Церезит CL 152</v>
      </c>
      <c r="AA137" s="66" t="str">
        <f>'П'!D98</f>
        <v xml:space="preserve">2 слоя</v>
      </c>
      <c r="AB137" s="77" t="s">
        <v>458</v>
      </c>
      <c r="AC137" s="77" t="s">
        <v>458</v>
      </c>
      <c r="AD137" s="77" t="s">
        <v>458</v>
      </c>
    </row>
    <row r="138" ht="17" customHeight="1" outlineLevel="1">
      <c r="A138" s="71"/>
      <c r="B138" s="71"/>
      <c r="C138" s="71"/>
      <c r="D138" s="175"/>
      <c r="E138" s="91"/>
      <c r="F138" s="29"/>
      <c r="G138" s="29"/>
      <c r="H138" s="29"/>
      <c r="I138" s="29"/>
      <c r="J138" s="29"/>
      <c r="K138" s="29"/>
      <c r="L138" s="71"/>
      <c r="M138" s="29"/>
      <c r="N138" s="29"/>
      <c r="O138" s="29"/>
      <c r="P138" s="29"/>
      <c r="Q138" s="29"/>
      <c r="R138" s="71"/>
      <c r="S138" s="29"/>
      <c r="T138" s="29"/>
      <c r="U138" s="29"/>
      <c r="V138" s="29"/>
      <c r="W138" s="29"/>
      <c r="X138" s="71"/>
      <c r="Y138" s="70"/>
      <c r="Z138" s="145" t="str">
        <f>П!C99</f>
        <v xml:space="preserve">Монолитный ж/бетон</v>
      </c>
      <c r="AA138" s="189" t="str">
        <f>П!D99</f>
        <v xml:space="preserve">по проекту</v>
      </c>
      <c r="AB138" s="71"/>
      <c r="AC138" s="71"/>
      <c r="AD138" s="71"/>
    </row>
    <row r="139" ht="15.75" outlineLevel="1">
      <c r="A139" s="77" t="s">
        <v>482</v>
      </c>
      <c r="B139" s="77" t="s">
        <v>491</v>
      </c>
      <c r="C139" s="63" t="str">
        <f>'ОС'!A3</f>
        <v>ОС-1</v>
      </c>
      <c r="D139" s="166" t="str">
        <f>'ОС'!B3</f>
        <v xml:space="preserve">Грунтовка Бетонконтакт</v>
      </c>
      <c r="E139" s="63" t="str">
        <f>'ОС'!C3</f>
        <v xml:space="preserve">1 слой</v>
      </c>
      <c r="F139" s="77"/>
      <c r="G139" s="190"/>
      <c r="H139" s="101"/>
      <c r="I139" s="133" t="s">
        <v>492</v>
      </c>
      <c r="J139" s="166" t="str">
        <f>'ОС'!B13</f>
        <v xml:space="preserve">Грунтовка глубокого проникновения</v>
      </c>
      <c r="K139" s="63" t="str">
        <f>'ОС'!C13</f>
        <v xml:space="preserve">1 слой</v>
      </c>
      <c r="L139" s="77"/>
      <c r="M139" s="101"/>
      <c r="N139" s="101"/>
      <c r="O139" s="101"/>
      <c r="P139" s="101"/>
      <c r="Q139" s="101"/>
      <c r="R139" s="63" t="str">
        <f>'ОТ'!A29</f>
        <v>ОТ-14</v>
      </c>
      <c r="S139" s="172" t="str">
        <f>'ОТ'!B29</f>
        <v xml:space="preserve">Пропитка упрочняющая обеспыливающая</v>
      </c>
      <c r="T139" s="77" t="str">
        <f>'ОТ'!C29</f>
        <v xml:space="preserve">1 слой</v>
      </c>
      <c r="U139" s="101" t="str">
        <f>'ПТ'!A140</f>
        <v>ПТ-30</v>
      </c>
      <c r="V139" s="195" t="str">
        <f>'ПТ'!B140</f>
        <v xml:space="preserve">Пропитка упрочняющая обеспыливающая</v>
      </c>
      <c r="W139" s="101" t="str">
        <f>'ПТ'!C140</f>
        <v xml:space="preserve">1 слой</v>
      </c>
      <c r="X139" s="63" t="s">
        <v>458</v>
      </c>
      <c r="Y139" s="181" t="str">
        <f>'П'!A26</f>
        <v>П-6</v>
      </c>
      <c r="Z139" s="192" t="str">
        <f>'П'!C26</f>
        <v xml:space="preserve">Пропитка упрочняющая и обеспыливающая</v>
      </c>
      <c r="AA139" s="66" t="str">
        <f>'П'!D26</f>
        <v xml:space="preserve">1 слой</v>
      </c>
      <c r="AB139" s="77" t="s">
        <v>458</v>
      </c>
      <c r="AC139" s="77" t="s">
        <v>458</v>
      </c>
      <c r="AD139" s="77" t="s">
        <v>458</v>
      </c>
    </row>
    <row r="140" ht="15.75" outlineLevel="1">
      <c r="A140" s="71"/>
      <c r="B140" s="71"/>
      <c r="C140" s="71"/>
      <c r="D140" s="196" t="str">
        <f>'ОС'!B4</f>
        <v xml:space="preserve">Затирка поверхности после демонтажа опалубки</v>
      </c>
      <c r="E140" s="75" t="str">
        <f>'ОС'!C4&amp;" мм"</f>
        <v xml:space="preserve">2-4 мм</v>
      </c>
      <c r="F140" s="71"/>
      <c r="G140" s="29"/>
      <c r="H140" s="29"/>
      <c r="I140" s="28"/>
      <c r="J140" s="196" t="str">
        <f>'ОС'!B14</f>
        <v xml:space="preserve">Простая штукатурка смесями цементно-песчаными по сетке тканой стальной 10х10х0.8 мм</v>
      </c>
      <c r="K140" s="75" t="str">
        <f>'ОС'!C14&amp;" мм"</f>
        <v xml:space="preserve">14 мм</v>
      </c>
      <c r="L140" s="71"/>
      <c r="M140" s="29"/>
      <c r="N140" s="29"/>
      <c r="O140" s="29"/>
      <c r="P140" s="29"/>
      <c r="Q140" s="29"/>
      <c r="R140" s="71"/>
      <c r="S140" s="71"/>
      <c r="T140" s="71"/>
      <c r="U140" s="29"/>
      <c r="V140" s="29"/>
      <c r="W140" s="29"/>
      <c r="X140" s="71"/>
      <c r="Y140" s="70"/>
      <c r="Z140" s="151" t="str">
        <f>П!C27</f>
        <v xml:space="preserve">Монолитный ж/бетон</v>
      </c>
      <c r="AA140" s="152" t="str">
        <f>П!D27</f>
        <v xml:space="preserve">по проекту</v>
      </c>
      <c r="AB140" s="71"/>
      <c r="AC140" s="71"/>
      <c r="AD140" s="71"/>
    </row>
  </sheetData>
  <mergeCells count="724">
    <mergeCell ref="A1:B1"/>
    <mergeCell ref="C1:AD1"/>
    <mergeCell ref="A2:B4"/>
    <mergeCell ref="C2:T2"/>
    <mergeCell ref="U2:X2"/>
    <mergeCell ref="Y2:AB2"/>
    <mergeCell ref="C3:Q3"/>
    <mergeCell ref="R3:T3"/>
    <mergeCell ref="U3:X3"/>
    <mergeCell ref="Y3:AA4"/>
    <mergeCell ref="AB3:AD4"/>
    <mergeCell ref="C4:E4"/>
    <mergeCell ref="F4:H4"/>
    <mergeCell ref="I4:K4"/>
    <mergeCell ref="L4:N4"/>
    <mergeCell ref="O4:Q4"/>
    <mergeCell ref="R4:T4"/>
    <mergeCell ref="U4:W4"/>
    <mergeCell ref="A5:B5"/>
    <mergeCell ref="C5:AD5"/>
    <mergeCell ref="A6:B7"/>
    <mergeCell ref="C6:C7"/>
    <mergeCell ref="F6:F7"/>
    <mergeCell ref="G6:G7"/>
    <mergeCell ref="H6:H7"/>
    <mergeCell ref="I6:I7"/>
    <mergeCell ref="J6:J7"/>
    <mergeCell ref="K6:K7"/>
    <mergeCell ref="L6:L7"/>
    <mergeCell ref="M6:M7"/>
    <mergeCell ref="N6:N7"/>
    <mergeCell ref="O6:O7"/>
    <mergeCell ref="P6:P7"/>
    <mergeCell ref="Q6:Q7"/>
    <mergeCell ref="R6:R7"/>
    <mergeCell ref="U6:U7"/>
    <mergeCell ref="V6:V7"/>
    <mergeCell ref="W6:W7"/>
    <mergeCell ref="X6:X7"/>
    <mergeCell ref="Y6:Y7"/>
    <mergeCell ref="Z6:Z7"/>
    <mergeCell ref="AA6:AA7"/>
    <mergeCell ref="AB6:AB7"/>
    <mergeCell ref="AC6:AC7"/>
    <mergeCell ref="AD6:AD7"/>
    <mergeCell ref="A8:A11"/>
    <mergeCell ref="B8:B9"/>
    <mergeCell ref="C8:C11"/>
    <mergeCell ref="D8:D9"/>
    <mergeCell ref="E8:E9"/>
    <mergeCell ref="F8:F11"/>
    <mergeCell ref="G8:G9"/>
    <mergeCell ref="H8:H9"/>
    <mergeCell ref="I8:I11"/>
    <mergeCell ref="J8:J9"/>
    <mergeCell ref="K8:K9"/>
    <mergeCell ref="L8:L11"/>
    <mergeCell ref="M8:M11"/>
    <mergeCell ref="N8:N11"/>
    <mergeCell ref="O8:O11"/>
    <mergeCell ref="P8:P11"/>
    <mergeCell ref="Q8:Q11"/>
    <mergeCell ref="R8:R9"/>
    <mergeCell ref="U8:U11"/>
    <mergeCell ref="X8:X11"/>
    <mergeCell ref="Y8:Y11"/>
    <mergeCell ref="AB8:AB11"/>
    <mergeCell ref="AC8:AC11"/>
    <mergeCell ref="AD8:AD11"/>
    <mergeCell ref="B10:B11"/>
    <mergeCell ref="D10:D11"/>
    <mergeCell ref="E10:E11"/>
    <mergeCell ref="G10:G11"/>
    <mergeCell ref="H10:H11"/>
    <mergeCell ref="J10:J11"/>
    <mergeCell ref="K10:K11"/>
    <mergeCell ref="R10:R11"/>
    <mergeCell ref="A12:A25"/>
    <mergeCell ref="B12:B15"/>
    <mergeCell ref="C12:C25"/>
    <mergeCell ref="D12:D18"/>
    <mergeCell ref="E12:E18"/>
    <mergeCell ref="F12:F25"/>
    <mergeCell ref="G12:G18"/>
    <mergeCell ref="H12:H18"/>
    <mergeCell ref="I12:I25"/>
    <mergeCell ref="J12:J18"/>
    <mergeCell ref="K12:K18"/>
    <mergeCell ref="L12:L25"/>
    <mergeCell ref="M12:M25"/>
    <mergeCell ref="N12:N25"/>
    <mergeCell ref="O12:O25"/>
    <mergeCell ref="P12:P25"/>
    <mergeCell ref="Q12:Q25"/>
    <mergeCell ref="R12:R25"/>
    <mergeCell ref="S12:S18"/>
    <mergeCell ref="T12:T18"/>
    <mergeCell ref="U12:U25"/>
    <mergeCell ref="V12:V14"/>
    <mergeCell ref="W12:W14"/>
    <mergeCell ref="X12:X25"/>
    <mergeCell ref="Y12:Y15"/>
    <mergeCell ref="AB12:AB25"/>
    <mergeCell ref="AC12:AC25"/>
    <mergeCell ref="AD12:AD25"/>
    <mergeCell ref="V15:V18"/>
    <mergeCell ref="W15:W18"/>
    <mergeCell ref="B16:B20"/>
    <mergeCell ref="Y16:Y20"/>
    <mergeCell ref="D19:D25"/>
    <mergeCell ref="E19:E25"/>
    <mergeCell ref="G19:G25"/>
    <mergeCell ref="H19:H25"/>
    <mergeCell ref="J19:J25"/>
    <mergeCell ref="K19:K25"/>
    <mergeCell ref="S19:S25"/>
    <mergeCell ref="T19:T25"/>
    <mergeCell ref="V19:V21"/>
    <mergeCell ref="W19:W21"/>
    <mergeCell ref="B21:B25"/>
    <mergeCell ref="Y21:Y25"/>
    <mergeCell ref="V22:V25"/>
    <mergeCell ref="W22:W25"/>
    <mergeCell ref="A26:A33"/>
    <mergeCell ref="B26:B30"/>
    <mergeCell ref="C26:C27"/>
    <mergeCell ref="F26:F27"/>
    <mergeCell ref="I26:I27"/>
    <mergeCell ref="L26:L27"/>
    <mergeCell ref="M26:M27"/>
    <mergeCell ref="N26:N27"/>
    <mergeCell ref="O26:O27"/>
    <mergeCell ref="P26:P27"/>
    <mergeCell ref="Q26:Q27"/>
    <mergeCell ref="R26:R27"/>
    <mergeCell ref="U26:U33"/>
    <mergeCell ref="X26:X33"/>
    <mergeCell ref="Y26:Y33"/>
    <mergeCell ref="AB26:AB33"/>
    <mergeCell ref="AC26:AC33"/>
    <mergeCell ref="AD26:AD33"/>
    <mergeCell ref="C28:C30"/>
    <mergeCell ref="D28:D30"/>
    <mergeCell ref="E28:E30"/>
    <mergeCell ref="F28:F30"/>
    <mergeCell ref="G28:G30"/>
    <mergeCell ref="H28:H30"/>
    <mergeCell ref="I28:I30"/>
    <mergeCell ref="J28:J30"/>
    <mergeCell ref="K28:K30"/>
    <mergeCell ref="L28:L30"/>
    <mergeCell ref="M28:M30"/>
    <mergeCell ref="N28:N30"/>
    <mergeCell ref="O28:O30"/>
    <mergeCell ref="P28:P30"/>
    <mergeCell ref="Q28:Q30"/>
    <mergeCell ref="R28:R30"/>
    <mergeCell ref="S28:S30"/>
    <mergeCell ref="T28:T30"/>
    <mergeCell ref="V30:V31"/>
    <mergeCell ref="W30:W31"/>
    <mergeCell ref="B31:B33"/>
    <mergeCell ref="C31:C33"/>
    <mergeCell ref="D31:D33"/>
    <mergeCell ref="E31:E33"/>
    <mergeCell ref="F31:F33"/>
    <mergeCell ref="G31:G33"/>
    <mergeCell ref="H31:H33"/>
    <mergeCell ref="I31:I33"/>
    <mergeCell ref="J31:J33"/>
    <mergeCell ref="K31:K33"/>
    <mergeCell ref="L31:L33"/>
    <mergeCell ref="M31:M33"/>
    <mergeCell ref="N31:N33"/>
    <mergeCell ref="O31:O33"/>
    <mergeCell ref="P31:P33"/>
    <mergeCell ref="Q31:Q33"/>
    <mergeCell ref="R31:R33"/>
    <mergeCell ref="S31:S33"/>
    <mergeCell ref="T31:T33"/>
    <mergeCell ref="V32:V33"/>
    <mergeCell ref="W32:W33"/>
    <mergeCell ref="A34:A40"/>
    <mergeCell ref="B34:B37"/>
    <mergeCell ref="C34:C37"/>
    <mergeCell ref="D34:D35"/>
    <mergeCell ref="E34:E35"/>
    <mergeCell ref="F34:F37"/>
    <mergeCell ref="G34:G35"/>
    <mergeCell ref="H34:H35"/>
    <mergeCell ref="I34:I37"/>
    <mergeCell ref="J34:J35"/>
    <mergeCell ref="K34:K35"/>
    <mergeCell ref="L34:L40"/>
    <mergeCell ref="M34:M40"/>
    <mergeCell ref="N34:N40"/>
    <mergeCell ref="O34:O40"/>
    <mergeCell ref="P34:P40"/>
    <mergeCell ref="Q34:Q40"/>
    <mergeCell ref="R34:R37"/>
    <mergeCell ref="S34:S35"/>
    <mergeCell ref="T34:T35"/>
    <mergeCell ref="U34:U40"/>
    <mergeCell ref="X34:X40"/>
    <mergeCell ref="Y34:Y40"/>
    <mergeCell ref="AB34:AB40"/>
    <mergeCell ref="AC34:AC40"/>
    <mergeCell ref="AD34:AD40"/>
    <mergeCell ref="D36:D37"/>
    <mergeCell ref="E36:E37"/>
    <mergeCell ref="G36:G37"/>
    <mergeCell ref="H36:H37"/>
    <mergeCell ref="J36:J37"/>
    <mergeCell ref="K36:K37"/>
    <mergeCell ref="S36:S37"/>
    <mergeCell ref="T36:T37"/>
    <mergeCell ref="V37:V38"/>
    <mergeCell ref="W37:W38"/>
    <mergeCell ref="B38:B40"/>
    <mergeCell ref="C38:C40"/>
    <mergeCell ref="F38:F40"/>
    <mergeCell ref="I38:I40"/>
    <mergeCell ref="R38:R40"/>
    <mergeCell ref="D39:D40"/>
    <mergeCell ref="E39:E40"/>
    <mergeCell ref="G39:G40"/>
    <mergeCell ref="H39:H40"/>
    <mergeCell ref="J39:J40"/>
    <mergeCell ref="K39:K40"/>
    <mergeCell ref="S39:S40"/>
    <mergeCell ref="T39:T40"/>
    <mergeCell ref="V39:V40"/>
    <mergeCell ref="W39:W40"/>
    <mergeCell ref="A41:A53"/>
    <mergeCell ref="B41:B45"/>
    <mergeCell ref="C41:C49"/>
    <mergeCell ref="D41:D45"/>
    <mergeCell ref="E41:E45"/>
    <mergeCell ref="F41:F49"/>
    <mergeCell ref="G41:G45"/>
    <mergeCell ref="H41:H45"/>
    <mergeCell ref="I41:I49"/>
    <mergeCell ref="J41:J45"/>
    <mergeCell ref="K41:K45"/>
    <mergeCell ref="L41:L49"/>
    <mergeCell ref="M41:M49"/>
    <mergeCell ref="N41:N49"/>
    <mergeCell ref="O41:O49"/>
    <mergeCell ref="P41:P49"/>
    <mergeCell ref="Q41:Q49"/>
    <mergeCell ref="R41:R49"/>
    <mergeCell ref="S41:S45"/>
    <mergeCell ref="T41:T45"/>
    <mergeCell ref="U41:U49"/>
    <mergeCell ref="V41:V43"/>
    <mergeCell ref="W41:W43"/>
    <mergeCell ref="X41:X49"/>
    <mergeCell ref="Y41:Y45"/>
    <mergeCell ref="AB41:AB49"/>
    <mergeCell ref="AC41:AC49"/>
    <mergeCell ref="AD41:AD49"/>
    <mergeCell ref="B46:B49"/>
    <mergeCell ref="D46:D49"/>
    <mergeCell ref="E46:E49"/>
    <mergeCell ref="G46:G49"/>
    <mergeCell ref="H46:H49"/>
    <mergeCell ref="J46:J49"/>
    <mergeCell ref="K46:K49"/>
    <mergeCell ref="S46:S49"/>
    <mergeCell ref="T46:T49"/>
    <mergeCell ref="Y46:Y49"/>
    <mergeCell ref="V47:V48"/>
    <mergeCell ref="W47:W48"/>
    <mergeCell ref="B50:B53"/>
    <mergeCell ref="C50:C53"/>
    <mergeCell ref="F50:F53"/>
    <mergeCell ref="G50:G53"/>
    <mergeCell ref="H50:H53"/>
    <mergeCell ref="I50:I53"/>
    <mergeCell ref="J50:J53"/>
    <mergeCell ref="K50:K53"/>
    <mergeCell ref="L50:L53"/>
    <mergeCell ref="M50:M53"/>
    <mergeCell ref="N50:N53"/>
    <mergeCell ref="O50:O53"/>
    <mergeCell ref="P50:P53"/>
    <mergeCell ref="Q50:Q53"/>
    <mergeCell ref="R50:R53"/>
    <mergeCell ref="S50:S51"/>
    <mergeCell ref="T50:T51"/>
    <mergeCell ref="U50:U53"/>
    <mergeCell ref="V50:V53"/>
    <mergeCell ref="W50:W53"/>
    <mergeCell ref="X50:X53"/>
    <mergeCell ref="Y50:Y53"/>
    <mergeCell ref="Z50:Z53"/>
    <mergeCell ref="AA50:AA53"/>
    <mergeCell ref="AB50:AB53"/>
    <mergeCell ref="AC50:AC53"/>
    <mergeCell ref="AD50:AD53"/>
    <mergeCell ref="S52:S53"/>
    <mergeCell ref="T52:T53"/>
    <mergeCell ref="A54:B55"/>
    <mergeCell ref="C54:C55"/>
    <mergeCell ref="F54:F55"/>
    <mergeCell ref="G54:G55"/>
    <mergeCell ref="H54:H55"/>
    <mergeCell ref="I54:I55"/>
    <mergeCell ref="L54:L55"/>
    <mergeCell ref="M54:M55"/>
    <mergeCell ref="N54:N55"/>
    <mergeCell ref="O54:O55"/>
    <mergeCell ref="P54:P55"/>
    <mergeCell ref="Q54:Q55"/>
    <mergeCell ref="R54:R55"/>
    <mergeCell ref="U54:U55"/>
    <mergeCell ref="V54:V55"/>
    <mergeCell ref="W54:W55"/>
    <mergeCell ref="X54:X55"/>
    <mergeCell ref="Y54:Y55"/>
    <mergeCell ref="Z54:Z55"/>
    <mergeCell ref="AA54:AA55"/>
    <mergeCell ref="AB54:AB55"/>
    <mergeCell ref="AC54:AC55"/>
    <mergeCell ref="AD54:AD55"/>
    <mergeCell ref="A56:B56"/>
    <mergeCell ref="C56:AD56"/>
    <mergeCell ref="A57:B58"/>
    <mergeCell ref="C57:C58"/>
    <mergeCell ref="F57:F58"/>
    <mergeCell ref="G57:G58"/>
    <mergeCell ref="H57:H58"/>
    <mergeCell ref="I57:I58"/>
    <mergeCell ref="L57:L58"/>
    <mergeCell ref="M57:M58"/>
    <mergeCell ref="N57:N58"/>
    <mergeCell ref="O57:O58"/>
    <mergeCell ref="P57:P58"/>
    <mergeCell ref="Q57:Q58"/>
    <mergeCell ref="R57:R58"/>
    <mergeCell ref="U57:U58"/>
    <mergeCell ref="V57:V58"/>
    <mergeCell ref="W57:W58"/>
    <mergeCell ref="X57:X58"/>
    <mergeCell ref="Y57:Y58"/>
    <mergeCell ref="Z57:Z58"/>
    <mergeCell ref="AA57:AA58"/>
    <mergeCell ref="AB57:AB58"/>
    <mergeCell ref="AC57:AC58"/>
    <mergeCell ref="AD57:AD58"/>
    <mergeCell ref="A59:B60"/>
    <mergeCell ref="C59:C60"/>
    <mergeCell ref="F59:F60"/>
    <mergeCell ref="G59:G60"/>
    <mergeCell ref="H59:H60"/>
    <mergeCell ref="I59:I60"/>
    <mergeCell ref="L59:L60"/>
    <mergeCell ref="M59:M60"/>
    <mergeCell ref="N59:N60"/>
    <mergeCell ref="O59:O60"/>
    <mergeCell ref="P59:P60"/>
    <mergeCell ref="Q59:Q60"/>
    <mergeCell ref="R59:R60"/>
    <mergeCell ref="S59:S60"/>
    <mergeCell ref="T59:T60"/>
    <mergeCell ref="U59:U60"/>
    <mergeCell ref="V59:V60"/>
    <mergeCell ref="W59:W60"/>
    <mergeCell ref="X59:X60"/>
    <mergeCell ref="Y59:Y60"/>
    <mergeCell ref="Z59:Z60"/>
    <mergeCell ref="AA59:AA60"/>
    <mergeCell ref="AB59:AB60"/>
    <mergeCell ref="AC59:AC60"/>
    <mergeCell ref="AD59:AD60"/>
    <mergeCell ref="A61:A81"/>
    <mergeCell ref="B61:B71"/>
    <mergeCell ref="C61:C81"/>
    <mergeCell ref="D61:D71"/>
    <mergeCell ref="E61:E71"/>
    <mergeCell ref="F61:F81"/>
    <mergeCell ref="G61:G71"/>
    <mergeCell ref="H61:H71"/>
    <mergeCell ref="I61:I81"/>
    <mergeCell ref="J61:J71"/>
    <mergeCell ref="K61:K71"/>
    <mergeCell ref="L61:L81"/>
    <mergeCell ref="M61:M81"/>
    <mergeCell ref="N61:N81"/>
    <mergeCell ref="O61:O81"/>
    <mergeCell ref="P61:P81"/>
    <mergeCell ref="Q61:Q81"/>
    <mergeCell ref="R61:R71"/>
    <mergeCell ref="S61:S62"/>
    <mergeCell ref="T61:T62"/>
    <mergeCell ref="U61:U81"/>
    <mergeCell ref="X61:X81"/>
    <mergeCell ref="Y61:Y65"/>
    <mergeCell ref="AB61:AB81"/>
    <mergeCell ref="AC61:AC81"/>
    <mergeCell ref="AD61:AD81"/>
    <mergeCell ref="V62:V63"/>
    <mergeCell ref="W62:W63"/>
    <mergeCell ref="S63:S71"/>
    <mergeCell ref="T63:T71"/>
    <mergeCell ref="V64:V70"/>
    <mergeCell ref="W64:W70"/>
    <mergeCell ref="Y66:Y71"/>
    <mergeCell ref="V71:V81"/>
    <mergeCell ref="W71:W81"/>
    <mergeCell ref="B72:B81"/>
    <mergeCell ref="D72:D81"/>
    <mergeCell ref="E72:E81"/>
    <mergeCell ref="G72:G81"/>
    <mergeCell ref="H72:H81"/>
    <mergeCell ref="J72:J81"/>
    <mergeCell ref="K72:K81"/>
    <mergeCell ref="R72:R81"/>
    <mergeCell ref="S72:S78"/>
    <mergeCell ref="T72:T78"/>
    <mergeCell ref="Y72:Y76"/>
    <mergeCell ref="Y77:Y81"/>
    <mergeCell ref="S79:S81"/>
    <mergeCell ref="T79:T81"/>
    <mergeCell ref="A82:A103"/>
    <mergeCell ref="B82:B93"/>
    <mergeCell ref="C82:C103"/>
    <mergeCell ref="D82:D103"/>
    <mergeCell ref="E82:E103"/>
    <mergeCell ref="F82:F103"/>
    <mergeCell ref="G82:G103"/>
    <mergeCell ref="H82:H103"/>
    <mergeCell ref="I82:I103"/>
    <mergeCell ref="J82:J103"/>
    <mergeCell ref="K82:K103"/>
    <mergeCell ref="L82:L103"/>
    <mergeCell ref="M82:M103"/>
    <mergeCell ref="N82:N103"/>
    <mergeCell ref="O82:O103"/>
    <mergeCell ref="P82:P103"/>
    <mergeCell ref="Q82:Q103"/>
    <mergeCell ref="R82:R93"/>
    <mergeCell ref="S82:S84"/>
    <mergeCell ref="T82:T84"/>
    <mergeCell ref="U82:U103"/>
    <mergeCell ref="V82:V84"/>
    <mergeCell ref="W82:W84"/>
    <mergeCell ref="X82:X103"/>
    <mergeCell ref="Y82:Y87"/>
    <mergeCell ref="AB82:AB103"/>
    <mergeCell ref="AC82:AC103"/>
    <mergeCell ref="AD82:AD103"/>
    <mergeCell ref="Z84:Z85"/>
    <mergeCell ref="AA84:AA85"/>
    <mergeCell ref="S85:S93"/>
    <mergeCell ref="T85:T93"/>
    <mergeCell ref="V85:V86"/>
    <mergeCell ref="W85:W86"/>
    <mergeCell ref="V87:V98"/>
    <mergeCell ref="W87:W98"/>
    <mergeCell ref="Y88:Y93"/>
    <mergeCell ref="B94:B103"/>
    <mergeCell ref="R94:R103"/>
    <mergeCell ref="S94:S99"/>
    <mergeCell ref="T94:T99"/>
    <mergeCell ref="Y94:Y98"/>
    <mergeCell ref="Y99:Y103"/>
    <mergeCell ref="S100:S103"/>
    <mergeCell ref="T100:T103"/>
    <mergeCell ref="V102:V103"/>
    <mergeCell ref="W102:W103"/>
    <mergeCell ref="A104:B110"/>
    <mergeCell ref="C104:C110"/>
    <mergeCell ref="D104:D106"/>
    <mergeCell ref="E104:E106"/>
    <mergeCell ref="F104:F110"/>
    <mergeCell ref="G104:G106"/>
    <mergeCell ref="H104:H106"/>
    <mergeCell ref="I104:I110"/>
    <mergeCell ref="J104:J106"/>
    <mergeCell ref="K104:K106"/>
    <mergeCell ref="L104:L110"/>
    <mergeCell ref="M104:M110"/>
    <mergeCell ref="N104:N110"/>
    <mergeCell ref="O104:O110"/>
    <mergeCell ref="P104:P110"/>
    <mergeCell ref="Q104:Q110"/>
    <mergeCell ref="R104:R110"/>
    <mergeCell ref="S104:S106"/>
    <mergeCell ref="T104:T106"/>
    <mergeCell ref="U104:U110"/>
    <mergeCell ref="X104:X110"/>
    <mergeCell ref="Y104:Y110"/>
    <mergeCell ref="AB104:AB110"/>
    <mergeCell ref="AC104:AC110"/>
    <mergeCell ref="AD104:AD110"/>
    <mergeCell ref="V105:V106"/>
    <mergeCell ref="W105:W106"/>
    <mergeCell ref="D107:D110"/>
    <mergeCell ref="E107:E110"/>
    <mergeCell ref="G107:G110"/>
    <mergeCell ref="H107:H110"/>
    <mergeCell ref="J107:J110"/>
    <mergeCell ref="K107:K110"/>
    <mergeCell ref="S107:S110"/>
    <mergeCell ref="T107:T110"/>
    <mergeCell ref="V107:V108"/>
    <mergeCell ref="W107:W108"/>
    <mergeCell ref="V109:V110"/>
    <mergeCell ref="W109:W110"/>
    <mergeCell ref="A111:B117"/>
    <mergeCell ref="C111:C117"/>
    <mergeCell ref="D111:D113"/>
    <mergeCell ref="E111:E113"/>
    <mergeCell ref="F111:F117"/>
    <mergeCell ref="G111:G113"/>
    <mergeCell ref="H111:H113"/>
    <mergeCell ref="I111:I117"/>
    <mergeCell ref="J111:J113"/>
    <mergeCell ref="K111:K113"/>
    <mergeCell ref="L111:L117"/>
    <mergeCell ref="M111:M117"/>
    <mergeCell ref="N111:N117"/>
    <mergeCell ref="O111:O117"/>
    <mergeCell ref="P111:P117"/>
    <mergeCell ref="Q111:Q117"/>
    <mergeCell ref="R111:R117"/>
    <mergeCell ref="S111:S113"/>
    <mergeCell ref="T111:T113"/>
    <mergeCell ref="U111:U117"/>
    <mergeCell ref="V111:V113"/>
    <mergeCell ref="W111:W113"/>
    <mergeCell ref="X111:X117"/>
    <mergeCell ref="Y111:Y117"/>
    <mergeCell ref="AB111:AB117"/>
    <mergeCell ref="AC111:AC117"/>
    <mergeCell ref="AD111:AD117"/>
    <mergeCell ref="D114:D117"/>
    <mergeCell ref="E114:E117"/>
    <mergeCell ref="G114:G117"/>
    <mergeCell ref="H114:H117"/>
    <mergeCell ref="J114:J117"/>
    <mergeCell ref="K114:K117"/>
    <mergeCell ref="S114:S117"/>
    <mergeCell ref="T114:T117"/>
    <mergeCell ref="V114:V115"/>
    <mergeCell ref="W114:W115"/>
    <mergeCell ref="A118:B122"/>
    <mergeCell ref="C118:C122"/>
    <mergeCell ref="D118:D120"/>
    <mergeCell ref="E118:E120"/>
    <mergeCell ref="F118:F122"/>
    <mergeCell ref="G118:G120"/>
    <mergeCell ref="H118:H120"/>
    <mergeCell ref="I118:I122"/>
    <mergeCell ref="J118:J120"/>
    <mergeCell ref="K118:K120"/>
    <mergeCell ref="L118:L122"/>
    <mergeCell ref="M118:M122"/>
    <mergeCell ref="N118:N122"/>
    <mergeCell ref="O118:O122"/>
    <mergeCell ref="P118:P122"/>
    <mergeCell ref="Q118:Q122"/>
    <mergeCell ref="R118:R122"/>
    <mergeCell ref="S118:S120"/>
    <mergeCell ref="T118:T120"/>
    <mergeCell ref="U118:U122"/>
    <mergeCell ref="X118:X122"/>
    <mergeCell ref="Y118:Y122"/>
    <mergeCell ref="AB118:AB122"/>
    <mergeCell ref="AC118:AC122"/>
    <mergeCell ref="AD118:AD122"/>
    <mergeCell ref="D121:D122"/>
    <mergeCell ref="E121:E122"/>
    <mergeCell ref="G121:G122"/>
    <mergeCell ref="H121:H122"/>
    <mergeCell ref="J121:J122"/>
    <mergeCell ref="K121:K122"/>
    <mergeCell ref="S121:S122"/>
    <mergeCell ref="T121:T122"/>
    <mergeCell ref="V121:V122"/>
    <mergeCell ref="W121:W122"/>
    <mergeCell ref="A123:B127"/>
    <mergeCell ref="C123:C127"/>
    <mergeCell ref="F123:F127"/>
    <mergeCell ref="G123:G127"/>
    <mergeCell ref="H123:H127"/>
    <mergeCell ref="I123:I127"/>
    <mergeCell ref="L123:L127"/>
    <mergeCell ref="M123:M127"/>
    <mergeCell ref="N123:N127"/>
    <mergeCell ref="O123:O127"/>
    <mergeCell ref="P123:P127"/>
    <mergeCell ref="Q123:Q127"/>
    <mergeCell ref="R123:R127"/>
    <mergeCell ref="S123:S127"/>
    <mergeCell ref="T123:T127"/>
    <mergeCell ref="U123:U127"/>
    <mergeCell ref="X123:X127"/>
    <mergeCell ref="Y123:Y124"/>
    <mergeCell ref="AB123:AB127"/>
    <mergeCell ref="AC123:AC127"/>
    <mergeCell ref="AD123:AD127"/>
    <mergeCell ref="D124:D127"/>
    <mergeCell ref="E124:E127"/>
    <mergeCell ref="J124:J127"/>
    <mergeCell ref="K124:K127"/>
    <mergeCell ref="V124:V125"/>
    <mergeCell ref="W124:W125"/>
    <mergeCell ref="Y125:Y127"/>
    <mergeCell ref="V126:V127"/>
    <mergeCell ref="W126:W127"/>
    <mergeCell ref="A128:A132"/>
    <mergeCell ref="B128:B132"/>
    <mergeCell ref="C128:C132"/>
    <mergeCell ref="D128:D132"/>
    <mergeCell ref="E128:E132"/>
    <mergeCell ref="F128:F132"/>
    <mergeCell ref="G128:G132"/>
    <mergeCell ref="H128:H132"/>
    <mergeCell ref="I128:I132"/>
    <mergeCell ref="J128:J132"/>
    <mergeCell ref="K128:K132"/>
    <mergeCell ref="L128:L132"/>
    <mergeCell ref="M128:M132"/>
    <mergeCell ref="N128:N132"/>
    <mergeCell ref="O128:O132"/>
    <mergeCell ref="P128:P132"/>
    <mergeCell ref="Q128:Q132"/>
    <mergeCell ref="R128:R132"/>
    <mergeCell ref="S128:S132"/>
    <mergeCell ref="T128:T132"/>
    <mergeCell ref="U128:U132"/>
    <mergeCell ref="X128:X132"/>
    <mergeCell ref="Y128:Y132"/>
    <mergeCell ref="AB128:AB132"/>
    <mergeCell ref="AC128:AC132"/>
    <mergeCell ref="AD128:AD132"/>
    <mergeCell ref="V129:V130"/>
    <mergeCell ref="W129:W130"/>
    <mergeCell ref="A133:A136"/>
    <mergeCell ref="B133:B136"/>
    <mergeCell ref="C133:C136"/>
    <mergeCell ref="D133:D136"/>
    <mergeCell ref="E133:E136"/>
    <mergeCell ref="F133:F136"/>
    <mergeCell ref="G133:G136"/>
    <mergeCell ref="H133:H136"/>
    <mergeCell ref="I133:I136"/>
    <mergeCell ref="J133:J136"/>
    <mergeCell ref="K133:K136"/>
    <mergeCell ref="L133:L136"/>
    <mergeCell ref="M133:M136"/>
    <mergeCell ref="N133:N136"/>
    <mergeCell ref="O133:O136"/>
    <mergeCell ref="P133:P136"/>
    <mergeCell ref="Q133:Q136"/>
    <mergeCell ref="R133:R136"/>
    <mergeCell ref="S133:S136"/>
    <mergeCell ref="T133:T136"/>
    <mergeCell ref="U133:U136"/>
    <mergeCell ref="V133:V136"/>
    <mergeCell ref="W133:W136"/>
    <mergeCell ref="X133:X136"/>
    <mergeCell ref="Y133:Y136"/>
    <mergeCell ref="Z133:Z134"/>
    <mergeCell ref="AA133:AA134"/>
    <mergeCell ref="AB133:AB136"/>
    <mergeCell ref="AC133:AC136"/>
    <mergeCell ref="AD133:AD136"/>
    <mergeCell ref="Z135:Z136"/>
    <mergeCell ref="AA135:AA136"/>
    <mergeCell ref="A137:A138"/>
    <mergeCell ref="B137:B138"/>
    <mergeCell ref="C137:C138"/>
    <mergeCell ref="D137:D138"/>
    <mergeCell ref="E137:E138"/>
    <mergeCell ref="F137:F138"/>
    <mergeCell ref="G137:G138"/>
    <mergeCell ref="H137:H138"/>
    <mergeCell ref="I137:I138"/>
    <mergeCell ref="J137:J138"/>
    <mergeCell ref="K137:K138"/>
    <mergeCell ref="L137:L138"/>
    <mergeCell ref="M137:M138"/>
    <mergeCell ref="N137:N138"/>
    <mergeCell ref="O137:O138"/>
    <mergeCell ref="P137:P138"/>
    <mergeCell ref="Q137:Q138"/>
    <mergeCell ref="R137:R138"/>
    <mergeCell ref="S137:S138"/>
    <mergeCell ref="T137:T138"/>
    <mergeCell ref="U137:U138"/>
    <mergeCell ref="V137:V138"/>
    <mergeCell ref="W137:W138"/>
    <mergeCell ref="X137:X138"/>
    <mergeCell ref="Y137:Y138"/>
    <mergeCell ref="AB137:AB138"/>
    <mergeCell ref="AC137:AC138"/>
    <mergeCell ref="AD137:AD138"/>
    <mergeCell ref="A139:A140"/>
    <mergeCell ref="B139:B140"/>
    <mergeCell ref="C139:C140"/>
    <mergeCell ref="F139:F140"/>
    <mergeCell ref="G139:G140"/>
    <mergeCell ref="H139:H140"/>
    <mergeCell ref="I139:I140"/>
    <mergeCell ref="L139:L140"/>
    <mergeCell ref="M139:M140"/>
    <mergeCell ref="N139:N140"/>
    <mergeCell ref="O139:O140"/>
    <mergeCell ref="P139:P140"/>
    <mergeCell ref="Q139:Q140"/>
    <mergeCell ref="R139:R140"/>
    <mergeCell ref="S139:S140"/>
    <mergeCell ref="T139:T140"/>
    <mergeCell ref="U139:U140"/>
    <mergeCell ref="V139:V140"/>
    <mergeCell ref="W139:W140"/>
    <mergeCell ref="X139:X140"/>
    <mergeCell ref="Y139:Y140"/>
    <mergeCell ref="AB139:AB140"/>
    <mergeCell ref="AC139:AC140"/>
    <mergeCell ref="AD139:AD140"/>
  </mergeCells>
  <printOptions headings="0" gridLines="1"/>
  <pageMargins left="0" right="0" top="0" bottom="0" header="0" footer="0"/>
  <pageSetup paperSize="9" scale="23" fitToWidth="0" fitToHeight="1" pageOrder="overThenDown" orientation="landscape"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D9EAD3"/>
    <outlinePr applyStyles="0" summaryBelow="0" summaryRight="0" showOutlineSymbols="1"/>
    <pageSetUpPr autoPageBreaks="1" fitToPage="1"/>
  </sheetPr>
  <sheetViews>
    <sheetView view="pageBreakPreview" zoomScale="100" workbookViewId="0">
      <pane xSplit="2" ySplit="5" topLeftCell="C6" activePane="bottomRight" state="frozen"/>
      <selection activeCell="C5" activeCellId="0" sqref="C5"/>
    </sheetView>
  </sheetViews>
  <sheetFormatPr defaultColWidth="12.630000000000001" defaultRowHeight="12.75" outlineLevelRow="1" outlineLevelCol="1"/>
  <cols>
    <col customWidth="1" min="1" max="1" style="1" width="18.879999999999999"/>
    <col customWidth="1" min="2" max="2" style="1" width="21.57421875"/>
    <col collapsed="1" customWidth="1" min="3" max="3" style="1" width="15.75"/>
    <col customWidth="1" hidden="1" min="4" max="4" outlineLevel="1" style="1" width="31.379999999999999"/>
    <col customWidth="1" hidden="1" min="5" max="5" outlineLevel="1" style="1" width="8.25"/>
    <col collapsed="1" customWidth="1" min="6" max="6" style="1" width="25.129999999999999"/>
    <col customWidth="1" hidden="1" min="7" max="7" outlineLevel="1" style="1" width="31.379999999999999"/>
    <col customWidth="1" hidden="1" min="8" max="8" outlineLevel="1" style="1" width="8.25"/>
    <col customWidth="1" min="9" max="9" style="1" width="21.379999999999999"/>
    <col customWidth="1" min="10" max="10" outlineLevel="1" style="1" width="31.379999999999999"/>
    <col customWidth="1" min="11" max="11" outlineLevel="1" style="1" width="8.25"/>
    <col collapsed="1" customWidth="1" min="12" max="12" style="1" width="15.75"/>
    <col customWidth="1" hidden="1" min="13" max="13" outlineLevel="1" style="1" width="32.00390625"/>
    <col customWidth="1" hidden="1" min="14" max="14" outlineLevel="1" style="1" width="8.25"/>
    <col collapsed="1" customWidth="1" min="15" max="15" style="1" width="15.75"/>
    <col customWidth="1" hidden="1" min="16" max="16" outlineLevel="1" style="1" width="25.129999999999999"/>
    <col customWidth="1" hidden="1" min="17" max="17" outlineLevel="1" style="1" width="8.25"/>
    <col customWidth="1" min="18" max="18" style="1" width="15.75"/>
    <col customWidth="1" min="19" max="19" outlineLevel="1" style="1" width="25.129999999999999"/>
    <col customWidth="1" min="20" max="20" outlineLevel="1" style="1" width="8.25"/>
    <col customWidth="1" min="21" max="21" style="1" width="22.75"/>
    <col customWidth="1" min="22" max="22" outlineLevel="1" style="1" width="31.379999999999999"/>
    <col customWidth="1" min="23" max="23" outlineLevel="1" style="1" width="8.25"/>
    <col collapsed="1" customWidth="1" min="24" max="24" style="1" width="28.129999999999999"/>
    <col customWidth="1" hidden="1" min="25" max="25" outlineLevel="1" style="1" width="43.880000000000003"/>
    <col customWidth="1" hidden="1" min="26" max="26" outlineLevel="1" style="1" width="8.25"/>
    <col customWidth="1" min="27" max="27" style="1" width="9.6300000000000008"/>
    <col collapsed="1" customWidth="1" min="28" max="28" style="1" width="19.25"/>
    <col customWidth="1" hidden="1" min="29" max="29" outlineLevel="1" style="1" width="43.880000000000003"/>
    <col customWidth="1" hidden="1" min="30" max="30" outlineLevel="1" style="1" width="8.25"/>
    <col customWidth="1" min="31" max="31" style="1" width="13.630000000000001"/>
    <col customWidth="1" min="32" max="32" outlineLevel="1" style="1" width="25.129999999999999"/>
    <col customWidth="1" min="33" max="33" outlineLevel="1" style="1" width="8.25"/>
    <col min="34" max="91" style="197" width="12.630000000000001"/>
    <col min="92" max="16384" style="1" width="12.630000000000001"/>
  </cols>
  <sheetData>
    <row r="1" ht="20.25">
      <c r="A1" s="198"/>
      <c r="C1" s="198" t="s">
        <v>493</v>
      </c>
    </row>
    <row r="2" ht="18" customHeight="1">
      <c r="A2" s="55" t="s">
        <v>441</v>
      </c>
      <c r="C2" s="56" t="s">
        <v>442</v>
      </c>
      <c r="X2" s="56" t="s">
        <v>443</v>
      </c>
      <c r="AB2" s="56" t="s">
        <v>444</v>
      </c>
    </row>
    <row r="3" ht="12.75">
      <c r="C3" s="199" t="s">
        <v>79</v>
      </c>
      <c r="U3" s="200" t="s">
        <v>117</v>
      </c>
      <c r="X3" s="200" t="s">
        <v>445</v>
      </c>
      <c r="AB3" s="59" t="s">
        <v>446</v>
      </c>
      <c r="AE3" s="59" t="s">
        <v>447</v>
      </c>
    </row>
    <row r="4" ht="47.25" customHeight="1">
      <c r="C4" s="59" t="s">
        <v>448</v>
      </c>
      <c r="F4" s="59" t="s">
        <v>494</v>
      </c>
      <c r="I4" s="59" t="s">
        <v>495</v>
      </c>
      <c r="L4" s="59" t="s">
        <v>450</v>
      </c>
      <c r="O4" s="59" t="s">
        <v>451</v>
      </c>
      <c r="R4" s="59" t="s">
        <v>452</v>
      </c>
      <c r="U4" s="59" t="s">
        <v>446</v>
      </c>
      <c r="X4" s="59" t="s">
        <v>448</v>
      </c>
      <c r="AA4" s="59" t="s">
        <v>447</v>
      </c>
    </row>
    <row r="5" ht="18">
      <c r="A5" s="61"/>
      <c r="B5" s="14"/>
      <c r="C5" s="61" t="s">
        <v>496</v>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5"/>
    </row>
    <row r="6" ht="30" outlineLevel="1">
      <c r="A6" s="77" t="s">
        <v>497</v>
      </c>
      <c r="B6" s="77" t="s">
        <v>498</v>
      </c>
      <c r="C6" s="201" t="str">
        <f>'ОС'!A75</f>
        <v>ОС-34</v>
      </c>
      <c r="D6" s="202" t="str">
        <f>'ОС'!B75</f>
        <v xml:space="preserve">Каркас металлический С625 (профиль ПН 50х40 и ПС 50х50)</v>
      </c>
      <c r="E6" s="201" t="str">
        <f>'ОС'!C75&amp;" мм"</f>
        <v xml:space="preserve">50 мм</v>
      </c>
      <c r="F6" s="203"/>
      <c r="G6" s="204"/>
      <c r="H6" s="203"/>
      <c r="I6" s="65" t="str">
        <f>'ОС'!A75</f>
        <v>ОС-34</v>
      </c>
      <c r="J6" s="202" t="str">
        <f>'ОС'!B75</f>
        <v xml:space="preserve">Каркас металлический С625 (профиль ПН 50х40 и ПС 50х50)</v>
      </c>
      <c r="K6" s="205" t="str">
        <f>'ОС'!C75&amp;" мм"</f>
        <v xml:space="preserve">50 мм</v>
      </c>
      <c r="L6" s="203"/>
      <c r="M6" s="203"/>
      <c r="N6" s="203"/>
      <c r="O6" s="203"/>
      <c r="P6" s="203"/>
      <c r="Q6" s="203"/>
      <c r="R6" s="203"/>
      <c r="S6" s="203"/>
      <c r="T6" s="206"/>
      <c r="U6" s="207" t="str">
        <f>'ОТ'!A21</f>
        <v>ОТ-10</v>
      </c>
      <c r="V6" s="208" t="str">
        <f>'ОТ'!B21</f>
        <v xml:space="preserve">Грунтовка под финишную отделку</v>
      </c>
      <c r="W6" s="209" t="str">
        <f>'ОТ'!C21</f>
        <v xml:space="preserve">1 слой</v>
      </c>
      <c r="X6" s="210"/>
      <c r="Y6" s="203"/>
      <c r="Z6" s="203"/>
      <c r="AA6" s="203"/>
      <c r="AB6" s="203"/>
      <c r="AC6" s="203"/>
      <c r="AD6" s="203"/>
      <c r="AE6" s="203"/>
      <c r="AF6" s="203"/>
      <c r="AG6" s="203"/>
    </row>
    <row r="7" ht="60" outlineLevel="1">
      <c r="A7" s="91"/>
      <c r="B7" s="91"/>
      <c r="C7" s="91"/>
      <c r="D7" s="211" t="str">
        <f>'ОС'!B76</f>
        <v>ГСП-Н2</v>
      </c>
      <c r="E7" s="212" t="str">
        <f>'ОС'!C76&amp;" мм"</f>
        <v xml:space="preserve">12,5 мм</v>
      </c>
      <c r="F7" s="91"/>
      <c r="G7" s="91"/>
      <c r="H7" s="91"/>
      <c r="I7" s="91"/>
      <c r="J7" s="213" t="str">
        <f>'ОС'!B76</f>
        <v>ГСП-Н2</v>
      </c>
      <c r="K7" s="214" t="str">
        <f>'ОС'!C76&amp;" мм"</f>
        <v xml:space="preserve">12,5 мм</v>
      </c>
      <c r="L7" s="91"/>
      <c r="M7" s="91"/>
      <c r="N7" s="91"/>
      <c r="O7" s="91"/>
      <c r="P7" s="91"/>
      <c r="Q7" s="91"/>
      <c r="R7" s="91"/>
      <c r="S7" s="91"/>
      <c r="T7" s="58"/>
      <c r="U7" s="71"/>
      <c r="V7" s="215" t="str">
        <f>'ОТ'!B22</f>
        <v xml:space="preserve">Улучшенная окраска краской водно-дисперсионной негорючей за 2 раза, группа горючести НГ</v>
      </c>
      <c r="W7" s="32" t="str">
        <f>'ОТ'!C22</f>
        <v xml:space="preserve">2 слоя</v>
      </c>
      <c r="X7" s="60"/>
      <c r="Y7" s="91"/>
      <c r="Z7" s="91"/>
      <c r="AA7" s="91"/>
      <c r="AB7" s="91"/>
      <c r="AC7" s="91"/>
      <c r="AD7" s="91"/>
      <c r="AE7" s="91"/>
      <c r="AF7" s="91"/>
      <c r="AG7" s="91"/>
    </row>
    <row r="8" ht="30" outlineLevel="1">
      <c r="A8" s="91"/>
      <c r="B8" s="77" t="s">
        <v>499</v>
      </c>
      <c r="C8" s="91"/>
      <c r="D8" s="216" t="str">
        <f>'ОС'!B77</f>
        <v xml:space="preserve">Грунтовка глубокого проникновения</v>
      </c>
      <c r="E8" s="212" t="str">
        <f>'ОС'!C77</f>
        <v xml:space="preserve">1 слой</v>
      </c>
      <c r="F8" s="91"/>
      <c r="G8" s="91"/>
      <c r="H8" s="91"/>
      <c r="I8" s="91"/>
      <c r="J8" s="217" t="str">
        <f>'ОС'!B77</f>
        <v xml:space="preserve">Грунтовка глубокого проникновения</v>
      </c>
      <c r="K8" s="218" t="str">
        <f>'ОС'!C77</f>
        <v xml:space="preserve">1 слой</v>
      </c>
      <c r="L8" s="91"/>
      <c r="M8" s="91"/>
      <c r="N8" s="91"/>
      <c r="O8" s="91"/>
      <c r="P8" s="91"/>
      <c r="Q8" s="91"/>
      <c r="R8" s="91"/>
      <c r="S8" s="91"/>
      <c r="T8" s="58"/>
      <c r="U8" s="207" t="str">
        <f>'ОТ'!A17</f>
        <v>ОТ-8</v>
      </c>
      <c r="V8" s="219" t="str">
        <f>'ОТ'!B17</f>
        <v xml:space="preserve">Грунтовка под финишную отделку</v>
      </c>
      <c r="W8" s="65" t="str">
        <f>'ОТ'!C17</f>
        <v xml:space="preserve">1 слой</v>
      </c>
      <c r="X8" s="60"/>
      <c r="Y8" s="91"/>
      <c r="Z8" s="91"/>
      <c r="AA8" s="91"/>
      <c r="AB8" s="91"/>
      <c r="AC8" s="91"/>
      <c r="AD8" s="91"/>
      <c r="AE8" s="91"/>
      <c r="AF8" s="91"/>
      <c r="AG8" s="91"/>
    </row>
    <row r="9" ht="60" outlineLevel="1">
      <c r="A9" s="71"/>
      <c r="B9" s="71"/>
      <c r="C9" s="71"/>
      <c r="D9" s="211" t="str">
        <f>'ОС'!B78</f>
        <v xml:space="preserve">Профиль угловой оцинкованный перфорированный 31х31х0,4 мм, шпатлевка поверхности на гипсовой основе</v>
      </c>
      <c r="E9" s="220" t="str">
        <f>'ОС'!C78&amp;" мм"</f>
        <v xml:space="preserve">2 мм</v>
      </c>
      <c r="F9" s="71"/>
      <c r="G9" s="71"/>
      <c r="H9" s="71"/>
      <c r="I9" s="71"/>
      <c r="J9" s="211" t="str">
        <f>'ОС'!B78</f>
        <v xml:space="preserve">Профиль угловой оцинкованный перфорированный 31х31х0,4 мм, шпатлевка поверхности на гипсовой основе</v>
      </c>
      <c r="K9" s="221" t="str">
        <f>'ОС'!C78&amp;" мм"</f>
        <v xml:space="preserve">2 мм</v>
      </c>
      <c r="L9" s="71"/>
      <c r="M9" s="71"/>
      <c r="N9" s="71"/>
      <c r="O9" s="71"/>
      <c r="P9" s="71"/>
      <c r="Q9" s="71"/>
      <c r="R9" s="71"/>
      <c r="S9" s="71"/>
      <c r="T9" s="70"/>
      <c r="U9" s="71"/>
      <c r="V9" s="215" t="str">
        <f>'ОТ'!B18</f>
        <v xml:space="preserve">Улучшенная окраска краской водно-дисперсионной за 2 раза</v>
      </c>
      <c r="W9" s="73" t="str">
        <f>'ОТ'!C18</f>
        <v xml:space="preserve">2 слоя</v>
      </c>
      <c r="X9" s="29"/>
      <c r="Y9" s="71"/>
      <c r="Z9" s="71"/>
      <c r="AA9" s="71"/>
      <c r="AB9" s="71"/>
      <c r="AC9" s="71"/>
      <c r="AD9" s="71"/>
      <c r="AE9" s="71"/>
      <c r="AF9" s="71"/>
      <c r="AG9" s="71"/>
    </row>
    <row r="10" ht="30" outlineLevel="1">
      <c r="A10" s="76" t="s">
        <v>500</v>
      </c>
      <c r="B10" s="77" t="s">
        <v>501</v>
      </c>
      <c r="C10" s="65" t="str">
        <f>'ОС'!A3</f>
        <v>ОС-1</v>
      </c>
      <c r="D10" s="208" t="str">
        <f>'ОС'!B3</f>
        <v xml:space="preserve">Грунтовка Бетонконтакт</v>
      </c>
      <c r="E10" s="65" t="str">
        <f>'ОС'!C3</f>
        <v xml:space="preserve">1 слой</v>
      </c>
      <c r="F10" s="222" t="str">
        <f>'ОС'!A144</f>
        <v>ОС-53</v>
      </c>
      <c r="G10" s="223" t="str">
        <f>'ОС'!B144</f>
        <v xml:space="preserve">Грунтовка Бетонконтакт</v>
      </c>
      <c r="H10" s="203" t="str">
        <f>'ОС'!C144</f>
        <v xml:space="preserve">1 слой</v>
      </c>
      <c r="I10" s="65" t="str">
        <f>'ОС'!A28</f>
        <v>ОС-15</v>
      </c>
      <c r="J10" s="208" t="str">
        <f>'ОС'!B28</f>
        <v xml:space="preserve">Грунтовка глубокого проникновения</v>
      </c>
      <c r="K10" s="209" t="str">
        <f>'ОС'!C28</f>
        <v xml:space="preserve">1 слой</v>
      </c>
      <c r="L10" s="65"/>
      <c r="M10" s="65"/>
      <c r="N10" s="209"/>
      <c r="O10" s="65"/>
      <c r="P10" s="65"/>
      <c r="Q10" s="209"/>
      <c r="R10" s="224"/>
      <c r="S10" s="225"/>
      <c r="T10" s="65"/>
      <c r="U10" s="226" t="str">
        <f>'ОТ'!A47</f>
        <v>ОТ-25</v>
      </c>
      <c r="V10" s="208" t="str">
        <f>'ОТ'!B47</f>
        <v xml:space="preserve">Грунтовка глубокого проникновения</v>
      </c>
      <c r="W10" s="65" t="str">
        <f>'ОТ'!C47</f>
        <v xml:space="preserve">1 слой</v>
      </c>
      <c r="X10" s="65" t="str">
        <f>'ПТ'!A34</f>
        <v>ПТ-7</v>
      </c>
      <c r="Y10" s="227" t="str">
        <f>'ПТ'!B34</f>
        <v xml:space="preserve">Смесь клеевая для монтажа утеплителя (Технониколь 110)</v>
      </c>
      <c r="Z10" s="65" t="str">
        <f>'ПТ'!C34&amp;" мм"</f>
        <v xml:space="preserve">5 мм</v>
      </c>
      <c r="AA10" s="209" t="s">
        <v>458</v>
      </c>
      <c r="AB10" s="77" t="str">
        <f>'П'!A100</f>
        <v>П-17</v>
      </c>
      <c r="AC10" s="107" t="str">
        <f>'П'!C100</f>
        <v xml:space="preserve">Решетка грязезащитное (резина+щетка+скребок) (вес 18,1 кг/м2)</v>
      </c>
      <c r="AD10" s="101" t="str">
        <f>'П'!D100&amp;" мм"</f>
        <v xml:space="preserve">20 мм</v>
      </c>
      <c r="AE10" s="209" t="s">
        <v>458</v>
      </c>
      <c r="AF10" s="65" t="s">
        <v>458</v>
      </c>
      <c r="AG10" s="209" t="s">
        <v>458</v>
      </c>
    </row>
    <row r="11" ht="15" outlineLevel="1">
      <c r="A11" s="91"/>
      <c r="B11" s="91"/>
      <c r="C11" s="91"/>
      <c r="D11" s="91"/>
      <c r="E11" s="91"/>
      <c r="G11" s="91"/>
      <c r="H11" s="91"/>
      <c r="I11" s="91"/>
      <c r="J11" s="91"/>
      <c r="K11" s="60"/>
      <c r="L11" s="91"/>
      <c r="M11" s="91"/>
      <c r="N11" s="60"/>
      <c r="O11" s="91"/>
      <c r="P11" s="91"/>
      <c r="Q11" s="60"/>
      <c r="R11" s="91"/>
      <c r="S11" s="91"/>
      <c r="T11" s="91"/>
      <c r="U11" s="58"/>
      <c r="V11" s="228" t="str">
        <f>'ОТ'!B48</f>
        <v xml:space="preserve">Керамогранит на растворе цементно-песчаном с затиркой швов, группа горючести НГ</v>
      </c>
      <c r="W11" s="229" t="str">
        <f>'ОТ'!C48&amp;" мм"</f>
        <v xml:space="preserve">15* мм</v>
      </c>
      <c r="X11" s="91"/>
      <c r="Y11" s="58"/>
      <c r="Z11" s="91"/>
      <c r="AA11" s="60"/>
      <c r="AB11" s="91"/>
      <c r="AC11" s="96" t="str">
        <f>П!C101</f>
        <v xml:space="preserve">Керамогранит с затиркой швов</v>
      </c>
      <c r="AD11" s="188" t="str">
        <f>П!D101&amp;" мм"</f>
        <v xml:space="preserve">9 мм</v>
      </c>
      <c r="AE11" s="60"/>
      <c r="AF11" s="91"/>
      <c r="AG11" s="60"/>
    </row>
    <row r="12" ht="15" outlineLevel="1">
      <c r="A12" s="91"/>
      <c r="B12" s="91"/>
      <c r="C12" s="91"/>
      <c r="D12" s="213" t="str">
        <f>'ОС'!B4</f>
        <v xml:space="preserve">Затирка поверхности после демонтажа опалубки</v>
      </c>
      <c r="E12" s="230" t="str">
        <f>'ОС'!C4&amp;" мм"</f>
        <v xml:space="preserve">2-4 мм</v>
      </c>
      <c r="G12" s="231" t="str">
        <f>'ОС'!B145</f>
        <v xml:space="preserve">Сплошное выравнивание смесями цементно-песчаными по сетке тканой стальной 10х10х0.8 мм</v>
      </c>
      <c r="H12" s="232" t="str">
        <f>'ОС'!C145&amp;" мм"</f>
        <v xml:space="preserve">до 35 мм</v>
      </c>
      <c r="I12" s="91"/>
      <c r="J12" s="213" t="str">
        <f>'ОС'!B29</f>
        <v xml:space="preserve">Простая штукатурка смесями цементно-песчаными</v>
      </c>
      <c r="K12" s="214" t="str">
        <f>'ОС'!C29&amp;" мм"</f>
        <v xml:space="preserve">14 мм</v>
      </c>
      <c r="L12" s="91"/>
      <c r="M12" s="91"/>
      <c r="N12" s="60"/>
      <c r="O12" s="91"/>
      <c r="P12" s="91"/>
      <c r="Q12" s="60"/>
      <c r="R12" s="91"/>
      <c r="S12" s="91"/>
      <c r="T12" s="91"/>
      <c r="U12" s="58"/>
      <c r="V12" s="91"/>
      <c r="W12" s="175"/>
      <c r="X12" s="91"/>
      <c r="Y12" s="233" t="str">
        <f>'ПТ'!B35</f>
        <v xml:space="preserve">Утеплитель минераловатный (Технониколь - ТЕХНОФАС ДЕКОР) ρ=90-110 кг/м³, предел прочности на отрыв не менее 15 кПа, λ=0,044 Вт/м°С</v>
      </c>
      <c r="Z12" s="230" t="str">
        <f>'ПТ'!C35</f>
        <v xml:space="preserve">по проекту</v>
      </c>
      <c r="AA12" s="60"/>
      <c r="AB12" s="91"/>
      <c r="AC12" s="78" t="str">
        <f>П!C102</f>
        <v xml:space="preserve">Клей плиточный водостойкий Церезит СМ 16</v>
      </c>
      <c r="AD12" s="111" t="str">
        <f>П!D102&amp;" мм"</f>
        <v xml:space="preserve">6 мм</v>
      </c>
      <c r="AE12" s="60"/>
      <c r="AF12" s="91"/>
      <c r="AG12" s="60"/>
    </row>
    <row r="13" ht="46.5" customHeight="1" outlineLevel="1">
      <c r="A13" s="91"/>
      <c r="B13" s="91"/>
      <c r="C13" s="71"/>
      <c r="D13" s="71"/>
      <c r="E13" s="71"/>
      <c r="F13" s="28"/>
      <c r="G13" s="71"/>
      <c r="H13" s="71"/>
      <c r="I13" s="71"/>
      <c r="J13" s="71"/>
      <c r="K13" s="29"/>
      <c r="L13" s="91"/>
      <c r="M13" s="91"/>
      <c r="N13" s="60"/>
      <c r="O13" s="91"/>
      <c r="P13" s="91"/>
      <c r="Q13" s="60"/>
      <c r="R13" s="71"/>
      <c r="S13" s="71"/>
      <c r="T13" s="71"/>
      <c r="U13" s="70"/>
      <c r="V13" s="71"/>
      <c r="W13" s="161"/>
      <c r="X13" s="91"/>
      <c r="Y13" s="175"/>
      <c r="Z13" s="91"/>
      <c r="AA13" s="60"/>
      <c r="AB13" s="91"/>
      <c r="AC13" s="78" t="str">
        <f>П!C103</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13" s="111" t="str">
        <f>'П'!D103</f>
        <v xml:space="preserve">2 слоя</v>
      </c>
      <c r="AE13" s="60"/>
      <c r="AF13" s="91"/>
      <c r="AG13" s="60"/>
    </row>
    <row r="14" ht="22" customHeight="1" outlineLevel="1">
      <c r="A14" s="91"/>
      <c r="B14" s="91"/>
      <c r="C14" s="230"/>
      <c r="D14" s="230"/>
      <c r="E14" s="230"/>
      <c r="F14" s="230"/>
      <c r="G14" s="213"/>
      <c r="H14" s="230"/>
      <c r="I14" s="230"/>
      <c r="J14" s="230"/>
      <c r="K14" s="230"/>
      <c r="L14" s="91"/>
      <c r="M14" s="91"/>
      <c r="N14" s="60"/>
      <c r="O14" s="91"/>
      <c r="P14" s="91"/>
      <c r="Q14" s="60"/>
      <c r="R14" s="224" t="str">
        <f>'ОС'!A46</f>
        <v>ОС-24</v>
      </c>
      <c r="S14" s="234" t="str">
        <f>'ОС'!B46</f>
        <v xml:space="preserve">Шпатлевка стыков ГСП с проклейкой лентой армирующей</v>
      </c>
      <c r="T14" s="235" t="str">
        <f>'ОС'!C46</f>
        <v>-</v>
      </c>
      <c r="U14" s="235" t="str">
        <f>'ОТ'!A49</f>
        <v>ОТ-26</v>
      </c>
      <c r="V14" s="208" t="str">
        <f>'ОТ'!B49</f>
        <v xml:space="preserve">Грунтовка Бетонконтакт</v>
      </c>
      <c r="W14" s="65" t="str">
        <f>'ОТ'!C49</f>
        <v xml:space="preserve">1 слой</v>
      </c>
      <c r="X14" s="91"/>
      <c r="Y14" s="175"/>
      <c r="Z14" s="91"/>
      <c r="AA14" s="60"/>
      <c r="AB14" s="91"/>
      <c r="AC14" s="78" t="str">
        <f>П!C104</f>
        <v xml:space="preserve">Грунтовка глубокого проникновения Церезит CT 17</v>
      </c>
      <c r="AD14" s="111" t="str">
        <f>П!D104</f>
        <v xml:space="preserve">1 слой</v>
      </c>
      <c r="AE14" s="60"/>
      <c r="AF14" s="91"/>
      <c r="AG14" s="60"/>
    </row>
    <row r="15" ht="17.5" customHeight="1" outlineLevel="1">
      <c r="A15" s="91"/>
      <c r="B15" s="91"/>
      <c r="C15" s="91"/>
      <c r="D15" s="91"/>
      <c r="E15" s="91"/>
      <c r="F15" s="91"/>
      <c r="G15" s="91"/>
      <c r="H15" s="91"/>
      <c r="I15" s="91"/>
      <c r="J15" s="91"/>
      <c r="K15" s="91"/>
      <c r="L15" s="91"/>
      <c r="M15" s="91"/>
      <c r="N15" s="60"/>
      <c r="O15" s="91"/>
      <c r="P15" s="91"/>
      <c r="Q15" s="60"/>
      <c r="R15" s="91"/>
      <c r="S15" s="91"/>
      <c r="T15" s="58"/>
      <c r="U15" s="58"/>
      <c r="V15" s="228" t="str">
        <f>'ОТ'!B50</f>
        <v xml:space="preserve">Керамогранит на растворе цементно-песчаном с затиркой швов, группа горючести НГ</v>
      </c>
      <c r="W15" s="229" t="str">
        <f>'ОТ'!C50&amp;" мм"</f>
        <v xml:space="preserve">15* мм</v>
      </c>
      <c r="X15" s="91"/>
      <c r="Y15" s="175"/>
      <c r="Z15" s="91"/>
      <c r="AA15" s="60"/>
      <c r="AB15" s="91"/>
      <c r="AC15" s="96" t="str">
        <f>П!C105</f>
        <v xml:space="preserve">Стяжка полусухая цементно-песчаная М150, армированная фиброволокном 
(фибра полипропиленовая 12мм, расход 0.6кг/м3)</v>
      </c>
      <c r="AD15" s="188" t="str">
        <f>'П'!D105&amp;" мм"</f>
        <v xml:space="preserve">44 мм</v>
      </c>
      <c r="AE15" s="60"/>
      <c r="AF15" s="91"/>
      <c r="AG15" s="60"/>
    </row>
    <row r="16" ht="17.5" customHeight="1" outlineLevel="1">
      <c r="A16" s="91"/>
      <c r="B16" s="91"/>
      <c r="C16" s="91"/>
      <c r="D16" s="91"/>
      <c r="E16" s="91"/>
      <c r="F16" s="91"/>
      <c r="G16" s="91"/>
      <c r="H16" s="91"/>
      <c r="I16" s="91"/>
      <c r="J16" s="91"/>
      <c r="K16" s="91"/>
      <c r="L16" s="91"/>
      <c r="M16" s="91"/>
      <c r="N16" s="60"/>
      <c r="O16" s="91"/>
      <c r="P16" s="91"/>
      <c r="Q16" s="60"/>
      <c r="R16" s="91"/>
      <c r="S16" s="91"/>
      <c r="T16" s="58"/>
      <c r="U16" s="58"/>
      <c r="V16" s="91"/>
      <c r="W16" s="175"/>
      <c r="X16" s="91"/>
      <c r="Y16" s="211" t="str">
        <f>'ПТ'!B36</f>
        <v xml:space="preserve">Слой штукатурно-клеевой Технониколь 210 или аналог, армированный сеткой фасадной стеклотканевой щелочестойкой М3600</v>
      </c>
      <c r="Z16" s="230" t="str">
        <f>'ПТ'!C36&amp;" мм"</f>
        <v xml:space="preserve">10 мм</v>
      </c>
      <c r="AA16" s="60"/>
      <c r="AB16" s="91"/>
      <c r="AC16" s="96" t="str">
        <f>П!C106</f>
        <v xml:space="preserve">Плиты теплоизоляционные LOGICPIR Пол ФЛ/ФЛ, прочность на сжатие 10% линейной деформации не менее 150 кПа, λ=0.025 Вт/м°С</v>
      </c>
      <c r="AD16" s="110" t="str">
        <f>П!D106&amp;" мм"</f>
        <v xml:space="preserve">20 мм</v>
      </c>
      <c r="AE16" s="60"/>
      <c r="AF16" s="91"/>
      <c r="AG16" s="60"/>
    </row>
    <row r="17" ht="17.5" customHeight="1" outlineLevel="1">
      <c r="A17" s="91"/>
      <c r="B17" s="71"/>
      <c r="C17" s="71"/>
      <c r="D17" s="71"/>
      <c r="E17" s="71"/>
      <c r="F17" s="71"/>
      <c r="G17" s="71"/>
      <c r="H17" s="71"/>
      <c r="I17" s="71"/>
      <c r="J17" s="71"/>
      <c r="K17" s="71"/>
      <c r="L17" s="71"/>
      <c r="M17" s="71"/>
      <c r="N17" s="29"/>
      <c r="O17" s="71"/>
      <c r="P17" s="71"/>
      <c r="Q17" s="29"/>
      <c r="R17" s="71"/>
      <c r="S17" s="71"/>
      <c r="T17" s="70"/>
      <c r="U17" s="58"/>
      <c r="V17" s="71"/>
      <c r="W17" s="161"/>
      <c r="X17" s="91"/>
      <c r="Y17" s="91"/>
      <c r="Z17" s="91"/>
      <c r="AA17" s="60"/>
      <c r="AB17" s="71"/>
      <c r="AC17" s="153" t="str">
        <f>П!C107</f>
        <v xml:space="preserve">Монолитный ж/бетон</v>
      </c>
      <c r="AD17" s="49" t="str">
        <f>'П'!D107</f>
        <v xml:space="preserve">по проекту</v>
      </c>
      <c r="AE17" s="60"/>
      <c r="AF17" s="91"/>
      <c r="AG17" s="60"/>
    </row>
    <row r="18" ht="8" customHeight="1" outlineLevel="1">
      <c r="A18" s="91"/>
      <c r="B18" s="77" t="s">
        <v>502</v>
      </c>
      <c r="C18" s="65" t="str">
        <f>'ОС'!A3</f>
        <v>ОС-1</v>
      </c>
      <c r="D18" s="208" t="str">
        <f>'ОС'!B3</f>
        <v xml:space="preserve">Грунтовка Бетонконтакт</v>
      </c>
      <c r="E18" s="209" t="str">
        <f>'ОС'!C3</f>
        <v xml:space="preserve">1 слой</v>
      </c>
      <c r="F18" s="236" t="str">
        <f>'ОС'!A3</f>
        <v>ОС-1</v>
      </c>
      <c r="G18" s="208" t="str">
        <f>'ОС'!B3</f>
        <v xml:space="preserve">Грунтовка Бетонконтакт</v>
      </c>
      <c r="H18" s="65" t="str">
        <f>'ОС'!C3</f>
        <v xml:space="preserve">1 слой</v>
      </c>
      <c r="I18" s="65" t="str">
        <f>'ОС'!A28</f>
        <v>ОС-15</v>
      </c>
      <c r="J18" s="208" t="str">
        <f>'ОС'!B28</f>
        <v xml:space="preserve">Грунтовка глубокого проникновения</v>
      </c>
      <c r="K18" s="209" t="str">
        <f>'ОС'!C28</f>
        <v xml:space="preserve">1 слой</v>
      </c>
      <c r="L18" s="77"/>
      <c r="M18" s="77"/>
      <c r="N18" s="235"/>
      <c r="O18" s="77"/>
      <c r="P18" s="77"/>
      <c r="Q18" s="235"/>
      <c r="R18" s="224" t="str">
        <f>'ОС'!A46</f>
        <v>ОС-24</v>
      </c>
      <c r="S18" s="234" t="str">
        <f>'ОС'!B46</f>
        <v xml:space="preserve">Шпатлевка стыков ГСП с проклейкой лентой армирующей</v>
      </c>
      <c r="T18" s="235" t="str">
        <f>'ОС'!C46</f>
        <v>-</v>
      </c>
      <c r="U18" s="237" t="str">
        <f>'ОТ'!A51</f>
        <v>ОТ-27</v>
      </c>
      <c r="V18" s="208" t="str">
        <f>'ОТ'!B51</f>
        <v xml:space="preserve">Грунтовка под финишную отделку</v>
      </c>
      <c r="W18" s="65" t="str">
        <f>'ОТ'!C51</f>
        <v xml:space="preserve">1 слой</v>
      </c>
      <c r="X18" s="91"/>
      <c r="Y18" s="91"/>
      <c r="Z18" s="91"/>
      <c r="AA18" s="60"/>
      <c r="AB18" s="79" t="str">
        <f>'П'!A108</f>
        <v>П-18</v>
      </c>
      <c r="AC18" s="96" t="str">
        <f>П!C108</f>
        <v xml:space="preserve">Керамогранит с затиркой швов</v>
      </c>
      <c r="AD18" s="188" t="str">
        <f>'П'!D108&amp;" мм"</f>
        <v xml:space="preserve">9 мм</v>
      </c>
      <c r="AE18" s="60"/>
      <c r="AF18" s="91"/>
      <c r="AG18" s="60"/>
    </row>
    <row r="19" ht="8" customHeight="1" outlineLevel="1">
      <c r="A19" s="91"/>
      <c r="B19" s="91"/>
      <c r="C19" s="91"/>
      <c r="D19" s="91"/>
      <c r="E19" s="60"/>
      <c r="G19" s="91"/>
      <c r="H19" s="91"/>
      <c r="I19" s="91"/>
      <c r="J19" s="91"/>
      <c r="K19" s="60"/>
      <c r="L19" s="91"/>
      <c r="M19" s="91"/>
      <c r="N19" s="58"/>
      <c r="O19" s="91"/>
      <c r="P19" s="91"/>
      <c r="Q19" s="58"/>
      <c r="R19" s="91"/>
      <c r="S19" s="91"/>
      <c r="T19" s="58"/>
      <c r="U19" s="58"/>
      <c r="V19" s="91"/>
      <c r="W19" s="91"/>
      <c r="X19" s="91"/>
      <c r="Y19" s="91"/>
      <c r="Z19" s="91"/>
      <c r="AA19" s="60"/>
      <c r="AB19" s="91"/>
      <c r="AC19" s="78" t="str">
        <f>П!C109</f>
        <v xml:space="preserve">Клей плиточный водостойкий Церезит СМ 16</v>
      </c>
      <c r="AD19" s="111" t="str">
        <f>П!D109&amp;" мм"</f>
        <v xml:space="preserve">6 мм</v>
      </c>
      <c r="AE19" s="60"/>
      <c r="AF19" s="91"/>
      <c r="AG19" s="60"/>
    </row>
    <row r="20" ht="19" customHeight="1" outlineLevel="1">
      <c r="A20" s="91"/>
      <c r="B20" s="91"/>
      <c r="C20" s="91"/>
      <c r="D20" s="91"/>
      <c r="E20" s="60"/>
      <c r="G20" s="91"/>
      <c r="H20" s="91"/>
      <c r="I20" s="91"/>
      <c r="J20" s="91"/>
      <c r="K20" s="60"/>
      <c r="L20" s="91"/>
      <c r="M20" s="91"/>
      <c r="N20" s="58"/>
      <c r="O20" s="91"/>
      <c r="P20" s="91"/>
      <c r="Q20" s="58"/>
      <c r="R20" s="91"/>
      <c r="S20" s="91"/>
      <c r="T20" s="58"/>
      <c r="U20" s="58"/>
      <c r="V20" s="91"/>
      <c r="W20" s="91"/>
      <c r="X20" s="91"/>
      <c r="Y20" s="238" t="str">
        <f>'ПТ'!B37</f>
        <v xml:space="preserve">Грунтовка под финишную отделку</v>
      </c>
      <c r="Z20" s="230" t="str">
        <f>'ПТ'!C37</f>
        <v xml:space="preserve">1 слой</v>
      </c>
      <c r="AA20" s="60"/>
      <c r="AB20" s="91"/>
      <c r="AC20" s="78" t="str">
        <f>П!C110</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20" s="111" t="str">
        <f>'П'!D110</f>
        <v xml:space="preserve">2 слоя</v>
      </c>
      <c r="AE20" s="60"/>
      <c r="AF20" s="91"/>
      <c r="AG20" s="60"/>
    </row>
    <row r="21" ht="20" customHeight="1" outlineLevel="1">
      <c r="A21" s="91"/>
      <c r="B21" s="91"/>
      <c r="C21" s="91"/>
      <c r="D21" s="213" t="str">
        <f>'ОС'!B4</f>
        <v xml:space="preserve">Затирка поверхности после демонтажа опалубки</v>
      </c>
      <c r="E21" s="214" t="str">
        <f>'ОС'!C4&amp;" мм"</f>
        <v xml:space="preserve">2-4 мм</v>
      </c>
      <c r="G21" s="228" t="str">
        <f>'ОС'!B4</f>
        <v xml:space="preserve">Затирка поверхности после демонтажа опалубки</v>
      </c>
      <c r="H21" s="239" t="str">
        <f>'ОС'!C4&amp;" мм"</f>
        <v xml:space="preserve">2-4 мм</v>
      </c>
      <c r="I21" s="91"/>
      <c r="J21" s="213" t="str">
        <f>'ОС'!B29</f>
        <v xml:space="preserve">Простая штукатурка смесями цементно-песчаными</v>
      </c>
      <c r="K21" s="214" t="str">
        <f>'ОС'!C29&amp;" мм"</f>
        <v xml:space="preserve">14 мм</v>
      </c>
      <c r="L21" s="91"/>
      <c r="M21" s="91"/>
      <c r="N21" s="58"/>
      <c r="O21" s="91"/>
      <c r="P21" s="91"/>
      <c r="Q21" s="58"/>
      <c r="R21" s="91"/>
      <c r="S21" s="91"/>
      <c r="T21" s="58"/>
      <c r="U21" s="58"/>
      <c r="V21" s="211" t="str">
        <f>'ОТ'!B52</f>
        <v xml:space="preserve">Простая окраска краской влагостойкой негорючей за 2 раза, группа горючести НГ</v>
      </c>
      <c r="W21" s="230" t="str">
        <f>'ОТ'!C52</f>
        <v xml:space="preserve">2 слоя</v>
      </c>
      <c r="X21" s="91"/>
      <c r="Y21" s="211" t="str">
        <f>'ПТ'!B38</f>
        <v xml:space="preserve">Простая окраска краской влагостойкой негорючей за 2 раза (цвет черный), группа горючести НГ</v>
      </c>
      <c r="Z21" s="230" t="str">
        <f>'ПТ'!C38</f>
        <v xml:space="preserve">2 слоя</v>
      </c>
      <c r="AA21" s="60"/>
      <c r="AB21" s="91"/>
      <c r="AC21" s="78" t="str">
        <f>П!C111</f>
        <v xml:space="preserve">Грунтовка глубокого проникновения Церезит CT 17</v>
      </c>
      <c r="AD21" s="111" t="str">
        <f>П!D111</f>
        <v xml:space="preserve">1 слой</v>
      </c>
      <c r="AE21" s="60"/>
      <c r="AF21" s="91"/>
      <c r="AG21" s="60"/>
    </row>
    <row r="22" ht="20" customHeight="1" outlineLevel="1">
      <c r="A22" s="91"/>
      <c r="B22" s="91"/>
      <c r="C22" s="91"/>
      <c r="D22" s="91"/>
      <c r="E22" s="60"/>
      <c r="G22" s="91"/>
      <c r="H22" s="91"/>
      <c r="I22" s="91"/>
      <c r="J22" s="91"/>
      <c r="K22" s="60"/>
      <c r="L22" s="91"/>
      <c r="M22" s="91"/>
      <c r="N22" s="58"/>
      <c r="O22" s="91"/>
      <c r="P22" s="91"/>
      <c r="Q22" s="58"/>
      <c r="R22" s="91"/>
      <c r="S22" s="91"/>
      <c r="T22" s="58"/>
      <c r="U22" s="58"/>
      <c r="V22" s="91"/>
      <c r="W22" s="91"/>
      <c r="X22" s="91"/>
      <c r="Y22" s="91"/>
      <c r="Z22" s="91"/>
      <c r="AA22" s="60"/>
      <c r="AB22" s="91"/>
      <c r="AC22" s="96" t="str">
        <f>П!C112</f>
        <v xml:space="preserve">Стяжка полусухая цементно-песчаная М150, армированная фиброволокном 
(фибра полипропиленовая 12мм, расход 0.6кг/м3)</v>
      </c>
      <c r="AD22" s="188" t="str">
        <f>'П'!D112&amp;" мм"</f>
        <v xml:space="preserve">64 мм</v>
      </c>
      <c r="AE22" s="60"/>
      <c r="AF22" s="91"/>
      <c r="AG22" s="60"/>
    </row>
    <row r="23" ht="34.5" customHeight="1" outlineLevel="1">
      <c r="A23" s="91"/>
      <c r="B23" s="91"/>
      <c r="C23" s="91"/>
      <c r="D23" s="91"/>
      <c r="E23" s="60"/>
      <c r="G23" s="91"/>
      <c r="H23" s="91"/>
      <c r="I23" s="91"/>
      <c r="J23" s="91"/>
      <c r="K23" s="60"/>
      <c r="L23" s="91"/>
      <c r="M23" s="91"/>
      <c r="N23" s="58"/>
      <c r="O23" s="91"/>
      <c r="P23" s="91"/>
      <c r="Q23" s="58"/>
      <c r="R23" s="91"/>
      <c r="S23" s="91"/>
      <c r="T23" s="58"/>
      <c r="U23" s="58"/>
      <c r="V23" s="91"/>
      <c r="W23" s="91"/>
      <c r="X23" s="91"/>
      <c r="Y23" s="211" t="str">
        <f>'ПТ'!B39</f>
        <v xml:space="preserve">Потолок подвесной металлический типа "Грильято" 75х75х40 (цвет черный) на металлическом каркасе, группа горючести НГ</v>
      </c>
      <c r="Z23" s="230" t="str">
        <f>'ПТ'!C39&amp;" мм"</f>
        <v xml:space="preserve">40 мм</v>
      </c>
      <c r="AA23" s="60"/>
      <c r="AB23" s="91"/>
      <c r="AC23" s="96" t="str">
        <f>П!C113</f>
        <v xml:space="preserve">Плиты теплоизоляционные LOGICPIR Пол ФЛ/ФЛ, прочность на сжатие 10% линейной деформации не менее 150 кПа, λ=0.025 Вт/м°С</v>
      </c>
      <c r="AD23" s="111" t="str">
        <f>П!D113&amp;" мм"</f>
        <v xml:space="preserve">20 мм</v>
      </c>
      <c r="AE23" s="60"/>
      <c r="AF23" s="91"/>
      <c r="AG23" s="60"/>
    </row>
    <row r="24" ht="30" outlineLevel="1">
      <c r="A24" s="91"/>
      <c r="B24" s="71"/>
      <c r="C24" s="71"/>
      <c r="D24" s="71"/>
      <c r="E24" s="29"/>
      <c r="F24" s="28"/>
      <c r="G24" s="71"/>
      <c r="H24" s="71"/>
      <c r="I24" s="71"/>
      <c r="J24" s="71"/>
      <c r="K24" s="29"/>
      <c r="L24" s="71"/>
      <c r="M24" s="71"/>
      <c r="N24" s="70"/>
      <c r="O24" s="71"/>
      <c r="P24" s="71"/>
      <c r="Q24" s="70"/>
      <c r="R24" s="71"/>
      <c r="S24" s="71"/>
      <c r="T24" s="70"/>
      <c r="U24" s="70"/>
      <c r="V24" s="71"/>
      <c r="W24" s="71"/>
      <c r="X24" s="71"/>
      <c r="Y24" s="71"/>
      <c r="Z24" s="71"/>
      <c r="AA24" s="29"/>
      <c r="AB24" s="71"/>
      <c r="AC24" s="96" t="str">
        <f>П!C114</f>
        <v xml:space="preserve">Монолитный ж/бетон</v>
      </c>
      <c r="AD24" s="111" t="str">
        <f>'П'!D114</f>
        <v xml:space="preserve">по проекту</v>
      </c>
      <c r="AE24" s="29"/>
      <c r="AF24" s="71"/>
      <c r="AG24" s="29"/>
    </row>
    <row r="25" ht="68.25" customHeight="1" outlineLevel="1">
      <c r="A25" s="91"/>
      <c r="B25" s="76" t="s">
        <v>503</v>
      </c>
      <c r="C25" s="65"/>
      <c r="D25" s="65"/>
      <c r="E25" s="65"/>
      <c r="F25" s="65"/>
      <c r="G25" s="65"/>
      <c r="H25" s="65"/>
      <c r="I25" s="65"/>
      <c r="J25" s="65"/>
      <c r="K25" s="65"/>
      <c r="L25" s="65"/>
      <c r="M25" s="65"/>
      <c r="N25" s="65"/>
      <c r="O25" s="65"/>
      <c r="P25" s="65"/>
      <c r="Q25" s="65"/>
      <c r="R25" s="65"/>
      <c r="S25" s="65"/>
      <c r="T25" s="65"/>
      <c r="U25" s="65"/>
      <c r="V25" s="65"/>
      <c r="W25" s="65"/>
      <c r="X25" s="240" t="str">
        <f>'ПТ'!A160</f>
        <v>ПТ-34</v>
      </c>
      <c r="Y25" s="241" t="str">
        <f>'ПТ'!B160</f>
        <v xml:space="preserve">Смесь клеевая для монтажа утеплителя (Технониколь 110)</v>
      </c>
      <c r="Z25" s="240" t="str">
        <f>'ПТ'!C160&amp;" мм"</f>
        <v xml:space="preserve">5 мм</v>
      </c>
      <c r="AA25" s="209"/>
      <c r="AB25" s="76" t="str">
        <f>П!A191</f>
        <v>П-31</v>
      </c>
      <c r="AC25" s="120" t="str">
        <f>П!C191</f>
        <v xml:space="preserve">Стяжка полусухая цементно-песчаная М150, армированная фиброволокном 
(фибра полипропиленовая 12мм, расход 0.6кг/м3)</v>
      </c>
      <c r="AD25" s="108" t="str">
        <f>П!D191&amp;" мм"</f>
        <v xml:space="preserve">40 мм</v>
      </c>
      <c r="AE25" s="65"/>
      <c r="AF25" s="65"/>
      <c r="AG25" s="65"/>
    </row>
    <row r="26" ht="31" customHeight="1" outlineLevel="1">
      <c r="A26" s="91"/>
      <c r="B26" s="91"/>
      <c r="C26" s="91"/>
      <c r="D26" s="91"/>
      <c r="E26" s="91"/>
      <c r="F26" s="91"/>
      <c r="G26" s="91"/>
      <c r="H26" s="91"/>
      <c r="I26" s="91"/>
      <c r="J26" s="91"/>
      <c r="K26" s="91"/>
      <c r="L26" s="91"/>
      <c r="M26" s="91"/>
      <c r="N26" s="91"/>
      <c r="O26" s="91"/>
      <c r="P26" s="91"/>
      <c r="Q26" s="91"/>
      <c r="R26" s="91"/>
      <c r="S26" s="91"/>
      <c r="T26" s="91"/>
      <c r="U26" s="91"/>
      <c r="V26" s="91"/>
      <c r="W26" s="91"/>
      <c r="X26" s="91"/>
      <c r="Y26" s="233" t="str">
        <f>'ПТ'!B161</f>
        <v xml:space="preserve">Утеплитель минераловатный (Технониколь - ТЕХНОФАС ДЕКОР) ρ=90-110 кг/м³, предел прочности на отрыв не менее 15 кПа, λ=0,044 Вт/м°С</v>
      </c>
      <c r="Z26" s="242" t="str">
        <f>'ПТ'!C161</f>
        <v xml:space="preserve">по проекту</v>
      </c>
      <c r="AA26" s="60"/>
      <c r="AB26" s="91"/>
      <c r="AC26" s="97" t="str">
        <f>П!C192</f>
        <v xml:space="preserve">Плиты теплоизоляционные LOGICPIR Пол ФЛ/ФЛ, прочность на сжатие 10% линейной деформации не менее 150 кПа, λ=0.025 Вт/м°С</v>
      </c>
      <c r="AD26" s="110" t="str">
        <f>П!D192&amp;" мм"</f>
        <v xml:space="preserve">20 мм</v>
      </c>
      <c r="AE26" s="91"/>
      <c r="AF26" s="91"/>
      <c r="AG26" s="91"/>
    </row>
    <row r="27" ht="30" outlineLevel="1">
      <c r="A27" s="71"/>
      <c r="B27" s="71"/>
      <c r="C27" s="71"/>
      <c r="D27" s="71"/>
      <c r="E27" s="71"/>
      <c r="F27" s="71"/>
      <c r="G27" s="71"/>
      <c r="H27" s="71"/>
      <c r="I27" s="71"/>
      <c r="J27" s="71"/>
      <c r="K27" s="71"/>
      <c r="L27" s="71"/>
      <c r="M27" s="71"/>
      <c r="N27" s="71"/>
      <c r="O27" s="71"/>
      <c r="P27" s="71"/>
      <c r="Q27" s="71"/>
      <c r="R27" s="71"/>
      <c r="S27" s="71"/>
      <c r="T27" s="71"/>
      <c r="U27" s="71"/>
      <c r="V27" s="71"/>
      <c r="W27" s="71"/>
      <c r="X27" s="71"/>
      <c r="Y27" s="161"/>
      <c r="Z27" s="71"/>
      <c r="AA27" s="29"/>
      <c r="AB27" s="71"/>
      <c r="AC27" s="176" t="str">
        <f>П!C193</f>
        <v xml:space="preserve">Монолитный ж/бетон</v>
      </c>
      <c r="AD27" s="178" t="str">
        <f>П!D193</f>
        <v xml:space="preserve">по проекту</v>
      </c>
      <c r="AE27" s="71"/>
      <c r="AF27" s="71"/>
      <c r="AG27" s="71"/>
    </row>
    <row r="28" ht="19" customHeight="1" outlineLevel="1">
      <c r="A28" s="76" t="s">
        <v>504</v>
      </c>
      <c r="B28" s="76" t="s">
        <v>501</v>
      </c>
      <c r="C28" s="240" t="str">
        <f>'ОС'!A3</f>
        <v>ОС-1</v>
      </c>
      <c r="D28" s="243" t="str">
        <f>'ОС'!B3</f>
        <v xml:space="preserve">Грунтовка Бетонконтакт</v>
      </c>
      <c r="E28" s="240" t="str">
        <f>'ОС'!C3</f>
        <v xml:space="preserve">1 слой</v>
      </c>
      <c r="F28" s="244" t="str">
        <f>'ОС'!A144</f>
        <v>ОС-53</v>
      </c>
      <c r="G28" s="243" t="str">
        <f>'ОС'!B144</f>
        <v xml:space="preserve">Грунтовка Бетонконтакт</v>
      </c>
      <c r="H28" s="240" t="str">
        <f>'ОС'!C144</f>
        <v xml:space="preserve">1 слой</v>
      </c>
      <c r="I28" s="240" t="str">
        <f>'ОС'!A28</f>
        <v>ОС-15</v>
      </c>
      <c r="J28" s="243" t="str">
        <f>'ОС'!B28</f>
        <v xml:space="preserve">Грунтовка глубокого проникновения</v>
      </c>
      <c r="K28" s="240" t="str">
        <f>'ОС'!C28</f>
        <v xml:space="preserve">1 слой</v>
      </c>
      <c r="L28" s="240"/>
      <c r="M28" s="241"/>
      <c r="N28" s="245"/>
      <c r="O28" s="240"/>
      <c r="P28" s="241"/>
      <c r="Q28" s="245"/>
      <c r="R28" s="240"/>
      <c r="S28" s="240"/>
      <c r="T28" s="240"/>
      <c r="U28" s="240" t="str">
        <f>'ОТ'!A47</f>
        <v>ОТ-25</v>
      </c>
      <c r="V28" s="243" t="str">
        <f>'ОТ'!B47</f>
        <v xml:space="preserve">Грунтовка глубокого проникновения</v>
      </c>
      <c r="W28" s="240" t="str">
        <f>'ОТ'!C47</f>
        <v xml:space="preserve">1 слой</v>
      </c>
      <c r="X28" s="240" t="str">
        <f>'ПТ'!A147</f>
        <v>ПТ-32</v>
      </c>
      <c r="Y28" s="246" t="str">
        <f>'ПТ'!B147</f>
        <v xml:space="preserve">Смесь клеевая для монтажа утеплителя (Технониколь 110)</v>
      </c>
      <c r="Z28" s="240" t="str">
        <f>'ПТ'!C147&amp;" мм"</f>
        <v xml:space="preserve">5 мм</v>
      </c>
      <c r="AA28" s="245" t="s">
        <v>458</v>
      </c>
      <c r="AB28" s="76" t="str">
        <f>'П'!A100</f>
        <v>П-17</v>
      </c>
      <c r="AC28" s="120" t="str">
        <f>'П'!C100</f>
        <v xml:space="preserve">Решетка грязезащитное (резина+щетка+скребок) (вес 18,1 кг/м2)</v>
      </c>
      <c r="AD28" s="108" t="str">
        <f>'П'!D100&amp;" мм"</f>
        <v xml:space="preserve">20 мм</v>
      </c>
      <c r="AE28" s="245" t="s">
        <v>458</v>
      </c>
      <c r="AF28" s="240" t="s">
        <v>458</v>
      </c>
      <c r="AG28" s="245" t="s">
        <v>458</v>
      </c>
    </row>
    <row r="29" ht="15" outlineLevel="1">
      <c r="A29" s="91"/>
      <c r="B29" s="91"/>
      <c r="C29" s="91"/>
      <c r="D29" s="91"/>
      <c r="E29" s="91"/>
      <c r="G29" s="91"/>
      <c r="H29" s="91"/>
      <c r="I29" s="91"/>
      <c r="J29" s="91"/>
      <c r="K29" s="91"/>
      <c r="L29" s="91"/>
      <c r="M29" s="91"/>
      <c r="N29" s="60"/>
      <c r="O29" s="91"/>
      <c r="P29" s="91"/>
      <c r="Q29" s="60"/>
      <c r="R29" s="91"/>
      <c r="S29" s="91"/>
      <c r="T29" s="91"/>
      <c r="U29" s="91"/>
      <c r="V29" s="91"/>
      <c r="W29" s="91"/>
      <c r="X29" s="91"/>
      <c r="Y29" s="58"/>
      <c r="Z29" s="91"/>
      <c r="AA29" s="60"/>
      <c r="AB29" s="91"/>
      <c r="AC29" s="97" t="str">
        <f>П!C101</f>
        <v xml:space="preserve">Керамогранит с затиркой швов</v>
      </c>
      <c r="AD29" s="188" t="str">
        <f>П!D101&amp;" мм"</f>
        <v xml:space="preserve">9 мм</v>
      </c>
      <c r="AE29" s="60"/>
      <c r="AF29" s="91"/>
      <c r="AG29" s="60"/>
    </row>
    <row r="30" ht="15" outlineLevel="1">
      <c r="A30" s="91"/>
      <c r="B30" s="91"/>
      <c r="C30" s="91"/>
      <c r="D30" s="231" t="str">
        <f>'ОС'!B4</f>
        <v xml:space="preserve">Затирка поверхности после демонтажа опалубки</v>
      </c>
      <c r="E30" s="242" t="str">
        <f>'ОС'!C4&amp;" мм"</f>
        <v xml:space="preserve">2-4 мм</v>
      </c>
      <c r="G30" s="231" t="str">
        <f>'ОС'!B145</f>
        <v xml:space="preserve">Сплошное выравнивание смесями цементно-песчаными по сетке тканой стальной 10х10х0.8 мм</v>
      </c>
      <c r="H30" s="242" t="str">
        <f>'ОС'!C145&amp;" мм"</f>
        <v xml:space="preserve">до 35 мм</v>
      </c>
      <c r="I30" s="91"/>
      <c r="J30" s="231" t="str">
        <f>'ОС'!B29</f>
        <v xml:space="preserve">Простая штукатурка смесями цементно-песчаными</v>
      </c>
      <c r="K30" s="242" t="str">
        <f>'ОС'!C29&amp;" мм"</f>
        <v xml:space="preserve">14 мм</v>
      </c>
      <c r="L30" s="91"/>
      <c r="M30" s="91"/>
      <c r="N30" s="60"/>
      <c r="O30" s="91"/>
      <c r="P30" s="91"/>
      <c r="Q30" s="60"/>
      <c r="R30" s="91"/>
      <c r="S30" s="91"/>
      <c r="T30" s="91"/>
      <c r="U30" s="91"/>
      <c r="V30" s="231" t="str">
        <f>'ОТ'!B48</f>
        <v xml:space="preserve">Керамогранит на растворе цементно-песчаном с затиркой швов, группа горючести НГ</v>
      </c>
      <c r="W30" s="229" t="str">
        <f>'ОТ'!C48&amp;" мм"</f>
        <v xml:space="preserve">15* мм</v>
      </c>
      <c r="X30" s="91"/>
      <c r="Y30" s="233" t="str">
        <f>'ПТ'!B148</f>
        <v xml:space="preserve">Утеплитель минераловатный (Технониколь - ТЕХНОФАС ДЕКОР) ρ=90-110 кг/м³, предел прочности на отрыв не менее 15 кПа, λ=0,044 Вт/м°С</v>
      </c>
      <c r="Z30" s="242" t="str">
        <f>'ПТ'!C148&amp;" мм"</f>
        <v xml:space="preserve">150 мм</v>
      </c>
      <c r="AA30" s="60"/>
      <c r="AB30" s="91"/>
      <c r="AC30" s="144" t="str">
        <f>П!C102</f>
        <v xml:space="preserve">Клей плиточный водостойкий Церезит СМ 16</v>
      </c>
      <c r="AD30" s="110" t="str">
        <f>П!D102&amp;" мм"</f>
        <v xml:space="preserve">6 мм</v>
      </c>
      <c r="AE30" s="60"/>
      <c r="AF30" s="91"/>
      <c r="AG30" s="60"/>
    </row>
    <row r="31" ht="47.5" customHeight="1" outlineLevel="1">
      <c r="A31" s="91"/>
      <c r="B31" s="91"/>
      <c r="C31" s="91"/>
      <c r="D31" s="71"/>
      <c r="E31" s="71"/>
      <c r="G31" s="71"/>
      <c r="H31" s="71"/>
      <c r="I31" s="71"/>
      <c r="J31" s="71"/>
      <c r="K31" s="71"/>
      <c r="L31" s="71"/>
      <c r="M31" s="71"/>
      <c r="N31" s="29"/>
      <c r="O31" s="71"/>
      <c r="P31" s="71"/>
      <c r="Q31" s="29"/>
      <c r="R31" s="71"/>
      <c r="S31" s="71"/>
      <c r="T31" s="71"/>
      <c r="U31" s="71"/>
      <c r="V31" s="71"/>
      <c r="W31" s="161"/>
      <c r="X31" s="91"/>
      <c r="Y31" s="175"/>
      <c r="Z31" s="91"/>
      <c r="AA31" s="60"/>
      <c r="AB31" s="91"/>
      <c r="AC31" s="144" t="str">
        <f>П!C103</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31" s="110" t="str">
        <f>'П'!D103</f>
        <v xml:space="preserve">2 слоя</v>
      </c>
      <c r="AE31" s="60"/>
      <c r="AF31" s="91"/>
      <c r="AG31" s="60"/>
    </row>
    <row r="32" ht="11.5" customHeight="1" outlineLevel="1">
      <c r="A32" s="91"/>
      <c r="B32" s="91"/>
      <c r="C32" s="240"/>
      <c r="D32" s="231"/>
      <c r="E32" s="247"/>
      <c r="F32" s="240"/>
      <c r="G32" s="231"/>
      <c r="H32" s="247"/>
      <c r="I32" s="240"/>
      <c r="J32" s="231"/>
      <c r="K32" s="247"/>
      <c r="L32" s="240"/>
      <c r="M32" s="231"/>
      <c r="N32" s="247"/>
      <c r="O32" s="240"/>
      <c r="P32" s="231"/>
      <c r="Q32" s="247"/>
      <c r="R32" s="240" t="str">
        <f>'ОС'!A46</f>
        <v>ОС-24</v>
      </c>
      <c r="S32" s="231" t="str">
        <f>'ОС'!B46</f>
        <v xml:space="preserve">Шпатлевка стыков ГСП с проклейкой лентой армирующей</v>
      </c>
      <c r="T32" s="247" t="str">
        <f>'ОС'!C46</f>
        <v>-</v>
      </c>
      <c r="U32" s="240" t="str">
        <f>'ОТ'!A49</f>
        <v>ОТ-26</v>
      </c>
      <c r="V32" s="243" t="str">
        <f>'ОТ'!B49</f>
        <v xml:space="preserve">Грунтовка Бетонконтакт</v>
      </c>
      <c r="W32" s="240" t="str">
        <f>'ОТ'!C49</f>
        <v xml:space="preserve">1 слой</v>
      </c>
      <c r="X32" s="91"/>
      <c r="Y32" s="175"/>
      <c r="Z32" s="91"/>
      <c r="AA32" s="60"/>
      <c r="AB32" s="91"/>
      <c r="AC32" s="144" t="str">
        <f>П!C104</f>
        <v xml:space="preserve">Грунтовка глубокого проникновения Церезит CT 17</v>
      </c>
      <c r="AD32" s="110" t="str">
        <f>П!D104</f>
        <v xml:space="preserve">1 слой</v>
      </c>
      <c r="AE32" s="60"/>
      <c r="AF32" s="91"/>
      <c r="AG32" s="60"/>
    </row>
    <row r="33" ht="11.5" customHeight="1" outlineLevel="1">
      <c r="A33" s="91"/>
      <c r="B33" s="91"/>
      <c r="C33" s="91"/>
      <c r="D33" s="91"/>
      <c r="E33" s="60"/>
      <c r="F33" s="91"/>
      <c r="G33" s="91"/>
      <c r="H33" s="60"/>
      <c r="I33" s="91"/>
      <c r="J33" s="91"/>
      <c r="K33" s="60"/>
      <c r="L33" s="91"/>
      <c r="M33" s="91"/>
      <c r="N33" s="60"/>
      <c r="O33" s="91"/>
      <c r="P33" s="91"/>
      <c r="Q33" s="60"/>
      <c r="R33" s="91"/>
      <c r="S33" s="91"/>
      <c r="T33" s="60"/>
      <c r="U33" s="91"/>
      <c r="V33" s="91"/>
      <c r="W33" s="91"/>
      <c r="X33" s="91"/>
      <c r="Y33" s="175"/>
      <c r="Z33" s="91"/>
      <c r="AA33" s="60"/>
      <c r="AB33" s="91"/>
      <c r="AC33" s="97" t="str">
        <f>П!C105</f>
        <v xml:space="preserve">Стяжка полусухая цементно-песчаная М150, армированная фиброволокном 
(фибра полипропиленовая 12мм, расход 0.6кг/м3)</v>
      </c>
      <c r="AD33" s="188" t="str">
        <f>'П'!D105&amp;" мм"</f>
        <v xml:space="preserve">44 мм</v>
      </c>
      <c r="AE33" s="60"/>
      <c r="AF33" s="91"/>
      <c r="AG33" s="60"/>
    </row>
    <row r="34" ht="13.5" customHeight="1" outlineLevel="1">
      <c r="A34" s="91"/>
      <c r="B34" s="91"/>
      <c r="C34" s="91"/>
      <c r="D34" s="91"/>
      <c r="E34" s="60"/>
      <c r="F34" s="91"/>
      <c r="G34" s="91"/>
      <c r="H34" s="60"/>
      <c r="I34" s="91"/>
      <c r="J34" s="91"/>
      <c r="K34" s="60"/>
      <c r="L34" s="91"/>
      <c r="M34" s="91"/>
      <c r="N34" s="60"/>
      <c r="O34" s="91"/>
      <c r="P34" s="91"/>
      <c r="Q34" s="60"/>
      <c r="R34" s="91"/>
      <c r="S34" s="91"/>
      <c r="T34" s="60"/>
      <c r="U34" s="91"/>
      <c r="V34" s="231" t="str">
        <f>'ОТ'!B50</f>
        <v xml:space="preserve">Керамогранит на растворе цементно-песчаном с затиркой швов, группа горючести НГ</v>
      </c>
      <c r="W34" s="229" t="str">
        <f>'ОТ'!C50&amp;" мм"</f>
        <v xml:space="preserve">15* мм</v>
      </c>
      <c r="X34" s="91"/>
      <c r="Y34" s="231" t="str">
        <f>'ПТ'!B149</f>
        <v xml:space="preserve">Слой штукатурно-клеевой Технониколь 210 или аналог, армированный сеткой фасадной стеклотканевой щелочестойкой М3600</v>
      </c>
      <c r="Z34" s="242" t="str">
        <f>'ПТ'!C149&amp;" мм"</f>
        <v xml:space="preserve">10 мм</v>
      </c>
      <c r="AA34" s="60"/>
      <c r="AB34" s="91"/>
      <c r="AC34" s="97" t="str">
        <f>П!C106</f>
        <v xml:space="preserve">Плиты теплоизоляционные LOGICPIR Пол ФЛ/ФЛ, прочность на сжатие 10% линейной деформации не менее 150 кПа, λ=0.025 Вт/м°С</v>
      </c>
      <c r="AD34" s="110" t="str">
        <f>П!D106&amp;" мм"</f>
        <v xml:space="preserve">20 мм</v>
      </c>
      <c r="AE34" s="60"/>
      <c r="AF34" s="91"/>
      <c r="AG34" s="60"/>
    </row>
    <row r="35" ht="30" outlineLevel="1">
      <c r="A35" s="91"/>
      <c r="B35" s="71"/>
      <c r="C35" s="91"/>
      <c r="D35" s="91"/>
      <c r="E35" s="60"/>
      <c r="F35" s="91"/>
      <c r="G35" s="91"/>
      <c r="H35" s="60"/>
      <c r="I35" s="91"/>
      <c r="J35" s="91"/>
      <c r="K35" s="60"/>
      <c r="L35" s="91"/>
      <c r="M35" s="91"/>
      <c r="N35" s="60"/>
      <c r="O35" s="91"/>
      <c r="P35" s="91"/>
      <c r="Q35" s="60"/>
      <c r="R35" s="91"/>
      <c r="S35" s="91"/>
      <c r="T35" s="60"/>
      <c r="U35" s="71"/>
      <c r="V35" s="71"/>
      <c r="W35" s="161"/>
      <c r="X35" s="91"/>
      <c r="Y35" s="91"/>
      <c r="Z35" s="91"/>
      <c r="AA35" s="60"/>
      <c r="AB35" s="71"/>
      <c r="AC35" s="176" t="str">
        <f>П!C107</f>
        <v xml:space="preserve">Монолитный ж/бетон</v>
      </c>
      <c r="AD35" s="178" t="str">
        <f>'П'!D107</f>
        <v xml:space="preserve">по проекту</v>
      </c>
      <c r="AE35" s="60"/>
      <c r="AF35" s="91"/>
      <c r="AG35" s="60"/>
    </row>
    <row r="36" ht="15" outlineLevel="1">
      <c r="A36" s="91"/>
      <c r="B36" s="76" t="s">
        <v>502</v>
      </c>
      <c r="C36" s="240" t="str">
        <f>'ОС'!A3</f>
        <v>ОС-1</v>
      </c>
      <c r="D36" s="243" t="str">
        <f>'ОС'!B3</f>
        <v xml:space="preserve">Грунтовка Бетонконтакт</v>
      </c>
      <c r="E36" s="240" t="str">
        <f>'ОС'!C3</f>
        <v xml:space="preserve">1 слой</v>
      </c>
      <c r="F36" s="240" t="str">
        <f>'ОС'!A3</f>
        <v>ОС-1</v>
      </c>
      <c r="G36" s="243" t="str">
        <f>'ОС'!B3</f>
        <v xml:space="preserve">Грунтовка Бетонконтакт</v>
      </c>
      <c r="H36" s="240" t="str">
        <f>'ОС'!C3</f>
        <v xml:space="preserve">1 слой</v>
      </c>
      <c r="I36" s="240" t="str">
        <f>'ОС'!A28</f>
        <v>ОС-15</v>
      </c>
      <c r="J36" s="243" t="str">
        <f>'ОС'!B28</f>
        <v xml:space="preserve">Грунтовка глубокого проникновения</v>
      </c>
      <c r="K36" s="240" t="str">
        <f>'ОС'!C28</f>
        <v xml:space="preserve">1 слой</v>
      </c>
      <c r="L36" s="76"/>
      <c r="M36" s="76"/>
      <c r="N36" s="76"/>
      <c r="O36" s="76"/>
      <c r="P36" s="76"/>
      <c r="Q36" s="76"/>
      <c r="R36" s="76" t="str">
        <f>'ОС'!A46</f>
        <v>ОС-24</v>
      </c>
      <c r="S36" s="120" t="str">
        <f>'ОС'!B46</f>
        <v xml:space="preserve">Шпатлевка стыков ГСП с проклейкой лентой армирующей</v>
      </c>
      <c r="T36" s="76" t="str">
        <f>'ОС'!C46</f>
        <v>-</v>
      </c>
      <c r="U36" s="240" t="str">
        <f>'ОТ'!A51</f>
        <v>ОТ-27</v>
      </c>
      <c r="V36" s="243" t="str">
        <f>'ОТ'!B51</f>
        <v xml:space="preserve">Грунтовка под финишную отделку</v>
      </c>
      <c r="W36" s="240" t="str">
        <f>'ОТ'!C51</f>
        <v xml:space="preserve">1 слой</v>
      </c>
      <c r="X36" s="91"/>
      <c r="Y36" s="91"/>
      <c r="Z36" s="91"/>
      <c r="AA36" s="60"/>
      <c r="AB36" s="95" t="str">
        <f>'П'!A108</f>
        <v>П-18</v>
      </c>
      <c r="AC36" s="97" t="str">
        <f>П!C108</f>
        <v xml:space="preserve">Керамогранит с затиркой швов</v>
      </c>
      <c r="AD36" s="188" t="str">
        <f>'П'!D108&amp;" мм"</f>
        <v xml:space="preserve">9 мм</v>
      </c>
      <c r="AE36" s="60"/>
      <c r="AF36" s="91"/>
      <c r="AG36" s="60"/>
    </row>
    <row r="37" ht="15" outlineLevel="1">
      <c r="A37" s="91"/>
      <c r="B37" s="91"/>
      <c r="C37" s="91"/>
      <c r="D37" s="91"/>
      <c r="E37" s="91"/>
      <c r="F37" s="91"/>
      <c r="G37" s="91"/>
      <c r="H37" s="91"/>
      <c r="I37" s="91"/>
      <c r="J37" s="91"/>
      <c r="K37" s="91"/>
      <c r="L37" s="91"/>
      <c r="M37" s="91"/>
      <c r="N37" s="91"/>
      <c r="O37" s="91"/>
      <c r="P37" s="91"/>
      <c r="Q37" s="91"/>
      <c r="R37" s="91"/>
      <c r="S37" s="91"/>
      <c r="T37" s="91"/>
      <c r="U37" s="91"/>
      <c r="V37" s="91"/>
      <c r="W37" s="91"/>
      <c r="X37" s="91"/>
      <c r="Y37" s="91"/>
      <c r="Z37" s="91"/>
      <c r="AA37" s="60"/>
      <c r="AB37" s="91"/>
      <c r="AC37" s="144" t="str">
        <f>П!C109</f>
        <v xml:space="preserve">Клей плиточный водостойкий Церезит СМ 16</v>
      </c>
      <c r="AD37" s="110" t="str">
        <f>П!D109&amp;" мм"</f>
        <v xml:space="preserve">6 мм</v>
      </c>
      <c r="AE37" s="60"/>
      <c r="AF37" s="91"/>
      <c r="AG37" s="60"/>
    </row>
    <row r="38" ht="16.5" customHeight="1" outlineLevel="1">
      <c r="A38" s="91"/>
      <c r="B38" s="91"/>
      <c r="C38" s="91"/>
      <c r="D38" s="91"/>
      <c r="E38" s="91"/>
      <c r="F38" s="91"/>
      <c r="G38" s="91"/>
      <c r="H38" s="91"/>
      <c r="I38" s="91"/>
      <c r="J38" s="91"/>
      <c r="K38" s="91"/>
      <c r="L38" s="91"/>
      <c r="M38" s="91"/>
      <c r="N38" s="91"/>
      <c r="O38" s="91"/>
      <c r="P38" s="91"/>
      <c r="Q38" s="91"/>
      <c r="R38" s="91"/>
      <c r="S38" s="91"/>
      <c r="T38" s="91"/>
      <c r="U38" s="91"/>
      <c r="V38" s="91"/>
      <c r="W38" s="91"/>
      <c r="X38" s="91"/>
      <c r="Y38" s="248" t="str">
        <f>'ПТ'!B150</f>
        <v xml:space="preserve">Грунтовка под финишную отделку</v>
      </c>
      <c r="Z38" s="242" t="str">
        <f>'ПТ'!C150</f>
        <v xml:space="preserve">1 слой</v>
      </c>
      <c r="AA38" s="60"/>
      <c r="AB38" s="91"/>
      <c r="AC38" s="144" t="str">
        <f>П!C110</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38" s="110" t="str">
        <f>'П'!D110</f>
        <v xml:space="preserve">2 слоя</v>
      </c>
      <c r="AE38" s="60"/>
      <c r="AF38" s="91"/>
      <c r="AG38" s="60"/>
    </row>
    <row r="39" ht="25.5" customHeight="1" outlineLevel="1">
      <c r="A39" s="91"/>
      <c r="B39" s="91"/>
      <c r="C39" s="91"/>
      <c r="D39" s="231" t="str">
        <f>'ОС'!B4</f>
        <v xml:space="preserve">Затирка поверхности после демонтажа опалубки</v>
      </c>
      <c r="E39" s="247" t="str">
        <f>'ОС'!C4&amp;" мм"</f>
        <v xml:space="preserve">2-4 мм</v>
      </c>
      <c r="F39" s="91"/>
      <c r="G39" s="231" t="str">
        <f>'ОС'!B4</f>
        <v xml:space="preserve">Затирка поверхности после демонтажа опалубки</v>
      </c>
      <c r="H39" s="247" t="str">
        <f>'ОС'!C4&amp;" мм"</f>
        <v xml:space="preserve">2-4 мм</v>
      </c>
      <c r="I39" s="91"/>
      <c r="J39" s="231" t="str">
        <f>'ОС'!B29</f>
        <v xml:space="preserve">Простая штукатурка смесями цементно-песчаными</v>
      </c>
      <c r="K39" s="247" t="str">
        <f>'ОС'!C29&amp;" мм"</f>
        <v xml:space="preserve">14 мм</v>
      </c>
      <c r="L39" s="91"/>
      <c r="M39" s="91"/>
      <c r="N39" s="91"/>
      <c r="O39" s="91"/>
      <c r="P39" s="91"/>
      <c r="Q39" s="91"/>
      <c r="R39" s="91"/>
      <c r="S39" s="91"/>
      <c r="T39" s="91"/>
      <c r="U39" s="91"/>
      <c r="V39" s="231" t="str">
        <f>'ОТ'!B52</f>
        <v xml:space="preserve">Простая окраска краской влагостойкой негорючей за 2 раза, группа горючести НГ</v>
      </c>
      <c r="W39" s="247" t="str">
        <f>'ОТ'!C52</f>
        <v xml:space="preserve">2 слоя</v>
      </c>
      <c r="X39" s="91"/>
      <c r="Y39" s="231" t="str">
        <f>'ПТ'!B151</f>
        <v xml:space="preserve">Простая окраска краской влагостойкой негорючей за 2 раза (цвет черный), группа горючести НГ</v>
      </c>
      <c r="Z39" s="242" t="str">
        <f>'ПТ'!C151</f>
        <v xml:space="preserve">2 слоя</v>
      </c>
      <c r="AA39" s="60"/>
      <c r="AB39" s="91"/>
      <c r="AC39" s="144" t="str">
        <f>П!C111</f>
        <v xml:space="preserve">Грунтовка глубокого проникновения Церезит CT 17</v>
      </c>
      <c r="AD39" s="110" t="str">
        <f>П!D111</f>
        <v xml:space="preserve">1 слой</v>
      </c>
      <c r="AE39" s="60"/>
      <c r="AF39" s="91"/>
      <c r="AG39" s="60"/>
    </row>
    <row r="40" ht="23.5" customHeight="1" outlineLevel="1">
      <c r="A40" s="91"/>
      <c r="B40" s="91"/>
      <c r="C40" s="91"/>
      <c r="D40" s="91"/>
      <c r="E40" s="60"/>
      <c r="F40" s="91"/>
      <c r="G40" s="91"/>
      <c r="H40" s="60"/>
      <c r="I40" s="91"/>
      <c r="J40" s="91"/>
      <c r="K40" s="60"/>
      <c r="L40" s="91"/>
      <c r="M40" s="91"/>
      <c r="N40" s="91"/>
      <c r="O40" s="91"/>
      <c r="P40" s="91"/>
      <c r="Q40" s="91"/>
      <c r="R40" s="91"/>
      <c r="S40" s="91"/>
      <c r="T40" s="91"/>
      <c r="U40" s="91"/>
      <c r="V40" s="91"/>
      <c r="W40" s="60"/>
      <c r="X40" s="91"/>
      <c r="Y40" s="91"/>
      <c r="Z40" s="91"/>
      <c r="AA40" s="60"/>
      <c r="AB40" s="91"/>
      <c r="AC40" s="97" t="str">
        <f>П!C112</f>
        <v xml:space="preserve">Стяжка полусухая цементно-песчаная М150, армированная фиброволокном 
(фибра полипропиленовая 12мм, расход 0.6кг/м3)</v>
      </c>
      <c r="AD40" s="188" t="str">
        <f>'П'!D112&amp;" мм"</f>
        <v xml:space="preserve">64 мм</v>
      </c>
      <c r="AE40" s="60"/>
      <c r="AF40" s="91"/>
      <c r="AG40" s="60"/>
    </row>
    <row r="41" ht="23.5" customHeight="1" outlineLevel="1">
      <c r="A41" s="91"/>
      <c r="B41" s="91"/>
      <c r="C41" s="91"/>
      <c r="D41" s="91"/>
      <c r="E41" s="60"/>
      <c r="F41" s="91"/>
      <c r="G41" s="91"/>
      <c r="H41" s="60"/>
      <c r="I41" s="91"/>
      <c r="J41" s="91"/>
      <c r="K41" s="60"/>
      <c r="L41" s="91"/>
      <c r="M41" s="91"/>
      <c r="N41" s="91"/>
      <c r="O41" s="91"/>
      <c r="P41" s="91"/>
      <c r="Q41" s="91"/>
      <c r="R41" s="91"/>
      <c r="S41" s="91"/>
      <c r="T41" s="91"/>
      <c r="U41" s="91"/>
      <c r="V41" s="91"/>
      <c r="W41" s="60"/>
      <c r="X41" s="91"/>
      <c r="Y41" s="231" t="str">
        <f>'ПТ'!B152</f>
        <v xml:space="preserve">Потолок подвесной металлический типа "Грильято" 75х75х40 (цвет черный) на металлическом каркасе, группа горючести НГ</v>
      </c>
      <c r="Z41" s="242" t="str">
        <f>'ПТ'!C152&amp;" мм"</f>
        <v xml:space="preserve">40 мм</v>
      </c>
      <c r="AA41" s="60"/>
      <c r="AB41" s="91"/>
      <c r="AC41" s="97" t="str">
        <f>П!C113</f>
        <v xml:space="preserve">Плиты теплоизоляционные LOGICPIR Пол ФЛ/ФЛ, прочность на сжатие 10% линейной деформации не менее 150 кПа, λ=0.025 Вт/м°С</v>
      </c>
      <c r="AD41" s="110" t="str">
        <f>П!D113&amp;" мм"</f>
        <v xml:space="preserve">20 мм</v>
      </c>
      <c r="AE41" s="60"/>
      <c r="AF41" s="91"/>
      <c r="AG41" s="60"/>
    </row>
    <row r="42" ht="30" outlineLevel="1">
      <c r="A42" s="71"/>
      <c r="B42" s="71"/>
      <c r="C42" s="91"/>
      <c r="D42" s="71"/>
      <c r="E42" s="29"/>
      <c r="F42" s="71"/>
      <c r="G42" s="71"/>
      <c r="H42" s="29"/>
      <c r="I42" s="71"/>
      <c r="J42" s="71"/>
      <c r="K42" s="29"/>
      <c r="L42" s="71"/>
      <c r="M42" s="71"/>
      <c r="N42" s="71"/>
      <c r="O42" s="71"/>
      <c r="P42" s="71"/>
      <c r="Q42" s="71"/>
      <c r="R42" s="71"/>
      <c r="S42" s="71"/>
      <c r="T42" s="71"/>
      <c r="U42" s="71"/>
      <c r="V42" s="71"/>
      <c r="W42" s="29"/>
      <c r="X42" s="71"/>
      <c r="Y42" s="71"/>
      <c r="Z42" s="71"/>
      <c r="AA42" s="29"/>
      <c r="AB42" s="71"/>
      <c r="AC42" s="97" t="str">
        <f>П!C114</f>
        <v xml:space="preserve">Монолитный ж/бетон</v>
      </c>
      <c r="AD42" s="110" t="str">
        <f>'П'!D114</f>
        <v xml:space="preserve">по проекту</v>
      </c>
      <c r="AE42" s="29"/>
      <c r="AF42" s="71"/>
      <c r="AG42" s="29"/>
    </row>
    <row r="43" ht="30" outlineLevel="1">
      <c r="A43" s="77" t="s">
        <v>505</v>
      </c>
      <c r="B43" s="77" t="s">
        <v>501</v>
      </c>
      <c r="C43" s="203" t="str">
        <f>'ОС'!A3</f>
        <v>ОС-1</v>
      </c>
      <c r="D43" s="217" t="str">
        <f>'ОС'!B3</f>
        <v xml:space="preserve">Грунтовка Бетонконтакт</v>
      </c>
      <c r="E43" s="232" t="str">
        <f>'ОС'!C3</f>
        <v xml:space="preserve">1 слой</v>
      </c>
      <c r="F43" s="232" t="str">
        <f>'ОС'!A144</f>
        <v>ОС-53</v>
      </c>
      <c r="G43" s="217" t="str">
        <f>'ОС'!B144</f>
        <v xml:space="preserve">Грунтовка Бетонконтакт</v>
      </c>
      <c r="H43" s="232" t="str">
        <f>'ОС'!C144</f>
        <v xml:space="preserve">1 слой</v>
      </c>
      <c r="I43" s="203" t="str">
        <f>'ОС'!A28</f>
        <v>ОС-15</v>
      </c>
      <c r="J43" s="217" t="str">
        <f>'ОС'!B28</f>
        <v xml:space="preserve">Грунтовка глубокого проникновения</v>
      </c>
      <c r="K43" s="232" t="str">
        <f>'ОС'!C28</f>
        <v xml:space="preserve">1 слой</v>
      </c>
      <c r="L43" s="203"/>
      <c r="M43" s="203"/>
      <c r="N43" s="203"/>
      <c r="O43" s="203"/>
      <c r="P43" s="203"/>
      <c r="Q43" s="203"/>
      <c r="R43" s="224"/>
      <c r="S43" s="203"/>
      <c r="T43" s="224"/>
      <c r="U43" s="226" t="str">
        <f>'ОТ'!A47</f>
        <v>ОТ-25</v>
      </c>
      <c r="V43" s="208" t="str">
        <f>'ОТ'!B47</f>
        <v xml:space="preserve">Грунтовка глубокого проникновения</v>
      </c>
      <c r="W43" s="209" t="str">
        <f>'ОТ'!C47</f>
        <v xml:space="preserve">1 слой</v>
      </c>
      <c r="X43" s="203" t="str">
        <f>'ПТ'!A12</f>
        <v>ПТ-3</v>
      </c>
      <c r="Y43" s="217" t="str">
        <f>'ПТ'!B12</f>
        <v xml:space="preserve">Грунтовка Бетонконтакт</v>
      </c>
      <c r="Z43" s="232" t="str">
        <f>'ПТ'!C12</f>
        <v xml:space="preserve">1 слой</v>
      </c>
      <c r="AA43" s="65" t="s">
        <v>458</v>
      </c>
      <c r="AB43" s="63" t="str">
        <f>'П'!A108</f>
        <v>П-18</v>
      </c>
      <c r="AC43" s="204" t="str">
        <f>'П'!C108</f>
        <v xml:space="preserve">Керамогранит с затиркой швов</v>
      </c>
      <c r="AD43" s="249" t="str">
        <f>'П'!D108&amp;" мм"</f>
        <v xml:space="preserve">9 мм</v>
      </c>
      <c r="AE43" s="209" t="s">
        <v>458</v>
      </c>
      <c r="AF43" s="65" t="s">
        <v>458</v>
      </c>
      <c r="AG43" s="209" t="s">
        <v>458</v>
      </c>
    </row>
    <row r="44" ht="15" outlineLevel="1">
      <c r="A44" s="91"/>
      <c r="B44" s="91"/>
      <c r="C44" s="91"/>
      <c r="D44" s="91"/>
      <c r="E44" s="91"/>
      <c r="F44" s="91"/>
      <c r="G44" s="91"/>
      <c r="H44" s="91"/>
      <c r="I44" s="91"/>
      <c r="J44" s="91"/>
      <c r="K44" s="91"/>
      <c r="L44" s="91"/>
      <c r="M44" s="91"/>
      <c r="N44" s="91"/>
      <c r="O44" s="91"/>
      <c r="P44" s="91"/>
      <c r="Q44" s="91"/>
      <c r="R44" s="91"/>
      <c r="S44" s="91"/>
      <c r="T44" s="91"/>
      <c r="U44" s="58"/>
      <c r="V44" s="228" t="str">
        <f>'ОТ'!B48</f>
        <v xml:space="preserve">Керамогранит на растворе цементно-песчаном с затиркой швов, группа горючести НГ</v>
      </c>
      <c r="W44" s="250" t="str">
        <f>'ОТ'!C48&amp;" мм"</f>
        <v xml:space="preserve">15* мм</v>
      </c>
      <c r="X44" s="91"/>
      <c r="Y44" s="251" t="str">
        <f>'ПТ'!B13</f>
        <v xml:space="preserve">Затирка поверхности после демонтажа опалубки</v>
      </c>
      <c r="Z44" s="232" t="str">
        <f>'ПТ'!C13&amp;" мм"</f>
        <v xml:space="preserve">2-4 мм</v>
      </c>
      <c r="AA44" s="91"/>
      <c r="AB44" s="91"/>
      <c r="AC44" s="217" t="str">
        <f>П!C109</f>
        <v xml:space="preserve">Клей плиточный водостойкий Церезит СМ 16</v>
      </c>
      <c r="AD44" s="218" t="str">
        <f>П!D109&amp;" мм"</f>
        <v xml:space="preserve">6 мм</v>
      </c>
      <c r="AE44" s="60"/>
      <c r="AF44" s="91"/>
      <c r="AG44" s="60"/>
    </row>
    <row r="45" ht="60" customHeight="1" outlineLevel="1">
      <c r="A45" s="91"/>
      <c r="B45" s="91"/>
      <c r="C45" s="91"/>
      <c r="D45" s="251" t="str">
        <f>'ОС'!B4</f>
        <v xml:space="preserve">Затирка поверхности после демонтажа опалубки</v>
      </c>
      <c r="E45" s="232" t="str">
        <f>'ОС'!C4&amp;" мм"</f>
        <v xml:space="preserve">2-4 мм</v>
      </c>
      <c r="F45" s="91"/>
      <c r="G45" s="231" t="str">
        <f>'ОС'!B145</f>
        <v xml:space="preserve">Сплошное выравнивание смесями цементно-песчаными по сетке тканой стальной 10х10х0.8 мм</v>
      </c>
      <c r="H45" s="232" t="str">
        <f>'ОС'!C145&amp;" мм"</f>
        <v xml:space="preserve">до 35 мм</v>
      </c>
      <c r="I45" s="91"/>
      <c r="J45" s="251" t="str">
        <f>'ОС'!B29</f>
        <v xml:space="preserve">Простая штукатурка смесями цементно-песчаными</v>
      </c>
      <c r="K45" s="232" t="str">
        <f>'ОС'!C29&amp;" мм"</f>
        <v xml:space="preserve">14 мм</v>
      </c>
      <c r="L45" s="91"/>
      <c r="M45" s="91"/>
      <c r="N45" s="91"/>
      <c r="O45" s="91"/>
      <c r="P45" s="91"/>
      <c r="Q45" s="91"/>
      <c r="R45" s="71"/>
      <c r="S45" s="71"/>
      <c r="T45" s="71"/>
      <c r="U45" s="70"/>
      <c r="V45" s="91"/>
      <c r="W45" s="252"/>
      <c r="X45" s="91"/>
      <c r="Y45" s="91"/>
      <c r="Z45" s="91"/>
      <c r="AA45" s="91"/>
      <c r="AB45" s="91"/>
      <c r="AC45" s="217" t="str">
        <f>П!C110</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45" s="218" t="str">
        <f>'П'!D110</f>
        <v xml:space="preserve">2 слоя</v>
      </c>
      <c r="AE45" s="60"/>
      <c r="AF45" s="91"/>
      <c r="AG45" s="60"/>
    </row>
    <row r="46" ht="30" outlineLevel="1">
      <c r="A46" s="91"/>
      <c r="B46" s="91"/>
      <c r="C46" s="203"/>
      <c r="D46" s="203"/>
      <c r="E46" s="203"/>
      <c r="F46" s="203"/>
      <c r="G46" s="204"/>
      <c r="H46" s="203"/>
      <c r="I46" s="203"/>
      <c r="J46" s="203"/>
      <c r="K46" s="203"/>
      <c r="L46" s="91"/>
      <c r="M46" s="91"/>
      <c r="N46" s="91"/>
      <c r="O46" s="91"/>
      <c r="P46" s="91"/>
      <c r="Q46" s="91"/>
      <c r="R46" s="203" t="str">
        <f>'ОС'!A46</f>
        <v>ОС-24</v>
      </c>
      <c r="S46" s="234" t="str">
        <f>'ОС'!B46</f>
        <v xml:space="preserve">Шпатлевка стыков ГСП с проклейкой лентой армирующей</v>
      </c>
      <c r="T46" s="206" t="str">
        <f>'ОС'!C46</f>
        <v>-</v>
      </c>
      <c r="U46" s="235" t="str">
        <f>'ОТ'!A49</f>
        <v>ОТ-26</v>
      </c>
      <c r="V46" s="208" t="str">
        <f>'ОТ'!B49</f>
        <v xml:space="preserve">Грунтовка Бетонконтакт</v>
      </c>
      <c r="W46" s="209" t="str">
        <f>'ОТ'!C49</f>
        <v xml:space="preserve">1 слой</v>
      </c>
      <c r="X46" s="91"/>
      <c r="Y46" s="217" t="str">
        <f>'ПТ'!B14</f>
        <v xml:space="preserve">Грунтовка под финишную отделку</v>
      </c>
      <c r="Z46" s="232" t="str">
        <f>'ПТ'!C14</f>
        <v xml:space="preserve">1 слой</v>
      </c>
      <c r="AA46" s="91"/>
      <c r="AB46" s="91"/>
      <c r="AC46" s="217" t="str">
        <f>П!C111</f>
        <v xml:space="preserve">Грунтовка глубокого проникновения Церезит CT 17</v>
      </c>
      <c r="AD46" s="218" t="str">
        <f>П!D111</f>
        <v xml:space="preserve">1 слой</v>
      </c>
      <c r="AE46" s="60"/>
      <c r="AF46" s="91"/>
      <c r="AG46" s="60"/>
    </row>
    <row r="47" ht="47" customHeight="1" outlineLevel="1">
      <c r="A47" s="91"/>
      <c r="B47" s="71"/>
      <c r="C47" s="71"/>
      <c r="D47" s="71"/>
      <c r="E47" s="71"/>
      <c r="F47" s="71"/>
      <c r="G47" s="71"/>
      <c r="H47" s="71"/>
      <c r="I47" s="71"/>
      <c r="J47" s="71"/>
      <c r="K47" s="71"/>
      <c r="L47" s="71"/>
      <c r="M47" s="71"/>
      <c r="N47" s="71"/>
      <c r="O47" s="71"/>
      <c r="P47" s="71"/>
      <c r="Q47" s="71"/>
      <c r="R47" s="71"/>
      <c r="S47" s="71"/>
      <c r="T47" s="70"/>
      <c r="U47" s="70"/>
      <c r="V47" s="228" t="str">
        <f>'ОТ'!B50</f>
        <v xml:space="preserve">Керамогранит на растворе цементно-песчаном с затиркой швов, группа горючести НГ</v>
      </c>
      <c r="W47" s="250" t="str">
        <f>'ОТ'!C50&amp;" мм"</f>
        <v xml:space="preserve">15* мм</v>
      </c>
      <c r="X47" s="91"/>
      <c r="Y47" s="211" t="str">
        <f>'ПТ'!B15</f>
        <v xml:space="preserve">Простая окраска краской влагостойкой негорючей за 2 раза (цвет черный), группа горючести НГ</v>
      </c>
      <c r="Z47" s="232" t="str">
        <f>'ПТ'!C15</f>
        <v xml:space="preserve">2 слоя</v>
      </c>
      <c r="AA47" s="91"/>
      <c r="AB47" s="91"/>
      <c r="AC47" s="251" t="str">
        <f>П!C112</f>
        <v xml:space="preserve">Стяжка полусухая цементно-песчаная М150, армированная фиброволокном 
(фибра полипропиленовая 12мм, расход 0.6кг/м3)</v>
      </c>
      <c r="AD47" s="250" t="str">
        <f>'П'!D112&amp;" мм"</f>
        <v xml:space="preserve">64 мм</v>
      </c>
      <c r="AE47" s="60"/>
      <c r="AF47" s="91"/>
      <c r="AG47" s="60"/>
    </row>
    <row r="48" ht="28.5" customHeight="1" outlineLevel="1">
      <c r="A48" s="91"/>
      <c r="B48" s="77" t="s">
        <v>502</v>
      </c>
      <c r="C48" s="65" t="str">
        <f>'ОС'!A3</f>
        <v>ОС-1</v>
      </c>
      <c r="D48" s="208" t="str">
        <f>'ОС'!B3</f>
        <v xml:space="preserve">Грунтовка Бетонконтакт</v>
      </c>
      <c r="E48" s="209" t="str">
        <f>'ОС'!C3</f>
        <v xml:space="preserve">1 слой</v>
      </c>
      <c r="F48" s="236" t="str">
        <f>'ОС'!A3</f>
        <v>ОС-1</v>
      </c>
      <c r="G48" s="208" t="str">
        <f>'ОС'!B3</f>
        <v xml:space="preserve">Грунтовка Бетонконтакт</v>
      </c>
      <c r="H48" s="65" t="str">
        <f>'ОС'!C3</f>
        <v xml:space="preserve">1 слой</v>
      </c>
      <c r="I48" s="65" t="str">
        <f>'ОС'!A28</f>
        <v>ОС-15</v>
      </c>
      <c r="J48" s="208" t="str">
        <f>'ОС'!B28</f>
        <v xml:space="preserve">Грунтовка глубокого проникновения</v>
      </c>
      <c r="K48" s="209" t="str">
        <f>'ОС'!C28</f>
        <v xml:space="preserve">1 слой</v>
      </c>
      <c r="L48" s="77"/>
      <c r="M48" s="77"/>
      <c r="N48" s="209"/>
      <c r="O48" s="77"/>
      <c r="P48" s="77"/>
      <c r="Q48" s="209"/>
      <c r="R48" s="224" t="str">
        <f>'ОС'!A46</f>
        <v>ОС-24</v>
      </c>
      <c r="S48" s="234" t="str">
        <f>'ОС'!B46</f>
        <v xml:space="preserve">Шпатлевка стыков ГСП с проклейкой лентой армирующей</v>
      </c>
      <c r="T48" s="235" t="str">
        <f>'ОС'!C46</f>
        <v>-</v>
      </c>
      <c r="U48" s="237" t="str">
        <f>'ОТ'!A51</f>
        <v>ОТ-27</v>
      </c>
      <c r="V48" s="208" t="str">
        <f>'ОТ'!B51</f>
        <v xml:space="preserve">Грунтовка под финишную отделку</v>
      </c>
      <c r="W48" s="209" t="str">
        <f>'ОТ'!C51</f>
        <v xml:space="preserve">1 слой</v>
      </c>
      <c r="X48" s="91"/>
      <c r="Y48" s="211" t="str">
        <f>'ПТ'!B16</f>
        <v xml:space="preserve">Потолок подвесной металлический типа "Грильято" 75х75х40 (цвет черный) на металлическом каркасе, группа горючести НГ</v>
      </c>
      <c r="Z48" s="232" t="str">
        <f>'ПТ'!C16&amp;" мм"</f>
        <v xml:space="preserve">40 мм</v>
      </c>
      <c r="AA48" s="91"/>
      <c r="AB48" s="91"/>
      <c r="AC48" s="251" t="str">
        <f>П!C113</f>
        <v xml:space="preserve">Плиты теплоизоляционные LOGICPIR Пол ФЛ/ФЛ, прочность на сжатие 10% линейной деформации не менее 150 кПа, λ=0.025 Вт/м°С</v>
      </c>
      <c r="AD48" s="218" t="str">
        <f>П!D113&amp;" мм"</f>
        <v xml:space="preserve">20 мм</v>
      </c>
      <c r="AE48" s="60"/>
      <c r="AF48" s="91"/>
      <c r="AG48" s="60"/>
    </row>
    <row r="49" ht="45" outlineLevel="1">
      <c r="A49" s="71"/>
      <c r="B49" s="71"/>
      <c r="C49" s="71"/>
      <c r="D49" s="253" t="str">
        <f>'ОС'!B4</f>
        <v xml:space="preserve">Затирка поверхности после демонтажа опалубки</v>
      </c>
      <c r="E49" s="32" t="str">
        <f>'ОС'!C4&amp;" мм"</f>
        <v xml:space="preserve">2-4 мм</v>
      </c>
      <c r="F49" s="28"/>
      <c r="G49" s="215" t="str">
        <f>'ОС'!B4</f>
        <v xml:space="preserve">Затирка поверхности после демонтажа опалубки</v>
      </c>
      <c r="H49" s="254" t="str">
        <f>'ОС'!C4&amp;" мм"</f>
        <v xml:space="preserve">2-4 мм</v>
      </c>
      <c r="I49" s="71"/>
      <c r="J49" s="253" t="str">
        <f>'ОС'!B29</f>
        <v xml:space="preserve">Простая штукатурка смесями цементно-песчаными</v>
      </c>
      <c r="K49" s="32" t="str">
        <f>'ОС'!C29&amp;" мм"</f>
        <v xml:space="preserve">14 мм</v>
      </c>
      <c r="L49" s="71"/>
      <c r="M49" s="71"/>
      <c r="N49" s="29"/>
      <c r="O49" s="71"/>
      <c r="P49" s="71"/>
      <c r="Q49" s="29"/>
      <c r="R49" s="71"/>
      <c r="S49" s="71"/>
      <c r="T49" s="70"/>
      <c r="U49" s="70"/>
      <c r="V49" s="211" t="str">
        <f>'ОТ'!B52</f>
        <v xml:space="preserve">Простая окраска краской влагостойкой негорючей за 2 раза, группа горючести НГ</v>
      </c>
      <c r="W49" s="214" t="str">
        <f>'ОТ'!C52</f>
        <v xml:space="preserve">2 слоя</v>
      </c>
      <c r="X49" s="71"/>
      <c r="Y49" s="71"/>
      <c r="Z49" s="71"/>
      <c r="AA49" s="71"/>
      <c r="AB49" s="71"/>
      <c r="AC49" s="251" t="str">
        <f>П!C114</f>
        <v xml:space="preserve">Монолитный ж/бетон</v>
      </c>
      <c r="AD49" s="218" t="str">
        <f>'П'!D114</f>
        <v xml:space="preserve">по проекту</v>
      </c>
      <c r="AE49" s="29"/>
      <c r="AF49" s="71"/>
      <c r="AG49" s="29"/>
    </row>
    <row r="50" ht="15" outlineLevel="1">
      <c r="A50" s="77" t="s">
        <v>498</v>
      </c>
      <c r="B50" s="77" t="s">
        <v>501</v>
      </c>
      <c r="C50" s="65" t="str">
        <f>'ОС'!A3</f>
        <v>ОС-1</v>
      </c>
      <c r="D50" s="217" t="str">
        <f>'ОС'!B3</f>
        <v xml:space="preserve">Грунтовка Бетонконтакт</v>
      </c>
      <c r="E50" s="232" t="str">
        <f>'ОС'!C3</f>
        <v xml:space="preserve">1 слой</v>
      </c>
      <c r="F50" s="232" t="str">
        <f>'ОС'!A144</f>
        <v>ОС-53</v>
      </c>
      <c r="G50" s="217" t="str">
        <f>'ОС'!B144</f>
        <v xml:space="preserve">Грунтовка Бетонконтакт</v>
      </c>
      <c r="H50" s="232" t="str">
        <f>'ОС'!C144</f>
        <v xml:space="preserve">1 слой</v>
      </c>
      <c r="I50" s="65" t="str">
        <f>'ОС'!A28</f>
        <v>ОС-15</v>
      </c>
      <c r="J50" s="217" t="str">
        <f>'ОС'!B28</f>
        <v xml:space="preserve">Грунтовка глубокого проникновения</v>
      </c>
      <c r="K50" s="232" t="str">
        <f>'ОС'!C28</f>
        <v xml:space="preserve">1 слой</v>
      </c>
      <c r="L50" s="65" t="str">
        <f>'ОС'!A13</f>
        <v>ОС-7</v>
      </c>
      <c r="M50" s="223" t="str">
        <f>'ОС'!B13</f>
        <v xml:space="preserve">Грунтовка глубокого проникновения</v>
      </c>
      <c r="N50" s="232" t="str">
        <f>'ОС'!C13</f>
        <v xml:space="preserve">1 слой</v>
      </c>
      <c r="O50" s="209"/>
      <c r="P50" s="209"/>
      <c r="Q50" s="209"/>
      <c r="R50" s="209"/>
      <c r="S50" s="209"/>
      <c r="T50" s="209"/>
      <c r="U50" s="226" t="str">
        <f>'ОТ'!A47</f>
        <v>ОТ-25</v>
      </c>
      <c r="V50" s="208" t="str">
        <f>'ОТ'!B47</f>
        <v xml:space="preserve">Грунтовка глубокого проникновения</v>
      </c>
      <c r="W50" s="255" t="str">
        <f>'ОТ'!C47</f>
        <v xml:space="preserve">1 слой</v>
      </c>
      <c r="X50" s="203" t="str">
        <f>'ПТ'!A12</f>
        <v>ПТ-3</v>
      </c>
      <c r="Y50" s="223" t="str">
        <f>'ПТ'!B12</f>
        <v xml:space="preserve">Грунтовка Бетонконтакт</v>
      </c>
      <c r="Z50" s="210" t="str">
        <f>'ПТ'!C12</f>
        <v xml:space="preserve">1 слой</v>
      </c>
      <c r="AA50" s="209" t="s">
        <v>458</v>
      </c>
      <c r="AB50" s="63" t="str">
        <f>'П'!A115</f>
        <v>П-19</v>
      </c>
      <c r="AC50" s="204" t="str">
        <f>П!C115</f>
        <v xml:space="preserve">Керамогранит с затиркой швов</v>
      </c>
      <c r="AD50" s="249" t="str">
        <f>'П'!D115&amp;" мм"</f>
        <v xml:space="preserve">9 мм</v>
      </c>
      <c r="AE50" s="209" t="s">
        <v>458</v>
      </c>
      <c r="AF50" s="65" t="s">
        <v>458</v>
      </c>
      <c r="AG50" s="209" t="s">
        <v>458</v>
      </c>
    </row>
    <row r="51" ht="15" outlineLevel="1">
      <c r="A51" s="91"/>
      <c r="B51" s="91"/>
      <c r="C51" s="91"/>
      <c r="D51" s="91"/>
      <c r="E51" s="91"/>
      <c r="F51" s="91"/>
      <c r="G51" s="91"/>
      <c r="H51" s="91"/>
      <c r="I51" s="91"/>
      <c r="J51" s="91"/>
      <c r="K51" s="91"/>
      <c r="L51" s="91"/>
      <c r="M51" s="91"/>
      <c r="N51" s="91"/>
      <c r="O51" s="60"/>
      <c r="P51" s="60"/>
      <c r="Q51" s="60"/>
      <c r="R51" s="60"/>
      <c r="S51" s="60"/>
      <c r="T51" s="60"/>
      <c r="U51" s="58"/>
      <c r="V51" s="91"/>
      <c r="X51" s="91"/>
      <c r="Y51" s="91"/>
      <c r="Z51" s="60"/>
      <c r="AA51" s="60"/>
      <c r="AB51" s="91"/>
      <c r="AC51" s="217" t="str">
        <f>П!C116</f>
        <v xml:space="preserve">Клей плиточный водостойкий Церезит СМ 16</v>
      </c>
      <c r="AD51" s="218" t="str">
        <f>П!D116&amp;" мм"</f>
        <v xml:space="preserve">6 мм</v>
      </c>
      <c r="AE51" s="60"/>
      <c r="AF51" s="91"/>
      <c r="AG51" s="60"/>
    </row>
    <row r="52" ht="30" outlineLevel="1">
      <c r="A52" s="91"/>
      <c r="B52" s="91"/>
      <c r="C52" s="91"/>
      <c r="D52" s="251" t="str">
        <f>'ОС'!B4</f>
        <v xml:space="preserve">Затирка поверхности после демонтажа опалубки</v>
      </c>
      <c r="E52" s="232" t="str">
        <f>'ОС'!C4&amp;" мм"</f>
        <v xml:space="preserve">2-4 мм</v>
      </c>
      <c r="F52" s="91"/>
      <c r="G52" s="231" t="str">
        <f>'ОС'!B145</f>
        <v xml:space="preserve">Сплошное выравнивание смесями цементно-песчаными по сетке тканой стальной 10х10х0.8 мм</v>
      </c>
      <c r="H52" s="232" t="str">
        <f>'ОС'!C145&amp;" мм"</f>
        <v xml:space="preserve">до 35 мм</v>
      </c>
      <c r="I52" s="91"/>
      <c r="J52" s="251" t="str">
        <f>'ОС'!B29</f>
        <v xml:space="preserve">Простая штукатурка смесями цементно-песчаными</v>
      </c>
      <c r="K52" s="232" t="str">
        <f>'ОС'!C29&amp;" мм"</f>
        <v xml:space="preserve">14 мм</v>
      </c>
      <c r="L52" s="91"/>
      <c r="M52" s="251" t="str">
        <f>'ОС'!B14</f>
        <v xml:space="preserve">Простая штукатурка смесями цементно-песчаными по сетке тканой стальной 10х10х0.8 мм</v>
      </c>
      <c r="N52" s="232" t="str">
        <f>'ОС'!C14&amp;" мм"</f>
        <v xml:space="preserve">14 мм</v>
      </c>
      <c r="O52" s="60"/>
      <c r="P52" s="60"/>
      <c r="Q52" s="60"/>
      <c r="R52" s="60"/>
      <c r="S52" s="60"/>
      <c r="T52" s="60"/>
      <c r="U52" s="58"/>
      <c r="V52" s="228" t="str">
        <f>'ОТ'!B48</f>
        <v xml:space="preserve">Керамогранит на растворе цементно-песчаном с затиркой швов, группа горючести НГ</v>
      </c>
      <c r="W52" s="256" t="str">
        <f>'ОТ'!C48&amp;" мм"</f>
        <v xml:space="preserve">15* мм</v>
      </c>
      <c r="X52" s="91"/>
      <c r="Y52" s="251" t="str">
        <f>'ПТ'!B13</f>
        <v xml:space="preserve">Затирка поверхности после демонтажа опалубки</v>
      </c>
      <c r="Z52" s="218" t="str">
        <f>'ПТ'!C13&amp;" мм"</f>
        <v xml:space="preserve">2-4 мм</v>
      </c>
      <c r="AA52" s="60"/>
      <c r="AB52" s="91"/>
      <c r="AC52" s="217" t="str">
        <f>П!C117</f>
        <v xml:space="preserve">Грунтовка глубокого проникновения Церезит CT 17</v>
      </c>
      <c r="AD52" s="218" t="str">
        <f>'П'!D117</f>
        <v xml:space="preserve">1 слой</v>
      </c>
      <c r="AE52" s="60"/>
      <c r="AF52" s="91"/>
      <c r="AG52" s="60"/>
    </row>
    <row r="53" ht="29" customHeight="1" outlineLevel="1">
      <c r="A53" s="91"/>
      <c r="B53" s="91"/>
      <c r="C53" s="71"/>
      <c r="D53" s="71"/>
      <c r="E53" s="71"/>
      <c r="F53" s="71"/>
      <c r="G53" s="71"/>
      <c r="H53" s="71"/>
      <c r="I53" s="71"/>
      <c r="J53" s="71"/>
      <c r="K53" s="71"/>
      <c r="L53" s="71"/>
      <c r="M53" s="71"/>
      <c r="N53" s="71"/>
      <c r="O53" s="29"/>
      <c r="P53" s="29"/>
      <c r="Q53" s="29"/>
      <c r="R53" s="29"/>
      <c r="S53" s="29"/>
      <c r="T53" s="29"/>
      <c r="U53" s="70"/>
      <c r="V53" s="91"/>
      <c r="W53" s="257"/>
      <c r="X53" s="91"/>
      <c r="Y53" s="91"/>
      <c r="Z53" s="60"/>
      <c r="AA53" s="60"/>
      <c r="AB53" s="91"/>
      <c r="AC53" s="251" t="str">
        <f>П!C118</f>
        <v xml:space="preserve">Стяжка полусухая цементно-песчаная М150, армированная фиброволокном 
(фибра полипропиленовая 12мм, расход 0.6кг/м3)</v>
      </c>
      <c r="AD53" s="250" t="str">
        <f>'П'!D118&amp;" мм"</f>
        <v xml:space="preserve">65 мм</v>
      </c>
      <c r="AE53" s="60"/>
      <c r="AF53" s="91"/>
      <c r="AG53" s="60"/>
    </row>
    <row r="54" ht="15" outlineLevel="1">
      <c r="A54" s="91"/>
      <c r="B54" s="91"/>
      <c r="C54" s="65"/>
      <c r="D54" s="65"/>
      <c r="E54" s="65"/>
      <c r="F54" s="65"/>
      <c r="G54" s="65"/>
      <c r="H54" s="65"/>
      <c r="I54" s="65"/>
      <c r="J54" s="65"/>
      <c r="K54" s="65"/>
      <c r="L54" s="65"/>
      <c r="M54" s="65"/>
      <c r="N54" s="65"/>
      <c r="O54" s="65"/>
      <c r="P54" s="65"/>
      <c r="Q54" s="65"/>
      <c r="R54" s="65" t="str">
        <f>'ОС'!A46</f>
        <v>ОС-24</v>
      </c>
      <c r="S54" s="234" t="str">
        <f>'ОС'!B46</f>
        <v xml:space="preserve">Шпатлевка стыков ГСП с проклейкой лентой армирующей</v>
      </c>
      <c r="T54" s="206" t="str">
        <f>'ОС'!C46</f>
        <v>-</v>
      </c>
      <c r="U54" s="235" t="str">
        <f>'ОТ'!A49</f>
        <v>ОТ-26</v>
      </c>
      <c r="V54" s="208" t="str">
        <f>'ОТ'!B49</f>
        <v xml:space="preserve">Грунтовка Бетонконтакт</v>
      </c>
      <c r="W54" s="255" t="str">
        <f>'ОТ'!C49</f>
        <v xml:space="preserve">1 слой</v>
      </c>
      <c r="X54" s="91"/>
      <c r="Y54" s="217" t="str">
        <f>'ПТ'!B14</f>
        <v xml:space="preserve">Грунтовка под финишную отделку</v>
      </c>
      <c r="Z54" s="218" t="str">
        <f>'ПТ'!C14</f>
        <v xml:space="preserve">1 слой</v>
      </c>
      <c r="AA54" s="60"/>
      <c r="AB54" s="91"/>
      <c r="AC54" s="251" t="str">
        <f>П!C119</f>
        <v xml:space="preserve">Пленка полиэтиленовая 200 мкр</v>
      </c>
      <c r="AD54" s="218" t="str">
        <f>'П'!D119</f>
        <v xml:space="preserve">1 слой</v>
      </c>
      <c r="AE54" s="60"/>
      <c r="AF54" s="91"/>
      <c r="AG54" s="60"/>
    </row>
    <row r="55" ht="45" outlineLevel="1">
      <c r="A55" s="91"/>
      <c r="B55" s="71"/>
      <c r="C55" s="71"/>
      <c r="D55" s="71"/>
      <c r="E55" s="71"/>
      <c r="F55" s="71"/>
      <c r="G55" s="71"/>
      <c r="H55" s="71"/>
      <c r="I55" s="71"/>
      <c r="J55" s="71"/>
      <c r="K55" s="71"/>
      <c r="L55" s="71"/>
      <c r="M55" s="71"/>
      <c r="N55" s="71"/>
      <c r="O55" s="71"/>
      <c r="P55" s="71"/>
      <c r="Q55" s="71"/>
      <c r="R55" s="71"/>
      <c r="S55" s="71"/>
      <c r="T55" s="70"/>
      <c r="U55" s="70"/>
      <c r="V55" s="215" t="str">
        <f>'ОТ'!B50</f>
        <v xml:space="preserve">Керамогранит на растворе цементно-песчаном с затиркой швов, группа горючести НГ</v>
      </c>
      <c r="W55" s="258" t="str">
        <f>'ОТ'!C50&amp;" мм"</f>
        <v xml:space="preserve">15* мм</v>
      </c>
      <c r="X55" s="91"/>
      <c r="Y55" s="211" t="str">
        <f>'ПТ'!B15</f>
        <v xml:space="preserve">Простая окраска краской влагостойкой негорючей за 2 раза (цвет черный), группа горючести НГ</v>
      </c>
      <c r="Z55" s="218" t="str">
        <f>'ПТ'!C15</f>
        <v xml:space="preserve">2 слоя</v>
      </c>
      <c r="AA55" s="60"/>
      <c r="AB55" s="91"/>
      <c r="AC55" s="251" t="str">
        <f>П!C120</f>
        <v xml:space="preserve">Утеплитель минераловатный (Технониколь ТЕХНОФЛОР СТАНДАРТ) q=100-120 кг/м3, предел прочности на сжатие не менее 30 кПа, λ=0,044 Вт/м°С</v>
      </c>
      <c r="AD55" s="218" t="str">
        <f>'П'!D120&amp;" мм"</f>
        <v xml:space="preserve">30 мм</v>
      </c>
      <c r="AE55" s="60"/>
      <c r="AF55" s="91"/>
      <c r="AG55" s="60"/>
    </row>
    <row r="56" ht="30" outlineLevel="1">
      <c r="A56" s="91"/>
      <c r="B56" s="77" t="s">
        <v>502</v>
      </c>
      <c r="C56" s="65" t="str">
        <f>'ОС'!A3</f>
        <v>ОС-1</v>
      </c>
      <c r="D56" s="208" t="str">
        <f>'ОС'!B3</f>
        <v xml:space="preserve">Грунтовка Бетонконтакт</v>
      </c>
      <c r="E56" s="65" t="str">
        <f>'ОС'!C3</f>
        <v xml:space="preserve">1 слой</v>
      </c>
      <c r="F56" s="236" t="str">
        <f>'ОС'!A3</f>
        <v>ОС-1</v>
      </c>
      <c r="G56" s="208" t="str">
        <f>'ОС'!B3</f>
        <v xml:space="preserve">Грунтовка Бетонконтакт</v>
      </c>
      <c r="H56" s="65" t="str">
        <f>'ОС'!C3</f>
        <v xml:space="preserve">1 слой</v>
      </c>
      <c r="I56" s="65" t="str">
        <f>'ОС'!A28</f>
        <v>ОС-15</v>
      </c>
      <c r="J56" s="208" t="str">
        <f>'ОС'!B28</f>
        <v xml:space="preserve">Грунтовка глубокого проникновения</v>
      </c>
      <c r="K56" s="65" t="str">
        <f>'ОС'!C28</f>
        <v xml:space="preserve">1 слой</v>
      </c>
      <c r="L56" s="65" t="str">
        <f>'ОС'!A13</f>
        <v>ОС-7</v>
      </c>
      <c r="M56" s="208" t="str">
        <f>'ОС'!B13</f>
        <v xml:space="preserve">Грунтовка глубокого проникновения</v>
      </c>
      <c r="N56" s="209" t="str">
        <f>'ОС'!C13</f>
        <v xml:space="preserve">1 слой</v>
      </c>
      <c r="O56" s="101"/>
      <c r="P56" s="107"/>
      <c r="Q56" s="77"/>
      <c r="R56" s="224" t="str">
        <f>'ОС'!A46</f>
        <v>ОС-24</v>
      </c>
      <c r="S56" s="234" t="str">
        <f>'ОС'!B46</f>
        <v xml:space="preserve">Шпатлевка стыков ГСП с проклейкой лентой армирующей</v>
      </c>
      <c r="T56" s="235" t="str">
        <f>'ОС'!C46</f>
        <v>-</v>
      </c>
      <c r="U56" s="237" t="str">
        <f>'ОТ'!A51</f>
        <v>ОТ-27</v>
      </c>
      <c r="V56" s="208" t="str">
        <f>'ОТ'!B51</f>
        <v xml:space="preserve">Грунтовка под финишную отделку</v>
      </c>
      <c r="W56" s="255" t="str">
        <f>'ОТ'!C51</f>
        <v xml:space="preserve">1 слой</v>
      </c>
      <c r="X56" s="91"/>
      <c r="Y56" s="91"/>
      <c r="Z56" s="60"/>
      <c r="AA56" s="60"/>
      <c r="AB56" s="91"/>
      <c r="AC56" s="91"/>
      <c r="AD56" s="60"/>
      <c r="AE56" s="60"/>
      <c r="AF56" s="91"/>
      <c r="AG56" s="60"/>
    </row>
    <row r="57" ht="51.5" customHeight="1" outlineLevel="1">
      <c r="A57" s="71"/>
      <c r="B57" s="71"/>
      <c r="C57" s="71"/>
      <c r="D57" s="213" t="str">
        <f>'ОС'!B4</f>
        <v xml:space="preserve">Затирка поверхности после демонтажа опалубки</v>
      </c>
      <c r="E57" s="73" t="str">
        <f>'ОС'!C4&amp;" мм"</f>
        <v xml:space="preserve">2-4 мм</v>
      </c>
      <c r="F57" s="28"/>
      <c r="G57" s="215" t="str">
        <f>'ОС'!B4</f>
        <v xml:space="preserve">Затирка поверхности после демонтажа опалубки</v>
      </c>
      <c r="H57" s="254" t="str">
        <f>'ОС'!C4&amp;" мм"</f>
        <v xml:space="preserve">2-4 мм</v>
      </c>
      <c r="I57" s="71"/>
      <c r="J57" s="213" t="str">
        <f>'ОС'!B29</f>
        <v xml:space="preserve">Простая штукатурка смесями цементно-песчаными</v>
      </c>
      <c r="K57" s="73" t="str">
        <f>'ОС'!C29&amp;" мм"</f>
        <v xml:space="preserve">14 мм</v>
      </c>
      <c r="L57" s="71"/>
      <c r="M57" s="253" t="str">
        <f>'ОС'!B14</f>
        <v xml:space="preserve">Простая штукатурка смесями цементно-песчаными по сетке тканой стальной 10х10х0.8 мм</v>
      </c>
      <c r="N57" s="32" t="str">
        <f>'ОС'!C14&amp;" мм"</f>
        <v xml:space="preserve">14 мм</v>
      </c>
      <c r="O57" s="29"/>
      <c r="P57" s="71"/>
      <c r="Q57" s="71"/>
      <c r="R57" s="71"/>
      <c r="S57" s="71"/>
      <c r="T57" s="70"/>
      <c r="U57" s="70"/>
      <c r="V57" s="211" t="str">
        <f>'ОТ'!B52</f>
        <v xml:space="preserve">Простая окраска краской влагостойкой негорючей за 2 раза, группа горючести НГ</v>
      </c>
      <c r="W57" s="259" t="str">
        <f>'ОТ'!C52</f>
        <v xml:space="preserve">2 слоя</v>
      </c>
      <c r="X57" s="71"/>
      <c r="Y57" s="260" t="str">
        <f>'ПТ'!B16</f>
        <v xml:space="preserve">Потолок подвесной металлический типа "Грильято" 75х75х40 (цвет черный) на металлическом каркасе, группа горючести НГ</v>
      </c>
      <c r="Z57" s="261" t="str">
        <f>'ПТ'!C16&amp;" мм"</f>
        <v xml:space="preserve">40 мм</v>
      </c>
      <c r="AA57" s="29"/>
      <c r="AB57" s="71"/>
      <c r="AC57" s="262" t="str">
        <f>'П'!C121</f>
        <v xml:space="preserve">Монолитный ж/бетон</v>
      </c>
      <c r="AD57" s="261" t="str">
        <f>'П'!D121</f>
        <v xml:space="preserve">по проекту</v>
      </c>
      <c r="AE57" s="29"/>
      <c r="AF57" s="71"/>
      <c r="AG57" s="29"/>
    </row>
    <row r="58" ht="15" outlineLevel="1">
      <c r="A58" s="77" t="s">
        <v>499</v>
      </c>
      <c r="B58" s="77" t="s">
        <v>501</v>
      </c>
      <c r="C58" s="201" t="str">
        <f>'ОС'!A40</f>
        <v>ОС-21</v>
      </c>
      <c r="D58" s="223" t="str">
        <f>'ОС'!B40</f>
        <v xml:space="preserve">Грунтовка Бетонконтакт</v>
      </c>
      <c r="E58" s="203" t="str">
        <f>'ОС'!C40</f>
        <v xml:space="preserve">1 слой</v>
      </c>
      <c r="F58" s="222" t="str">
        <f>'ОС'!A25</f>
        <v>ОС-13</v>
      </c>
      <c r="G58" s="223" t="str">
        <f>'ОС'!B25</f>
        <v xml:space="preserve">Грунтовка Бетонконтакт</v>
      </c>
      <c r="H58" s="203" t="str">
        <f>'ОС'!C25</f>
        <v xml:space="preserve">1 слой</v>
      </c>
      <c r="I58" s="201" t="str">
        <f>'ОС'!A38</f>
        <v>ОС-20</v>
      </c>
      <c r="J58" s="263" t="str">
        <f>'ОС'!B38</f>
        <v xml:space="preserve">Грунтовка глубокого проникновения</v>
      </c>
      <c r="K58" s="203" t="str">
        <f>'ОС'!C38</f>
        <v xml:space="preserve">1 слой</v>
      </c>
      <c r="L58" s="65"/>
      <c r="M58" s="209"/>
      <c r="N58" s="209"/>
      <c r="O58" s="209"/>
      <c r="P58" s="209"/>
      <c r="Q58" s="209"/>
      <c r="R58" s="203" t="str">
        <f>'ОС'!A44</f>
        <v>ОС-23</v>
      </c>
      <c r="S58" s="223" t="str">
        <f>'ОС'!B44</f>
        <v xml:space="preserve">Грунтовка глубокого проникновения</v>
      </c>
      <c r="T58" s="203" t="str">
        <f>'ОС'!C44</f>
        <v xml:space="preserve">1 слой</v>
      </c>
      <c r="U58" s="264" t="str">
        <f>'ОТ'!A7</f>
        <v>ОТ-3</v>
      </c>
      <c r="V58" s="265" t="str">
        <f>'ОТ'!B7</f>
        <v xml:space="preserve">Грунт-краска колеруемая, группа горючести НГ</v>
      </c>
      <c r="W58" s="203" t="str">
        <f>'ОТ'!C7</f>
        <v xml:space="preserve">1 слой</v>
      </c>
      <c r="X58" s="203" t="str">
        <f>'ПТ'!A7</f>
        <v>ПТ-2</v>
      </c>
      <c r="Y58" s="217" t="str">
        <f>'ПТ'!B7</f>
        <v xml:space="preserve">Грунтовка Бетонконтакт</v>
      </c>
      <c r="Z58" s="232" t="str">
        <f>'ПТ'!C7</f>
        <v xml:space="preserve">1 слой</v>
      </c>
      <c r="AA58" s="203" t="s">
        <v>458</v>
      </c>
      <c r="AB58" s="63" t="str">
        <f>'П'!A122</f>
        <v>П-20</v>
      </c>
      <c r="AC58" s="145" t="str">
        <f>П!C122</f>
        <v xml:space="preserve">Керамогранит с затиркой швов</v>
      </c>
      <c r="AD58" s="119" t="str">
        <f>'П'!D122&amp;" мм"</f>
        <v xml:space="preserve">9 мм</v>
      </c>
      <c r="AE58" s="63" t="str">
        <f>П!A360</f>
        <v>ПЛН-01</v>
      </c>
      <c r="AF58" s="67" t="str">
        <f>П!C360</f>
        <v xml:space="preserve">Плинтус из керамогранита h=100мм (нарезать из керамогранита отделки пола)</v>
      </c>
      <c r="AG58" s="266" t="str">
        <f>П!D360&amp;" мм"</f>
        <v xml:space="preserve">9 мм</v>
      </c>
    </row>
    <row r="59" ht="30" outlineLevel="1">
      <c r="A59" s="91"/>
      <c r="B59" s="91"/>
      <c r="C59" s="91"/>
      <c r="D59" s="91"/>
      <c r="E59" s="91"/>
      <c r="G59" s="91"/>
      <c r="H59" s="91"/>
      <c r="I59" s="91"/>
      <c r="J59" s="91"/>
      <c r="K59" s="91"/>
      <c r="L59" s="91"/>
      <c r="M59" s="60"/>
      <c r="N59" s="60"/>
      <c r="O59" s="60"/>
      <c r="P59" s="60"/>
      <c r="Q59" s="60"/>
      <c r="R59" s="91"/>
      <c r="S59" s="91"/>
      <c r="T59" s="91"/>
      <c r="V59" s="175"/>
      <c r="W59" s="91"/>
      <c r="X59" s="91"/>
      <c r="Y59" s="251" t="str">
        <f>'ПТ'!B8</f>
        <v xml:space="preserve">Затирка поверхности после демонтажа опалубки</v>
      </c>
      <c r="Z59" s="232" t="str">
        <f>'ПТ'!C8&amp;" мм"</f>
        <v xml:space="preserve">2-4 мм</v>
      </c>
      <c r="AA59" s="91"/>
      <c r="AB59" s="91"/>
      <c r="AC59" s="147" t="str">
        <f>П!C123</f>
        <v xml:space="preserve">Клей плиточный водостойкий Церезит СМ 16</v>
      </c>
      <c r="AD59" s="86" t="str">
        <f>П!D123&amp;" мм"</f>
        <v xml:space="preserve">6 мм</v>
      </c>
      <c r="AE59" s="91"/>
      <c r="AF59" s="91"/>
      <c r="AG59" s="175"/>
    </row>
    <row r="60" ht="30" outlineLevel="1">
      <c r="A60" s="91"/>
      <c r="B60" s="91"/>
      <c r="C60" s="91"/>
      <c r="D60" s="211" t="str">
        <f>'ОС'!B41</f>
        <v xml:space="preserve">Улучшенная штукатурка смесями гипсовыми</v>
      </c>
      <c r="E60" s="212" t="str">
        <f>'ОС'!C41&amp;" мм"</f>
        <v xml:space="preserve">17 мм</v>
      </c>
      <c r="G60" s="231" t="str">
        <f>'ОС'!B26</f>
        <v xml:space="preserve">Сплошное выравнивание смесями гипсовыми по сетке СВУ 120-2600 СП 31-111-2004</v>
      </c>
      <c r="H60" s="232" t="str">
        <f>'ОС'!C26&amp;" мм"</f>
        <v xml:space="preserve">до 35 мм</v>
      </c>
      <c r="I60" s="91"/>
      <c r="J60" s="213" t="str">
        <f>'ОС'!B39</f>
        <v xml:space="preserve">Улучшенная штукатурка смесями гипсовыми</v>
      </c>
      <c r="K60" s="239" t="str">
        <f>'ОС'!C39&amp;" мм"</f>
        <v xml:space="preserve">17 мм</v>
      </c>
      <c r="L60" s="91"/>
      <c r="M60" s="60"/>
      <c r="N60" s="60"/>
      <c r="O60" s="60"/>
      <c r="P60" s="60"/>
      <c r="Q60" s="60"/>
      <c r="R60" s="91"/>
      <c r="S60" s="251" t="str">
        <f>'ОС'!B45</f>
        <v xml:space="preserve">Шпатлевка поверхности на гипсовой основе (с проклейкой стыков лентой армирующей)</v>
      </c>
      <c r="T60" s="232" t="str">
        <f>'ОС'!C45&amp;" мм"</f>
        <v xml:space="preserve">2 мм</v>
      </c>
      <c r="V60" s="213" t="str">
        <f>'ОТ'!B8</f>
        <v xml:space="preserve">Окраска краской структурной негорючей, нанесение краскопультом, группа горючести НГ</v>
      </c>
      <c r="W60" s="232" t="str">
        <f>'ОТ'!C8</f>
        <v xml:space="preserve">1 слой</v>
      </c>
      <c r="X60" s="91"/>
      <c r="Y60" s="217" t="str">
        <f>'ПТ'!B9</f>
        <v xml:space="preserve">Грунтовка под финишную отделку</v>
      </c>
      <c r="Z60" s="232" t="str">
        <f>'ПТ'!C9</f>
        <v xml:space="preserve">1 слой</v>
      </c>
      <c r="AA60" s="91"/>
      <c r="AB60" s="91"/>
      <c r="AC60" s="147" t="str">
        <f>П!C124</f>
        <v xml:space="preserve">Грунтовка глубокого проникновения Церезит CT 17</v>
      </c>
      <c r="AD60" s="86" t="str">
        <f>'П'!D124</f>
        <v xml:space="preserve">1 слой</v>
      </c>
      <c r="AE60" s="91"/>
      <c r="AF60" s="91"/>
      <c r="AG60" s="175"/>
    </row>
    <row r="61" ht="26" customHeight="1" outlineLevel="1">
      <c r="A61" s="91"/>
      <c r="B61" s="71"/>
      <c r="C61" s="71"/>
      <c r="D61" s="71"/>
      <c r="E61" s="71"/>
      <c r="F61" s="28"/>
      <c r="G61" s="71"/>
      <c r="H61" s="71"/>
      <c r="I61" s="71"/>
      <c r="J61" s="71"/>
      <c r="K61" s="71"/>
      <c r="L61" s="71"/>
      <c r="M61" s="29"/>
      <c r="N61" s="29"/>
      <c r="O61" s="29"/>
      <c r="P61" s="29"/>
      <c r="Q61" s="29"/>
      <c r="R61" s="71"/>
      <c r="S61" s="71"/>
      <c r="T61" s="71"/>
      <c r="U61" s="28"/>
      <c r="V61" s="71"/>
      <c r="W61" s="71"/>
      <c r="X61" s="91"/>
      <c r="Y61" s="251" t="str">
        <f>'ПТ'!B10</f>
        <v xml:space="preserve">Простая окраска краской водно-дисперсионной негорючей за 2 раза (цвет белый), группа горючести НГ</v>
      </c>
      <c r="Z61" s="232" t="str">
        <f>'ПТ'!C10</f>
        <v xml:space="preserve">2 слоя</v>
      </c>
      <c r="AA61" s="91"/>
      <c r="AB61" s="91"/>
      <c r="AC61" s="145" t="str">
        <f>П!C125</f>
        <v xml:space="preserve">Стяжка полусухая цементно-песчаная М150, армированная фиброволокном 
(фибра полипропиленовая 12мм, расход 0.6кг/м3)</v>
      </c>
      <c r="AD61" s="119" t="str">
        <f>'П'!D125&amp;" мм"</f>
        <v xml:space="preserve">45 мм</v>
      </c>
      <c r="AE61" s="91"/>
      <c r="AF61" s="91"/>
      <c r="AG61" s="175"/>
    </row>
    <row r="62" ht="30" outlineLevel="1">
      <c r="A62" s="91"/>
      <c r="B62" s="77" t="s">
        <v>502</v>
      </c>
      <c r="C62" s="65" t="str">
        <f>'ОС'!A3</f>
        <v>ОС-1</v>
      </c>
      <c r="D62" s="238" t="str">
        <f>'ОС'!B3</f>
        <v xml:space="preserve">Грунтовка Бетонконтакт</v>
      </c>
      <c r="E62" s="230" t="str">
        <f>'ОС'!C3</f>
        <v xml:space="preserve">1 слой</v>
      </c>
      <c r="F62" s="267" t="str">
        <f>'ОС'!A3</f>
        <v>ОС-1</v>
      </c>
      <c r="G62" s="223" t="str">
        <f>'ОС'!B3</f>
        <v xml:space="preserve">Грунтовка Бетонконтакт</v>
      </c>
      <c r="H62" s="203" t="str">
        <f>'ОС'!C3</f>
        <v xml:space="preserve">1 слой</v>
      </c>
      <c r="I62" s="65" t="str">
        <f>'ОС'!A30</f>
        <v>ОС-16</v>
      </c>
      <c r="J62" s="238" t="str">
        <f>'ОС'!B30</f>
        <v xml:space="preserve">Грунтовка глубокого проникновения</v>
      </c>
      <c r="K62" s="230" t="str">
        <f>'ОС'!C30</f>
        <v xml:space="preserve">1 слой</v>
      </c>
      <c r="L62" s="77"/>
      <c r="M62" s="101"/>
      <c r="N62" s="101"/>
      <c r="O62" s="77" t="str">
        <f>'ОС'!A6</f>
        <v>ОС-3</v>
      </c>
      <c r="P62" s="131" t="str">
        <f>'ОС'!B6</f>
        <v xml:space="preserve">Слой штукатурно-клеевой Технониколь 210 или аналог, армированный сеткой фасадной стеклотканевой щелочестойкой М3600</v>
      </c>
      <c r="Q62" s="101" t="str">
        <f>'ОС'!C6&amp;" мм"</f>
        <v xml:space="preserve">10 мм</v>
      </c>
      <c r="R62" s="224" t="str">
        <f>'ОС'!A46</f>
        <v>ОС-24</v>
      </c>
      <c r="S62" s="228" t="str">
        <f>'ОС'!B46</f>
        <v xml:space="preserve">Шпатлевка стыков ГСП с проклейкой лентой армирующей</v>
      </c>
      <c r="T62" s="230" t="str">
        <f>'ОС'!C46</f>
        <v>-</v>
      </c>
      <c r="U62" s="226" t="str">
        <f>'ОТ'!A9</f>
        <v>ОТ-4</v>
      </c>
      <c r="V62" s="238" t="str">
        <f>'ОТ'!B9</f>
        <v xml:space="preserve">Грунтовка под финишную отделку</v>
      </c>
      <c r="W62" s="214" t="str">
        <f>'ОТ'!C9</f>
        <v xml:space="preserve">1 слой</v>
      </c>
      <c r="X62" s="91"/>
      <c r="Y62" s="91"/>
      <c r="Z62" s="91"/>
      <c r="AA62" s="91"/>
      <c r="AB62" s="91"/>
      <c r="AC62" s="145" t="str">
        <f>П!C126</f>
        <v xml:space="preserve">Пленка полиэтиленовая 200 мкр</v>
      </c>
      <c r="AD62" s="86" t="str">
        <f>'П'!D126</f>
        <v xml:space="preserve">1 слой</v>
      </c>
      <c r="AE62" s="91"/>
      <c r="AF62" s="91"/>
      <c r="AG62" s="175"/>
    </row>
    <row r="63" ht="44.5" customHeight="1" outlineLevel="1">
      <c r="A63" s="91"/>
      <c r="B63" s="91"/>
      <c r="C63" s="91"/>
      <c r="D63" s="213" t="str">
        <f>'ОС'!B4</f>
        <v xml:space="preserve">Затирка поверхности после демонтажа опалубки</v>
      </c>
      <c r="E63" s="230" t="str">
        <f>'ОС'!C4&amp;" мм"</f>
        <v xml:space="preserve">2-4 мм</v>
      </c>
      <c r="G63" s="228" t="str">
        <f>'ОС'!B4</f>
        <v xml:space="preserve">Затирка поверхности после демонтажа опалубки</v>
      </c>
      <c r="H63" s="239" t="str">
        <f>'ОС'!C4&amp;" мм"</f>
        <v xml:space="preserve">2-4 мм</v>
      </c>
      <c r="I63" s="91"/>
      <c r="J63" s="213" t="str">
        <f>'ОС'!B31</f>
        <v xml:space="preserve">Простая штукатурка смесями гипсовыми</v>
      </c>
      <c r="K63" s="230" t="str">
        <f>'ОС'!C31&amp;" мм"</f>
        <v xml:space="preserve">14 мм</v>
      </c>
      <c r="L63" s="91"/>
      <c r="M63" s="60"/>
      <c r="N63" s="60"/>
      <c r="O63" s="91"/>
      <c r="P63" s="91"/>
      <c r="Q63" s="60"/>
      <c r="R63" s="91"/>
      <c r="S63" s="91"/>
      <c r="T63" s="91"/>
      <c r="U63" s="58"/>
      <c r="V63" s="228" t="str">
        <f>'ОТ'!B10</f>
        <v xml:space="preserve">Простая окраска краской водно-дисперсионной негорючей за 2 раза, группа горючести НГ</v>
      </c>
      <c r="W63" s="232" t="str">
        <f>'ОТ'!C10</f>
        <v xml:space="preserve">2 слоя</v>
      </c>
      <c r="X63" s="91"/>
      <c r="Y63" s="211" t="str">
        <f>'ПТ'!B11</f>
        <v xml:space="preserve">Потолок подвесной металлический типа "Грильято" 75х75х40 (цвет белый) на металлическом каркасе, группа горючести НГ</v>
      </c>
      <c r="Z63" s="232" t="str">
        <f>'ПТ'!C11&amp;" мм"</f>
        <v xml:space="preserve">40 мм</v>
      </c>
      <c r="AA63" s="91"/>
      <c r="AB63" s="91"/>
      <c r="AC63" s="145" t="str">
        <f>П!C127</f>
        <v xml:space="preserve">Утеплитель минераловатный (Технониколь ТЕХНОФЛОР СТАНДАРТ) q=100-120 кг/м3, предел прочности на сжатие не менее 30 кПа, λ=0,044 Вт/м°С</v>
      </c>
      <c r="AD63" s="86" t="str">
        <f>'П'!D127&amp;" мм"</f>
        <v xml:space="preserve">50 мм</v>
      </c>
      <c r="AE63" s="91"/>
      <c r="AF63" s="91"/>
      <c r="AG63" s="175"/>
    </row>
    <row r="64" ht="30" outlineLevel="1">
      <c r="A64" s="71"/>
      <c r="B64" s="71"/>
      <c r="C64" s="71"/>
      <c r="D64" s="71"/>
      <c r="E64" s="71"/>
      <c r="F64" s="28"/>
      <c r="G64" s="71"/>
      <c r="H64" s="71"/>
      <c r="I64" s="71"/>
      <c r="J64" s="71"/>
      <c r="K64" s="71"/>
      <c r="L64" s="71"/>
      <c r="M64" s="29"/>
      <c r="N64" s="29"/>
      <c r="O64" s="71"/>
      <c r="P64" s="71"/>
      <c r="Q64" s="29"/>
      <c r="R64" s="71"/>
      <c r="S64" s="71"/>
      <c r="T64" s="71"/>
      <c r="U64" s="70"/>
      <c r="V64" s="71"/>
      <c r="W64" s="71"/>
      <c r="X64" s="71"/>
      <c r="Y64" s="71"/>
      <c r="Z64" s="71"/>
      <c r="AA64" s="71"/>
      <c r="AB64" s="71"/>
      <c r="AC64" s="145" t="str">
        <f>П!C128</f>
        <v xml:space="preserve">Монолитный ж/бетон</v>
      </c>
      <c r="AD64" s="86" t="str">
        <f>'П'!D128</f>
        <v xml:space="preserve">по проекту</v>
      </c>
      <c r="AE64" s="71"/>
      <c r="AF64" s="71"/>
      <c r="AG64" s="161"/>
    </row>
    <row r="65" outlineLevel="1">
      <c r="A65" s="77" t="s">
        <v>506</v>
      </c>
      <c r="B65" s="77" t="s">
        <v>465</v>
      </c>
      <c r="C65" s="65" t="str">
        <f>'ОС'!A3</f>
        <v>ОС-1</v>
      </c>
      <c r="D65" s="208" t="str">
        <f>'ОС'!B3</f>
        <v xml:space="preserve">Грунтовка Бетонконтакт</v>
      </c>
      <c r="E65" s="65" t="str">
        <f>'ОС'!C3</f>
        <v xml:space="preserve">1 слой</v>
      </c>
      <c r="F65" s="255" t="str">
        <f>'ОС'!A144</f>
        <v>ОС-53</v>
      </c>
      <c r="G65" s="208" t="str">
        <f>'ОС'!B144</f>
        <v xml:space="preserve">Грунтовка Бетонконтакт</v>
      </c>
      <c r="H65" s="65" t="str">
        <f>'ОС'!C144</f>
        <v xml:space="preserve">1 слой</v>
      </c>
      <c r="I65" s="65" t="str">
        <f>'ОС'!A28</f>
        <v>ОС-15</v>
      </c>
      <c r="J65" s="208" t="str">
        <f>'ОС'!B28</f>
        <v xml:space="preserve">Грунтовка глубокого проникновения</v>
      </c>
      <c r="K65" s="65" t="str">
        <f>'ОС'!C28</f>
        <v xml:space="preserve">1 слой</v>
      </c>
      <c r="L65" s="65"/>
      <c r="M65" s="65"/>
      <c r="N65" s="209"/>
      <c r="O65" s="65"/>
      <c r="P65" s="65"/>
      <c r="Q65" s="209"/>
      <c r="R65" s="65"/>
      <c r="S65" s="65"/>
      <c r="T65" s="209"/>
      <c r="U65" s="226" t="str">
        <f>'ОТ'!A30</f>
        <v>ОТ-15</v>
      </c>
      <c r="V65" s="208" t="str">
        <f>'ОТ'!B30</f>
        <v xml:space="preserve">Грунтовка глубокого проникновения</v>
      </c>
      <c r="W65" s="65" t="str">
        <f>'ОТ'!C30</f>
        <v xml:space="preserve">1 слой</v>
      </c>
      <c r="X65" s="65" t="str">
        <f>'ПТ'!A45</f>
        <v>ПТ-9</v>
      </c>
      <c r="Y65" s="225" t="str">
        <f>'ПТ'!B45</f>
        <v xml:space="preserve">Каркас металлический П 113 (профиль ПН 28х27 и ПП 60х27)</v>
      </c>
      <c r="Z65" s="209" t="str">
        <f>'ПТ'!C45&amp;" мм"</f>
        <v xml:space="preserve">27 мм</v>
      </c>
      <c r="AA65" s="209" t="s">
        <v>458</v>
      </c>
      <c r="AB65" s="63" t="str">
        <f>'П'!A129</f>
        <v>П-21</v>
      </c>
      <c r="AC65" s="67" t="str">
        <f>П!C129</f>
        <v xml:space="preserve">Керамогранит с затиркой швов</v>
      </c>
      <c r="AD65" s="177" t="str">
        <f>'П'!D129&amp;" мм"</f>
        <v xml:space="preserve">9 мм</v>
      </c>
      <c r="AE65" s="209" t="s">
        <v>458</v>
      </c>
      <c r="AF65" s="65" t="s">
        <v>458</v>
      </c>
      <c r="AG65" s="209" t="s">
        <v>458</v>
      </c>
    </row>
    <row r="66" outlineLevel="1">
      <c r="A66" s="91"/>
      <c r="B66" s="91"/>
      <c r="C66" s="91"/>
      <c r="D66" s="91"/>
      <c r="E66" s="91"/>
      <c r="G66" s="91"/>
      <c r="H66" s="91"/>
      <c r="I66" s="91"/>
      <c r="J66" s="91"/>
      <c r="K66" s="91"/>
      <c r="L66" s="91"/>
      <c r="M66" s="91"/>
      <c r="N66" s="60"/>
      <c r="O66" s="91"/>
      <c r="P66" s="91"/>
      <c r="Q66" s="60"/>
      <c r="R66" s="91"/>
      <c r="S66" s="91"/>
      <c r="T66" s="60"/>
      <c r="U66" s="58"/>
      <c r="V66" s="91"/>
      <c r="W66" s="91"/>
      <c r="X66" s="91"/>
      <c r="Y66" s="213" t="str">
        <f>'ПТ'!B46</f>
        <v>ГСП-Н2</v>
      </c>
      <c r="Z66" s="214" t="str">
        <f>'ПТ'!C46&amp;" мм"</f>
        <v xml:space="preserve">12,5 мм</v>
      </c>
      <c r="AA66" s="60"/>
      <c r="AB66" s="91"/>
      <c r="AC66" s="147" t="str">
        <f>П!C130</f>
        <v xml:space="preserve">Клей плиточный водостойкий Церезит СМ 16</v>
      </c>
      <c r="AD66" s="189" t="str">
        <f>П!D130&amp;" мм"</f>
        <v xml:space="preserve">6 мм</v>
      </c>
      <c r="AE66" s="60"/>
      <c r="AF66" s="91"/>
      <c r="AG66" s="60"/>
    </row>
    <row r="67" ht="34" customHeight="1" outlineLevel="1">
      <c r="A67" s="91"/>
      <c r="B67" s="91"/>
      <c r="C67" s="91"/>
      <c r="D67" s="213" t="str">
        <f>'ОС'!B4</f>
        <v xml:space="preserve">Затирка поверхности после демонтажа опалубки</v>
      </c>
      <c r="E67" s="230" t="str">
        <f>'ОС'!C4&amp;" мм"</f>
        <v xml:space="preserve">2-4 мм</v>
      </c>
      <c r="G67" s="231" t="str">
        <f>'ОС'!B145</f>
        <v xml:space="preserve">Сплошное выравнивание смесями цементно-песчаными по сетке тканой стальной 10х10х0.8 мм</v>
      </c>
      <c r="H67" s="230" t="str">
        <f>'ОС'!C145&amp;" мм"</f>
        <v xml:space="preserve">до 35 мм</v>
      </c>
      <c r="I67" s="91"/>
      <c r="J67" s="233" t="str">
        <f>'ОС'!B29</f>
        <v xml:space="preserve">Простая штукатурка смесями цементно-песчаными </v>
      </c>
      <c r="K67" s="230" t="str">
        <f>'ОС'!C29&amp;" мм"</f>
        <v xml:space="preserve">14 мм</v>
      </c>
      <c r="L67" s="91"/>
      <c r="M67" s="91"/>
      <c r="N67" s="60"/>
      <c r="O67" s="91"/>
      <c r="P67" s="91"/>
      <c r="Q67" s="60"/>
      <c r="R67" s="91"/>
      <c r="S67" s="91"/>
      <c r="T67" s="60"/>
      <c r="U67" s="58"/>
      <c r="V67" s="213" t="str">
        <f>'ОТ'!B31</f>
        <v xml:space="preserve">Керамическая плитка на растворе цементно-песчаном с затиркой швов</v>
      </c>
      <c r="W67" s="229" t="str">
        <f>'ОТ'!C31&amp;" мм"</f>
        <v xml:space="preserve">12* мм</v>
      </c>
      <c r="X67" s="91"/>
      <c r="Y67" s="238" t="str">
        <f>'ПТ'!B47</f>
        <v xml:space="preserve">Грунтовка глубокого проникновения</v>
      </c>
      <c r="Z67" s="214" t="str">
        <f>'ПТ'!C47</f>
        <v xml:space="preserve">1 слой</v>
      </c>
      <c r="AA67" s="60"/>
      <c r="AB67" s="91"/>
      <c r="AC67" s="147" t="str">
        <f>П!C131</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67" s="189" t="str">
        <f>'П'!D131</f>
        <v xml:space="preserve">2 слоя</v>
      </c>
      <c r="AE67" s="60"/>
      <c r="AF67" s="91"/>
      <c r="AG67" s="60"/>
    </row>
    <row r="68" ht="15.75" outlineLevel="1">
      <c r="A68" s="91"/>
      <c r="B68" s="91"/>
      <c r="C68" s="71"/>
      <c r="D68" s="71"/>
      <c r="E68" s="71"/>
      <c r="F68" s="28"/>
      <c r="G68" s="71"/>
      <c r="H68" s="71"/>
      <c r="I68" s="71"/>
      <c r="J68" s="161"/>
      <c r="K68" s="71"/>
      <c r="L68" s="71"/>
      <c r="M68" s="71"/>
      <c r="N68" s="29"/>
      <c r="O68" s="71"/>
      <c r="P68" s="71"/>
      <c r="Q68" s="29"/>
      <c r="R68" s="71"/>
      <c r="S68" s="71"/>
      <c r="T68" s="29"/>
      <c r="U68" s="70"/>
      <c r="V68" s="71"/>
      <c r="W68" s="161"/>
      <c r="X68" s="91"/>
      <c r="Y68" s="213" t="str">
        <f>'ПТ'!B48</f>
        <v xml:space="preserve">Шпатлевка поверхности на цементной основе (с проклейкой стыков лентой армирующей)</v>
      </c>
      <c r="Z68" s="214" t="str">
        <f>'ПТ'!C48&amp;" мм"</f>
        <v xml:space="preserve">2 мм</v>
      </c>
      <c r="AA68" s="60"/>
      <c r="AB68" s="91"/>
      <c r="AC68" s="147" t="str">
        <f>П!C132</f>
        <v xml:space="preserve">Грунтовка глубокого проникновения Церезит CT 17</v>
      </c>
      <c r="AD68" s="189" t="str">
        <f>П!D132</f>
        <v xml:space="preserve">1 слой</v>
      </c>
      <c r="AE68" s="60"/>
      <c r="AF68" s="91"/>
      <c r="AG68" s="60"/>
    </row>
    <row r="69" ht="24" customHeight="1" outlineLevel="1">
      <c r="A69" s="91"/>
      <c r="B69" s="91"/>
      <c r="C69" s="65"/>
      <c r="D69" s="230"/>
      <c r="E69" s="230"/>
      <c r="F69" s="230"/>
      <c r="G69" s="213"/>
      <c r="H69" s="230"/>
      <c r="I69" s="65"/>
      <c r="J69" s="230"/>
      <c r="K69" s="230"/>
      <c r="L69" s="65"/>
      <c r="M69" s="65"/>
      <c r="N69" s="65"/>
      <c r="O69" s="65"/>
      <c r="P69" s="65"/>
      <c r="Q69" s="65"/>
      <c r="R69" s="65" t="str">
        <f>'ОС'!A46</f>
        <v>ОС-24</v>
      </c>
      <c r="S69" s="234" t="str">
        <f>'ОС'!B46</f>
        <v xml:space="preserve">Шпатлевка стыков ГСП с проклейкой лентой армирующей</v>
      </c>
      <c r="T69" s="65" t="str">
        <f>'ОС'!C46</f>
        <v>-</v>
      </c>
      <c r="U69" s="235" t="str">
        <f>'ОТ'!A32</f>
        <v>ОТ-16</v>
      </c>
      <c r="V69" s="208" t="str">
        <f>'ОТ'!B32</f>
        <v xml:space="preserve">Грунтовка Бетонконтакт</v>
      </c>
      <c r="W69" s="65" t="str">
        <f>'ОТ'!C32</f>
        <v xml:space="preserve">1 слой</v>
      </c>
      <c r="X69" s="91"/>
      <c r="Y69" s="91"/>
      <c r="Z69" s="60"/>
      <c r="AA69" s="60"/>
      <c r="AB69" s="91"/>
      <c r="AC69" s="145" t="str">
        <f>П!C133</f>
        <v xml:space="preserve">Стяжка полусухая цементно-песчаная М150, армированная фиброволокном 
(фибра полипропиленовая 12мм, расход 0.6кг/м3)</v>
      </c>
      <c r="AD69" s="188" t="str">
        <f>'П'!D133&amp;" мм"</f>
        <v xml:space="preserve">45 мм</v>
      </c>
      <c r="AE69" s="60"/>
      <c r="AF69" s="91"/>
      <c r="AG69" s="60"/>
    </row>
    <row r="70" ht="15.75" outlineLevel="1">
      <c r="A70" s="91"/>
      <c r="B70" s="91"/>
      <c r="C70" s="91"/>
      <c r="D70" s="91"/>
      <c r="E70" s="91"/>
      <c r="F70" s="91"/>
      <c r="G70" s="91"/>
      <c r="H70" s="91"/>
      <c r="I70" s="91"/>
      <c r="J70" s="91"/>
      <c r="K70" s="91"/>
      <c r="L70" s="91"/>
      <c r="M70" s="91"/>
      <c r="N70" s="91"/>
      <c r="O70" s="91"/>
      <c r="P70" s="91"/>
      <c r="Q70" s="91"/>
      <c r="R70" s="91"/>
      <c r="S70" s="91"/>
      <c r="T70" s="91"/>
      <c r="U70" s="58"/>
      <c r="V70" s="213" t="str">
        <f>'ОТ'!B33</f>
        <v xml:space="preserve">Керамическая плитка на растворе цементно-песчаном с затиркой швов</v>
      </c>
      <c r="W70" s="229" t="str">
        <f>'ОТ'!C33&amp;" мм"</f>
        <v xml:space="preserve">12* мм</v>
      </c>
      <c r="X70" s="91"/>
      <c r="Y70" s="238" t="str">
        <f>'ПТ'!B49</f>
        <v xml:space="preserve">Грунтовка под финишную отделку</v>
      </c>
      <c r="Z70" s="214" t="str">
        <f>'ПТ'!C49</f>
        <v xml:space="preserve">1 слой</v>
      </c>
      <c r="AA70" s="60"/>
      <c r="AB70" s="91"/>
      <c r="AC70" s="145" t="str">
        <f>П!C134</f>
        <v xml:space="preserve">Полиэтиленовая пленка 200 мкр</v>
      </c>
      <c r="AD70" s="189" t="str">
        <f>'П'!D134</f>
        <v xml:space="preserve">1 слой</v>
      </c>
      <c r="AE70" s="60"/>
      <c r="AF70" s="91"/>
      <c r="AG70" s="60"/>
    </row>
    <row r="71" ht="32" customHeight="1" outlineLevel="1">
      <c r="A71" s="91"/>
      <c r="B71" s="71"/>
      <c r="C71" s="71"/>
      <c r="D71" s="71"/>
      <c r="E71" s="71"/>
      <c r="F71" s="71"/>
      <c r="G71" s="71"/>
      <c r="H71" s="71"/>
      <c r="I71" s="71"/>
      <c r="J71" s="71"/>
      <c r="K71" s="71"/>
      <c r="L71" s="71"/>
      <c r="M71" s="71"/>
      <c r="N71" s="71"/>
      <c r="O71" s="71"/>
      <c r="P71" s="71"/>
      <c r="Q71" s="71"/>
      <c r="R71" s="71"/>
      <c r="S71" s="71"/>
      <c r="T71" s="71"/>
      <c r="U71" s="70"/>
      <c r="V71" s="71"/>
      <c r="W71" s="161"/>
      <c r="X71" s="91"/>
      <c r="Y71" s="213" t="str">
        <f>'ПТ'!B50</f>
        <v xml:space="preserve">Улучшенная окраска краской влагостойкой водно-дисперсионной за 2 раза</v>
      </c>
      <c r="Z71" s="214" t="str">
        <f>'ПТ'!C50</f>
        <v xml:space="preserve">2 слоя</v>
      </c>
      <c r="AA71" s="60"/>
      <c r="AB71" s="91"/>
      <c r="AC71" s="145" t="str">
        <f>П!C135</f>
        <v xml:space="preserve">Утеплитель минераловатный (Технониколь ТЕХНОФЛОР СТАНДАРТ) q=100-120 кг/м3, предел прочности на сжатие не менее 30 кПа, λ=0,044 Вт/м°С</v>
      </c>
      <c r="AD71" s="189" t="str">
        <f>'П'!D135&amp;" мм"</f>
        <v xml:space="preserve">50 мм</v>
      </c>
      <c r="AE71" s="60"/>
      <c r="AF71" s="91"/>
      <c r="AG71" s="60"/>
    </row>
    <row r="72" ht="31" customHeight="1" outlineLevel="1">
      <c r="A72" s="71"/>
      <c r="B72" s="10" t="s">
        <v>466</v>
      </c>
      <c r="C72" s="21"/>
      <c r="D72" s="225"/>
      <c r="E72" s="65"/>
      <c r="F72" s="65"/>
      <c r="G72" s="225"/>
      <c r="H72" s="65"/>
      <c r="I72" s="268"/>
      <c r="J72" s="269"/>
      <c r="K72" s="65"/>
      <c r="L72" s="21"/>
      <c r="M72" s="269"/>
      <c r="N72" s="65"/>
      <c r="O72" s="21"/>
      <c r="P72" s="269"/>
      <c r="Q72" s="21"/>
      <c r="R72" s="268"/>
      <c r="S72" s="269"/>
      <c r="T72" s="21"/>
      <c r="U72" s="21"/>
      <c r="V72" s="253"/>
      <c r="W72" s="73"/>
      <c r="X72" s="71"/>
      <c r="Y72" s="71"/>
      <c r="Z72" s="29"/>
      <c r="AA72" s="29"/>
      <c r="AB72" s="71"/>
      <c r="AC72" s="145" t="str">
        <f>П!C136</f>
        <v xml:space="preserve">Монолитный ж/бетон</v>
      </c>
      <c r="AD72" s="189" t="str">
        <f>'П'!D136</f>
        <v xml:space="preserve">по проекту</v>
      </c>
      <c r="AE72" s="29"/>
      <c r="AF72" s="71"/>
      <c r="AG72" s="29"/>
    </row>
    <row r="73" outlineLevel="1">
      <c r="A73" s="62" t="s">
        <v>507</v>
      </c>
      <c r="B73" s="53"/>
      <c r="C73" s="270" t="str">
        <f>'ОС'!A36</f>
        <v>ОС-19</v>
      </c>
      <c r="D73" s="271" t="str">
        <f>'ОС'!B36</f>
        <v xml:space="preserve">Грунтовка Бетонконтакт</v>
      </c>
      <c r="E73" s="203" t="str">
        <f>'ОС'!C36</f>
        <v xml:space="preserve">1 слой</v>
      </c>
      <c r="F73" s="272" t="str">
        <f>'ОС'!A47</f>
        <v>ОС-25</v>
      </c>
      <c r="G73" s="273" t="str">
        <f>'ОС'!B47</f>
        <v xml:space="preserve">Грунтовка Бетонконтакт</v>
      </c>
      <c r="H73" s="272" t="str">
        <f>'ОС'!C47</f>
        <v xml:space="preserve">1 слой</v>
      </c>
      <c r="I73" s="201" t="str">
        <f>'ОС'!A34</f>
        <v>ОС-18</v>
      </c>
      <c r="J73" s="274" t="str">
        <f>'ОС'!B34</f>
        <v xml:space="preserve">Грунтовка глубокого проникновения</v>
      </c>
      <c r="K73" s="203" t="str">
        <f>'ОС'!C34</f>
        <v xml:space="preserve">1 слой</v>
      </c>
      <c r="L73" s="203" t="str">
        <f>'ОС'!A15</f>
        <v>ОС-8</v>
      </c>
      <c r="M73" s="271" t="str">
        <f>'ОС'!B15</f>
        <v xml:space="preserve">Грунтовка глубокого проникновения</v>
      </c>
      <c r="N73" s="203" t="str">
        <f>'ОС'!C15</f>
        <v xml:space="preserve">1 слой</v>
      </c>
      <c r="O73" s="275" t="str">
        <f>'ОС'!A6</f>
        <v>ОС-3</v>
      </c>
      <c r="P73" s="234" t="str">
        <f>'ОС'!B6</f>
        <v xml:space="preserve">Слой штукатурно-клеевой Технониколь 210 или аналог, армированный сеткой фасадной стеклотканевой щелочестойкой М3600</v>
      </c>
      <c r="Q73" s="203" t="str">
        <f>'ОС'!C6&amp;" мм"</f>
        <v xml:space="preserve">10 мм</v>
      </c>
      <c r="R73" s="203"/>
      <c r="S73" s="204"/>
      <c r="T73" s="203"/>
      <c r="U73" s="224" t="str">
        <f>'ОТ'!A7</f>
        <v>ОТ-3</v>
      </c>
      <c r="V73" s="265" t="str">
        <f>'ОТ'!B7</f>
        <v xml:space="preserve">Грунт-краска колеруемая, группа горючести НГ</v>
      </c>
      <c r="W73" s="206" t="str">
        <f>'ОТ'!C7</f>
        <v xml:space="preserve">1 слой</v>
      </c>
      <c r="X73" s="203" t="str">
        <f>'ПТ'!A51</f>
        <v>ПТ-10</v>
      </c>
      <c r="Y73" s="204" t="str">
        <f>'ПТ'!B51</f>
        <v xml:space="preserve">Смесь клеевая для монтажа утеплителя (Технониколь 110)</v>
      </c>
      <c r="Z73" s="210" t="str">
        <f>'ПТ'!C51&amp;" мм"</f>
        <v xml:space="preserve">5 мм</v>
      </c>
      <c r="AA73" s="210" t="s">
        <v>458</v>
      </c>
      <c r="AB73" s="65" t="str">
        <f>'П'!A3</f>
        <v>П-1</v>
      </c>
      <c r="AC73" s="225" t="str">
        <f>'П'!C3</f>
        <v xml:space="preserve">Керамогранит с затиркой швов</v>
      </c>
      <c r="AD73" s="209" t="str">
        <f>'П'!D3&amp;" мм"</f>
        <v xml:space="preserve">8 мм</v>
      </c>
      <c r="AE73" s="101" t="str">
        <f>П!A361</f>
        <v>ПЛН-02</v>
      </c>
      <c r="AF73" s="107" t="str">
        <f>П!C361</f>
        <v xml:space="preserve">Плинтус из керамогранита h=100мм (нарезать из керамогранита отделки пола)</v>
      </c>
      <c r="AG73" s="210" t="str">
        <f>П!D361&amp;" мм"</f>
        <v xml:space="preserve">8 мм</v>
      </c>
    </row>
    <row r="74" outlineLevel="1">
      <c r="A74" s="58"/>
      <c r="B74" s="60"/>
      <c r="C74" s="91"/>
      <c r="D74" s="58"/>
      <c r="E74" s="91"/>
      <c r="F74" s="60"/>
      <c r="G74" s="60"/>
      <c r="H74" s="60"/>
      <c r="I74" s="91"/>
      <c r="J74" s="58"/>
      <c r="K74" s="91"/>
      <c r="L74" s="91"/>
      <c r="M74" s="58"/>
      <c r="N74" s="91"/>
      <c r="O74" s="60"/>
      <c r="P74" s="91"/>
      <c r="Q74" s="91"/>
      <c r="R74" s="91"/>
      <c r="S74" s="91"/>
      <c r="T74" s="91"/>
      <c r="U74" s="91"/>
      <c r="V74" s="175"/>
      <c r="W74" s="58"/>
      <c r="X74" s="91"/>
      <c r="Y74" s="233" t="str">
        <f>'ПТ'!B52</f>
        <v xml:space="preserve">Утеплитель минераловатный (Технониколь - ТЕХНОФАС ДЕКОР) ρ=90-110 кг/м³, предел прочности на отрыв не менее 15 кПа, λ=0,044 Вт/м°С</v>
      </c>
      <c r="Z74" s="218" t="str">
        <f>'ПТ'!C52&amp;" мм"</f>
        <v xml:space="preserve">150 мм</v>
      </c>
      <c r="AA74" s="60"/>
      <c r="AB74" s="91"/>
      <c r="AC74" s="238" t="str">
        <f>П!C4</f>
        <v xml:space="preserve">Клей плиточный водостойкий Церезит СМ 16</v>
      </c>
      <c r="AD74" s="214" t="str">
        <f>П!D4&amp;" мм"</f>
        <v xml:space="preserve">6 мм</v>
      </c>
      <c r="AE74" s="60"/>
      <c r="AF74" s="91"/>
      <c r="AG74" s="60"/>
    </row>
    <row r="75" outlineLevel="1">
      <c r="A75" s="58"/>
      <c r="B75" s="60"/>
      <c r="C75" s="91"/>
      <c r="D75" s="58"/>
      <c r="E75" s="91"/>
      <c r="F75" s="60"/>
      <c r="G75" s="60"/>
      <c r="H75" s="60"/>
      <c r="I75" s="91"/>
      <c r="J75" s="58"/>
      <c r="K75" s="91"/>
      <c r="L75" s="91"/>
      <c r="M75" s="58"/>
      <c r="N75" s="91"/>
      <c r="O75" s="60"/>
      <c r="P75" s="91"/>
      <c r="Q75" s="91"/>
      <c r="R75" s="91"/>
      <c r="S75" s="91"/>
      <c r="T75" s="91"/>
      <c r="U75" s="91"/>
      <c r="V75" s="175"/>
      <c r="W75" s="58"/>
      <c r="X75" s="91"/>
      <c r="Y75" s="211" t="str">
        <f>'ПТ'!B53</f>
        <v xml:space="preserve">Слой штукатурно-клеевой Технониколь 210 или аналог, армированный сеткой фасадной стеклотканевой щелочестойкой М3600</v>
      </c>
      <c r="Z75" s="218" t="str">
        <f>'ПТ'!C53&amp;" мм"</f>
        <v xml:space="preserve">10 мм</v>
      </c>
      <c r="AA75" s="60"/>
      <c r="AB75" s="91"/>
      <c r="AC75" s="238" t="str">
        <f>П!C5</f>
        <v xml:space="preserve">Грунтовка глубокого проникновения Церезит CT 17</v>
      </c>
      <c r="AD75" s="214" t="str">
        <f>'П'!D5</f>
        <v xml:space="preserve">1 слой</v>
      </c>
      <c r="AE75" s="60"/>
      <c r="AF75" s="91"/>
      <c r="AG75" s="60"/>
    </row>
    <row r="76" outlineLevel="1">
      <c r="A76" s="58"/>
      <c r="B76" s="60"/>
      <c r="C76" s="91"/>
      <c r="D76" s="58"/>
      <c r="E76" s="91"/>
      <c r="F76" s="60"/>
      <c r="G76" s="60"/>
      <c r="H76" s="60"/>
      <c r="I76" s="91"/>
      <c r="J76" s="58"/>
      <c r="K76" s="91"/>
      <c r="L76" s="91"/>
      <c r="M76" s="58"/>
      <c r="N76" s="91"/>
      <c r="O76" s="60"/>
      <c r="P76" s="91"/>
      <c r="Q76" s="91"/>
      <c r="R76" s="91"/>
      <c r="S76" s="91"/>
      <c r="T76" s="91"/>
      <c r="U76" s="91"/>
      <c r="V76" s="251" t="str">
        <f>'ОТ'!B8</f>
        <v xml:space="preserve">Окраска краской структурной негорючей, нанесение краскопультом, группа горючести НГ</v>
      </c>
      <c r="W76" s="276" t="str">
        <f>'ОТ'!C8</f>
        <v xml:space="preserve">1 слой</v>
      </c>
      <c r="X76" s="91"/>
      <c r="Y76" s="217" t="str">
        <f>'ПТ'!B54</f>
        <v xml:space="preserve">Грунтовка глубокого проникновения</v>
      </c>
      <c r="Z76" s="218" t="str">
        <f>'ПТ'!C54</f>
        <v xml:space="preserve">1 слой</v>
      </c>
      <c r="AA76" s="60"/>
      <c r="AB76" s="91"/>
      <c r="AC76" s="91"/>
      <c r="AD76" s="60"/>
      <c r="AE76" s="60"/>
      <c r="AF76" s="91"/>
      <c r="AG76" s="60"/>
    </row>
    <row r="77" ht="15.75" outlineLevel="1">
      <c r="A77" s="58"/>
      <c r="B77" s="60"/>
      <c r="C77" s="91"/>
      <c r="D77" s="277" t="str">
        <f>'ОС'!B37</f>
        <v xml:space="preserve">Улучшенная штукатурка смесями цементно-песчаными</v>
      </c>
      <c r="E77" s="239" t="str">
        <f>'ОС'!C37&amp;" мм"</f>
        <v xml:space="preserve">17 мм</v>
      </c>
      <c r="F77" s="60"/>
      <c r="G77" s="278" t="str">
        <f>'ОС'!B48</f>
        <v xml:space="preserve">Сплошное выравнивание смесями цементно-песчаными по сетке тканой стальной 10х10х0.8 мм</v>
      </c>
      <c r="H77" s="279" t="str">
        <f>'ОС'!C48</f>
        <v xml:space="preserve">до 35</v>
      </c>
      <c r="I77" s="91"/>
      <c r="J77" s="280" t="str">
        <f>'ОС'!B35</f>
        <v xml:space="preserve">Улучшенная штукатурка смесями цементно-песчаными</v>
      </c>
      <c r="K77" s="239" t="str">
        <f>'ОС'!C35&amp;" мм"</f>
        <v xml:space="preserve">17 мм</v>
      </c>
      <c r="L77" s="91"/>
      <c r="M77" s="280" t="str">
        <f>'ОС'!B16</f>
        <v xml:space="preserve">Улучшенная штукатурка смесями цементно-песчаными по сетке тканой стальной 10х10х0.8 мм</v>
      </c>
      <c r="N77" s="239" t="str">
        <f>'ОС'!C16&amp;" мм"</f>
        <v xml:space="preserve">17 мм</v>
      </c>
      <c r="O77" s="60"/>
      <c r="P77" s="91"/>
      <c r="Q77" s="91"/>
      <c r="R77" s="91"/>
      <c r="S77" s="91"/>
      <c r="T77" s="91"/>
      <c r="U77" s="91"/>
      <c r="V77" s="91"/>
      <c r="W77" s="58"/>
      <c r="X77" s="91"/>
      <c r="Y77" s="251" t="str">
        <f>'ПТ'!B55</f>
        <v xml:space="preserve">Шпатлевка поверхности на цементной основе</v>
      </c>
      <c r="Z77" s="218" t="str">
        <f>'ПТ'!C55&amp;" мм"</f>
        <v xml:space="preserve">2 мм</v>
      </c>
      <c r="AA77" s="60"/>
      <c r="AB77" s="91"/>
      <c r="AC77" s="213" t="str">
        <f>'П'!C6</f>
        <v xml:space="preserve">Стяжка полусухая цементно-песчаная М150, армированная фиброволокном (фибра полипропиленовая 12мм, расход 0.6кг/м3)</v>
      </c>
      <c r="AD77" s="214" t="str">
        <f>'П'!D6&amp;" мм"</f>
        <v xml:space="preserve">96 мм</v>
      </c>
      <c r="AE77" s="60"/>
      <c r="AF77" s="91"/>
      <c r="AG77" s="60"/>
    </row>
    <row r="78" ht="15.75" outlineLevel="1">
      <c r="A78" s="58"/>
      <c r="B78" s="60"/>
      <c r="C78" s="91"/>
      <c r="D78" s="58"/>
      <c r="E78" s="91"/>
      <c r="F78" s="60"/>
      <c r="G78" s="60"/>
      <c r="H78" s="60"/>
      <c r="I78" s="91"/>
      <c r="J78" s="58"/>
      <c r="K78" s="91"/>
      <c r="L78" s="91"/>
      <c r="M78" s="58"/>
      <c r="N78" s="91"/>
      <c r="O78" s="60"/>
      <c r="P78" s="91"/>
      <c r="Q78" s="91"/>
      <c r="R78" s="91"/>
      <c r="S78" s="91"/>
      <c r="T78" s="91"/>
      <c r="U78" s="91"/>
      <c r="V78" s="91"/>
      <c r="W78" s="58"/>
      <c r="X78" s="91"/>
      <c r="Y78" s="217" t="str">
        <f>'ПТ'!B56</f>
        <v xml:space="preserve">Грунтовка под финишную отделку</v>
      </c>
      <c r="Z78" s="218" t="str">
        <f>'ПТ'!C56</f>
        <v xml:space="preserve">1 слой</v>
      </c>
      <c r="AA78" s="60"/>
      <c r="AB78" s="91"/>
      <c r="AC78" s="91"/>
      <c r="AD78" s="60"/>
      <c r="AE78" s="60"/>
      <c r="AF78" s="91"/>
      <c r="AG78" s="60"/>
    </row>
    <row r="79" outlineLevel="1">
      <c r="A79" s="70"/>
      <c r="B79" s="29"/>
      <c r="C79" s="71"/>
      <c r="D79" s="70"/>
      <c r="E79" s="71"/>
      <c r="F79" s="29"/>
      <c r="G79" s="29"/>
      <c r="H79" s="29"/>
      <c r="I79" s="71"/>
      <c r="J79" s="58"/>
      <c r="K79" s="71"/>
      <c r="L79" s="71"/>
      <c r="M79" s="58"/>
      <c r="N79" s="71"/>
      <c r="O79" s="29"/>
      <c r="P79" s="71"/>
      <c r="Q79" s="71"/>
      <c r="R79" s="71"/>
      <c r="S79" s="71"/>
      <c r="T79" s="71"/>
      <c r="U79" s="71"/>
      <c r="V79" s="71"/>
      <c r="W79" s="70"/>
      <c r="X79" s="71"/>
      <c r="Y79" s="251" t="str">
        <f>'ПТ'!B57</f>
        <v xml:space="preserve">Улучшенная окраска краской водно-дисперсионной негорючей за 2 раза, группа горючести НГ</v>
      </c>
      <c r="Z79" s="218" t="str">
        <f>'ПТ'!C57</f>
        <v xml:space="preserve">2 слоя</v>
      </c>
      <c r="AA79" s="29"/>
      <c r="AB79" s="71"/>
      <c r="AC79" s="213" t="str">
        <f>'П'!C7</f>
        <v xml:space="preserve">Монолитный ж/бетон</v>
      </c>
      <c r="AD79" s="214" t="str">
        <f>'П'!D7</f>
        <v xml:space="preserve">по проекту</v>
      </c>
      <c r="AE79" s="29"/>
      <c r="AF79" s="71"/>
      <c r="AG79" s="29"/>
    </row>
    <row r="80" ht="9" customHeight="1" outlineLevel="1">
      <c r="A80" s="77" t="s">
        <v>508</v>
      </c>
      <c r="B80" s="77" t="s">
        <v>509</v>
      </c>
      <c r="C80" s="270" t="str">
        <f>'ОС'!A36</f>
        <v>ОС-19</v>
      </c>
      <c r="D80" s="281" t="str">
        <f>'ОС'!B36</f>
        <v xml:space="preserve">Грунтовка Бетонконтакт</v>
      </c>
      <c r="E80" s="203" t="str">
        <f>'ОС'!C36</f>
        <v xml:space="preserve">1 слой</v>
      </c>
      <c r="F80" s="210"/>
      <c r="G80" s="282"/>
      <c r="H80" s="210"/>
      <c r="I80" s="204"/>
      <c r="J80" s="204"/>
      <c r="K80" s="203"/>
      <c r="L80" s="204"/>
      <c r="M80" s="204"/>
      <c r="N80" s="203"/>
      <c r="O80" s="203" t="str">
        <f>'ОС'!A6</f>
        <v>ОС-3</v>
      </c>
      <c r="P80" s="234" t="str">
        <f>'ОС'!B6</f>
        <v xml:space="preserve">Слой штукатурно-клеевой Технониколь 210 или аналог, армированный сеткой фасадной стеклотканевой щелочестойкой М3600</v>
      </c>
      <c r="Q80" s="203" t="str">
        <f>'ОС'!C6&amp;" мм"</f>
        <v xml:space="preserve">10 мм</v>
      </c>
      <c r="R80" s="204"/>
      <c r="S80" s="204"/>
      <c r="T80" s="203"/>
      <c r="U80" s="224" t="str">
        <f>'ОТ'!A7</f>
        <v>ОТ-3</v>
      </c>
      <c r="V80" s="283" t="str">
        <f>'ОТ'!B7</f>
        <v xml:space="preserve">Грунт-краска колеруемая, группа горючести НГ</v>
      </c>
      <c r="W80" s="65" t="str">
        <f>'ОТ'!C7</f>
        <v xml:space="preserve">1 слой</v>
      </c>
      <c r="X80" s="65"/>
      <c r="Y80" s="227"/>
      <c r="Z80" s="65"/>
      <c r="AA80" s="210"/>
      <c r="AB80" s="203" t="str">
        <f>'П'!A3</f>
        <v>П-1</v>
      </c>
      <c r="AC80" s="284" t="str">
        <f>'П'!C3</f>
        <v xml:space="preserve">Керамогранит с затиркой швов</v>
      </c>
      <c r="AD80" s="203" t="str">
        <f>'П'!D3&amp;" мм"</f>
        <v xml:space="preserve">8 мм</v>
      </c>
      <c r="AE80" s="101" t="str">
        <f>П!A361</f>
        <v>ПЛН-02</v>
      </c>
      <c r="AF80" s="107" t="str">
        <f>П!C361</f>
        <v xml:space="preserve">Плинтус из керамогранита h=100мм (нарезать из керамогранита отделки пола)</v>
      </c>
      <c r="AG80" s="77" t="str">
        <f>П!D361&amp;" мм"</f>
        <v xml:space="preserve">8 мм</v>
      </c>
    </row>
    <row r="81" ht="9" customHeight="1" outlineLevel="1">
      <c r="A81" s="91"/>
      <c r="B81" s="91"/>
      <c r="C81" s="91"/>
      <c r="D81" s="58"/>
      <c r="E81" s="91"/>
      <c r="F81" s="60"/>
      <c r="G81" s="60"/>
      <c r="H81" s="60"/>
      <c r="I81" s="91"/>
      <c r="J81" s="91"/>
      <c r="K81" s="91"/>
      <c r="L81" s="91"/>
      <c r="M81" s="91"/>
      <c r="N81" s="91"/>
      <c r="O81" s="91"/>
      <c r="P81" s="91"/>
      <c r="Q81" s="91"/>
      <c r="R81" s="91"/>
      <c r="S81" s="91"/>
      <c r="T81" s="91"/>
      <c r="U81" s="91"/>
      <c r="V81" s="109"/>
      <c r="W81" s="91"/>
      <c r="X81" s="91"/>
      <c r="Y81" s="58"/>
      <c r="Z81" s="91"/>
      <c r="AA81" s="60"/>
      <c r="AB81" s="91"/>
      <c r="AC81" s="281" t="str">
        <f>П!C4</f>
        <v xml:space="preserve">Клей плиточный водостойкий Церезит СМ 16</v>
      </c>
      <c r="AD81" s="232" t="str">
        <f>П!D4&amp;" мм"</f>
        <v xml:space="preserve">6 мм</v>
      </c>
      <c r="AE81" s="60"/>
      <c r="AF81" s="91"/>
      <c r="AG81" s="91"/>
    </row>
    <row r="82" ht="9" customHeight="1" outlineLevel="1">
      <c r="A82" s="91"/>
      <c r="B82" s="91"/>
      <c r="C82" s="91"/>
      <c r="D82" s="58"/>
      <c r="E82" s="91"/>
      <c r="F82" s="60"/>
      <c r="G82" s="60"/>
      <c r="H82" s="60"/>
      <c r="I82" s="91"/>
      <c r="J82" s="91"/>
      <c r="K82" s="91"/>
      <c r="L82" s="91"/>
      <c r="M82" s="91"/>
      <c r="N82" s="91"/>
      <c r="O82" s="91"/>
      <c r="P82" s="91"/>
      <c r="Q82" s="91"/>
      <c r="R82" s="91"/>
      <c r="S82" s="91"/>
      <c r="T82" s="91"/>
      <c r="U82" s="91"/>
      <c r="V82" s="109"/>
      <c r="W82" s="91"/>
      <c r="X82" s="91"/>
      <c r="Y82" s="58"/>
      <c r="Z82" s="91"/>
      <c r="AA82" s="60"/>
      <c r="AB82" s="91"/>
      <c r="AC82" s="281" t="str">
        <f>П!C5</f>
        <v xml:space="preserve">Грунтовка глубокого проникновения Церезит CT 17</v>
      </c>
      <c r="AD82" s="232" t="str">
        <f>'П'!D5</f>
        <v xml:space="preserve">1 слой</v>
      </c>
      <c r="AE82" s="60"/>
      <c r="AF82" s="91"/>
      <c r="AG82" s="91"/>
    </row>
    <row r="83" ht="9" customHeight="1" outlineLevel="1">
      <c r="A83" s="91"/>
      <c r="B83" s="91"/>
      <c r="C83" s="91"/>
      <c r="D83" s="58"/>
      <c r="E83" s="91"/>
      <c r="F83" s="60"/>
      <c r="G83" s="60"/>
      <c r="H83" s="60"/>
      <c r="I83" s="91"/>
      <c r="J83" s="91"/>
      <c r="K83" s="91"/>
      <c r="L83" s="91"/>
      <c r="M83" s="91"/>
      <c r="N83" s="91"/>
      <c r="O83" s="91"/>
      <c r="P83" s="91"/>
      <c r="Q83" s="91"/>
      <c r="R83" s="91"/>
      <c r="S83" s="91"/>
      <c r="T83" s="91"/>
      <c r="U83" s="91"/>
      <c r="V83" s="109"/>
      <c r="W83" s="91"/>
      <c r="X83" s="91"/>
      <c r="Y83" s="58"/>
      <c r="Z83" s="91"/>
      <c r="AA83" s="60"/>
      <c r="AB83" s="91"/>
      <c r="AC83" s="280" t="str">
        <f>П!C6</f>
        <v xml:space="preserve">Стяжка полусухая цементно-песчаная М150, армированная фиброволокном (фибра полипропиленовая 12мм, расход 0.6кг/м3)</v>
      </c>
      <c r="AD83" s="232" t="str">
        <f>'П'!D6&amp;" мм"</f>
        <v xml:space="preserve">96 мм</v>
      </c>
      <c r="AE83" s="60"/>
      <c r="AF83" s="91"/>
      <c r="AG83" s="91"/>
    </row>
    <row r="84" ht="9" customHeight="1" outlineLevel="1">
      <c r="A84" s="91"/>
      <c r="B84" s="71"/>
      <c r="C84" s="91"/>
      <c r="D84" s="277" t="str">
        <f>'ОС'!B37</f>
        <v xml:space="preserve">Улучшенная штукатурка смесями цементно-песчаными</v>
      </c>
      <c r="E84" s="239" t="str">
        <f>'ОС'!C37&amp;" мм"</f>
        <v xml:space="preserve">17 мм</v>
      </c>
      <c r="F84" s="60"/>
      <c r="G84" s="60"/>
      <c r="H84" s="60"/>
      <c r="I84" s="91"/>
      <c r="J84" s="91"/>
      <c r="K84" s="91"/>
      <c r="L84" s="91"/>
      <c r="M84" s="91"/>
      <c r="N84" s="91"/>
      <c r="O84" s="91"/>
      <c r="P84" s="91"/>
      <c r="Q84" s="91"/>
      <c r="R84" s="91"/>
      <c r="S84" s="91"/>
      <c r="T84" s="91"/>
      <c r="U84" s="91"/>
      <c r="V84" s="285" t="str">
        <f>'ОТ'!B8</f>
        <v xml:space="preserve">Окраска краской структурной негорючей, нанесение краскопультом, группа горючести НГ</v>
      </c>
      <c r="W84" s="230" t="str">
        <f>'ОТ'!C8</f>
        <v xml:space="preserve">1 слой</v>
      </c>
      <c r="X84" s="71"/>
      <c r="Y84" s="70"/>
      <c r="Z84" s="71"/>
      <c r="AA84" s="29"/>
      <c r="AB84" s="71"/>
      <c r="AC84" s="280" t="str">
        <f>П!C7</f>
        <v xml:space="preserve">Монолитный ж/бетон</v>
      </c>
      <c r="AD84" s="232" t="str">
        <f>'П'!D7</f>
        <v xml:space="preserve">по проекту</v>
      </c>
      <c r="AE84" s="29"/>
      <c r="AF84" s="71"/>
      <c r="AG84" s="71"/>
    </row>
    <row r="85" outlineLevel="1">
      <c r="A85" s="91"/>
      <c r="B85" s="76" t="s">
        <v>510</v>
      </c>
      <c r="C85" s="91"/>
      <c r="D85" s="58"/>
      <c r="E85" s="91"/>
      <c r="F85" s="60"/>
      <c r="G85" s="60"/>
      <c r="H85" s="60"/>
      <c r="I85" s="91"/>
      <c r="J85" s="91"/>
      <c r="K85" s="91"/>
      <c r="L85" s="91"/>
      <c r="M85" s="91"/>
      <c r="N85" s="91"/>
      <c r="O85" s="91"/>
      <c r="P85" s="91"/>
      <c r="Q85" s="91"/>
      <c r="R85" s="91"/>
      <c r="S85" s="91"/>
      <c r="T85" s="91"/>
      <c r="U85" s="91"/>
      <c r="V85" s="58"/>
      <c r="W85" s="91"/>
      <c r="X85" s="230" t="str">
        <f>'ПТ'!A17</f>
        <v>ПТ-4</v>
      </c>
      <c r="Y85" s="286" t="str">
        <f>'ПТ'!B17</f>
        <v xml:space="preserve">Грунтовка Бетонконтакт</v>
      </c>
      <c r="Z85" s="230" t="str">
        <f>'ПТ'!C17</f>
        <v xml:space="preserve">1 слой</v>
      </c>
      <c r="AA85" s="218" t="s">
        <v>458</v>
      </c>
      <c r="AB85" s="203" t="str">
        <f>'П'!A17</f>
        <v>П-4</v>
      </c>
      <c r="AC85" s="271" t="str">
        <f>'П'!C17</f>
        <v xml:space="preserve">Пропитка упрочняющая и обеспыливающая</v>
      </c>
      <c r="AD85" s="203" t="str">
        <f>'П'!D17</f>
        <v xml:space="preserve">1 слой</v>
      </c>
      <c r="AE85" s="287" t="str">
        <f>П!A368</f>
        <v>ПЛН-10</v>
      </c>
      <c r="AF85" s="107" t="str">
        <f>П!C368</f>
        <v xml:space="preserve">Покрытие негорючее защитно-декоративное моющееся, окраска низа стен h=100мм, полоса по поверхности пола, ступеней b=50мм, RAL 7040 (Серое окно)</v>
      </c>
      <c r="AG85" s="77"/>
    </row>
    <row r="86" outlineLevel="1">
      <c r="A86" s="91"/>
      <c r="B86" s="91"/>
      <c r="C86" s="91"/>
      <c r="D86" s="58"/>
      <c r="E86" s="91"/>
      <c r="F86" s="60"/>
      <c r="G86" s="60"/>
      <c r="H86" s="60"/>
      <c r="I86" s="91"/>
      <c r="J86" s="91"/>
      <c r="K86" s="91"/>
      <c r="L86" s="91"/>
      <c r="M86" s="91"/>
      <c r="N86" s="91"/>
      <c r="O86" s="91"/>
      <c r="P86" s="91"/>
      <c r="Q86" s="91"/>
      <c r="R86" s="91"/>
      <c r="S86" s="91"/>
      <c r="T86" s="91"/>
      <c r="U86" s="91"/>
      <c r="V86" s="58"/>
      <c r="W86" s="91"/>
      <c r="X86" s="91"/>
      <c r="Y86" s="285" t="str">
        <f>'ПТ'!B18</f>
        <v xml:space="preserve">Затирка поверхности после демонтажа опалубки</v>
      </c>
      <c r="Z86" s="230" t="str">
        <f>'ПТ'!C18&amp;" мм"</f>
        <v xml:space="preserve">2-4 мм</v>
      </c>
      <c r="AA86" s="60"/>
      <c r="AB86" s="91"/>
      <c r="AC86" s="281" t="str">
        <f>П!C18</f>
        <v xml:space="preserve">Пол наливной (цементная основа) Церезит CN 76 EXTRAHART</v>
      </c>
      <c r="AD86" s="232" t="str">
        <f>'П'!D18&amp;" мм"</f>
        <v xml:space="preserve">20 мм</v>
      </c>
      <c r="AE86" s="60"/>
      <c r="AF86" s="91"/>
      <c r="AG86" s="91"/>
    </row>
    <row r="87" outlineLevel="1">
      <c r="A87" s="91"/>
      <c r="B87" s="91"/>
      <c r="C87" s="91"/>
      <c r="D87" s="58"/>
      <c r="E87" s="91"/>
      <c r="F87" s="60"/>
      <c r="G87" s="60"/>
      <c r="H87" s="60"/>
      <c r="I87" s="91"/>
      <c r="J87" s="91"/>
      <c r="K87" s="91"/>
      <c r="L87" s="91"/>
      <c r="M87" s="91"/>
      <c r="N87" s="91"/>
      <c r="O87" s="91"/>
      <c r="P87" s="91"/>
      <c r="Q87" s="91"/>
      <c r="R87" s="91"/>
      <c r="S87" s="91"/>
      <c r="T87" s="91"/>
      <c r="U87" s="91"/>
      <c r="V87" s="58"/>
      <c r="W87" s="91"/>
      <c r="X87" s="91"/>
      <c r="Y87" s="286" t="str">
        <f>'ПТ'!B19</f>
        <v xml:space="preserve">Грунтовка глубокого проникновения</v>
      </c>
      <c r="Z87" s="230" t="str">
        <f>'ПТ'!C19</f>
        <v xml:space="preserve">1 слой</v>
      </c>
      <c r="AA87" s="60"/>
      <c r="AB87" s="91"/>
      <c r="AC87" s="58"/>
      <c r="AD87" s="91"/>
      <c r="AE87" s="60"/>
      <c r="AF87" s="91"/>
      <c r="AG87" s="91"/>
    </row>
    <row r="88" outlineLevel="1">
      <c r="A88" s="91"/>
      <c r="B88" s="91"/>
      <c r="C88" s="91"/>
      <c r="D88" s="58"/>
      <c r="E88" s="91"/>
      <c r="F88" s="60"/>
      <c r="G88" s="60"/>
      <c r="H88" s="60"/>
      <c r="I88" s="91"/>
      <c r="J88" s="91"/>
      <c r="K88" s="91"/>
      <c r="L88" s="91"/>
      <c r="M88" s="91"/>
      <c r="N88" s="91"/>
      <c r="O88" s="91"/>
      <c r="P88" s="91"/>
      <c r="Q88" s="91"/>
      <c r="R88" s="91"/>
      <c r="S88" s="91"/>
      <c r="T88" s="91"/>
      <c r="U88" s="91"/>
      <c r="V88" s="58"/>
      <c r="W88" s="91"/>
      <c r="X88" s="91"/>
      <c r="Y88" s="285" t="str">
        <f>'ПТ'!B20</f>
        <v xml:space="preserve">Шпатлевка поверхности на цементной основе</v>
      </c>
      <c r="Z88" s="230" t="str">
        <f>'ПТ'!C20&amp;" мм"</f>
        <v xml:space="preserve">2 мм</v>
      </c>
      <c r="AA88" s="60"/>
      <c r="AB88" s="91"/>
      <c r="AC88" s="281" t="str">
        <f>'П'!C19</f>
        <v xml:space="preserve">Грунтовка Бетоноконтакт Церезит CT 19</v>
      </c>
      <c r="AD88" s="232" t="str">
        <f>'П'!D19</f>
        <v xml:space="preserve">1 слой</v>
      </c>
      <c r="AE88" s="60"/>
      <c r="AF88" s="91"/>
      <c r="AG88" s="91"/>
    </row>
    <row r="89" outlineLevel="1">
      <c r="A89" s="91"/>
      <c r="B89" s="91"/>
      <c r="C89" s="91"/>
      <c r="D89" s="58"/>
      <c r="E89" s="91"/>
      <c r="F89" s="60"/>
      <c r="G89" s="60"/>
      <c r="H89" s="60"/>
      <c r="I89" s="91"/>
      <c r="J89" s="91"/>
      <c r="K89" s="91"/>
      <c r="L89" s="91"/>
      <c r="M89" s="91"/>
      <c r="N89" s="91"/>
      <c r="O89" s="91"/>
      <c r="P89" s="91"/>
      <c r="Q89" s="91"/>
      <c r="R89" s="91"/>
      <c r="S89" s="91"/>
      <c r="T89" s="91"/>
      <c r="U89" s="91"/>
      <c r="V89" s="58"/>
      <c r="W89" s="91"/>
      <c r="X89" s="91"/>
      <c r="Y89" s="286" t="str">
        <f>'ПТ'!B21</f>
        <v xml:space="preserve">Грунтовка под финишную отделку</v>
      </c>
      <c r="Z89" s="230" t="str">
        <f>'ПТ'!C21</f>
        <v xml:space="preserve">1 слой</v>
      </c>
      <c r="AA89" s="60"/>
      <c r="AB89" s="91"/>
      <c r="AC89" s="280" t="str">
        <f>П!C20</f>
        <v xml:space="preserve">Монолитный ж/бетон</v>
      </c>
      <c r="AD89" s="232" t="str">
        <f>П!D20</f>
        <v xml:space="preserve">по проекту</v>
      </c>
      <c r="AE89" s="60"/>
      <c r="AF89" s="91"/>
      <c r="AG89" s="91"/>
    </row>
    <row r="90" outlineLevel="1">
      <c r="A90" s="91"/>
      <c r="B90" s="71"/>
      <c r="C90" s="91"/>
      <c r="D90" s="58"/>
      <c r="E90" s="91"/>
      <c r="F90" s="60"/>
      <c r="G90" s="60"/>
      <c r="H90" s="60"/>
      <c r="I90" s="91"/>
      <c r="J90" s="91"/>
      <c r="K90" s="91"/>
      <c r="L90" s="91"/>
      <c r="M90" s="91"/>
      <c r="N90" s="91"/>
      <c r="O90" s="91"/>
      <c r="P90" s="91"/>
      <c r="Q90" s="91"/>
      <c r="R90" s="91"/>
      <c r="S90" s="91"/>
      <c r="T90" s="91"/>
      <c r="U90" s="91"/>
      <c r="V90" s="58"/>
      <c r="W90" s="91"/>
      <c r="X90" s="91"/>
      <c r="Y90" s="285" t="str">
        <f>'ПТ'!B22</f>
        <v xml:space="preserve">Улучшенная окраска краской водно-дисперсионной негорючей за 2 раза, группа горючести НГ</v>
      </c>
      <c r="Z90" s="230" t="str">
        <f>'ПТ'!C22</f>
        <v xml:space="preserve">2 слоя</v>
      </c>
      <c r="AA90" s="60"/>
      <c r="AB90" s="71"/>
      <c r="AC90" s="58"/>
      <c r="AD90" s="91"/>
      <c r="AE90" s="60"/>
      <c r="AF90" s="91"/>
      <c r="AG90" s="91"/>
    </row>
    <row r="91" outlineLevel="1">
      <c r="A91" s="91"/>
      <c r="B91" s="77" t="s">
        <v>511</v>
      </c>
      <c r="C91" s="91"/>
      <c r="D91" s="58"/>
      <c r="E91" s="91"/>
      <c r="F91" s="60"/>
      <c r="G91" s="60"/>
      <c r="H91" s="60"/>
      <c r="I91" s="91"/>
      <c r="J91" s="91"/>
      <c r="K91" s="91"/>
      <c r="L91" s="91"/>
      <c r="M91" s="91"/>
      <c r="N91" s="91"/>
      <c r="O91" s="91"/>
      <c r="P91" s="91"/>
      <c r="Q91" s="91"/>
      <c r="R91" s="91"/>
      <c r="S91" s="91"/>
      <c r="T91" s="91"/>
      <c r="U91" s="91"/>
      <c r="V91" s="58"/>
      <c r="W91" s="91"/>
      <c r="X91" s="65" t="str">
        <f>'ПТ'!A58</f>
        <v>ПТ-11</v>
      </c>
      <c r="Y91" s="208" t="str">
        <f>'ПТ'!B58</f>
        <v xml:space="preserve">Грунтовка Бетонконтакт</v>
      </c>
      <c r="Z91" s="65" t="str">
        <f>'ПТ'!C58</f>
        <v xml:space="preserve">1 слой</v>
      </c>
      <c r="AA91" s="210" t="s">
        <v>458</v>
      </c>
      <c r="AB91" s="65" t="str">
        <f>'П'!A26</f>
        <v>П-6</v>
      </c>
      <c r="AC91" s="64" t="str">
        <f>'П'!C26</f>
        <v xml:space="preserve">Пропитка упрочняющая и обеспыливающая</v>
      </c>
      <c r="AD91" s="65" t="str">
        <f>'П'!D26</f>
        <v xml:space="preserve">1 слой</v>
      </c>
      <c r="AE91" s="60"/>
      <c r="AF91" s="91"/>
      <c r="AG91" s="91"/>
    </row>
    <row r="92" outlineLevel="1">
      <c r="A92" s="91"/>
      <c r="B92" s="91"/>
      <c r="C92" s="91"/>
      <c r="D92" s="58"/>
      <c r="E92" s="91"/>
      <c r="F92" s="60"/>
      <c r="G92" s="60"/>
      <c r="H92" s="60"/>
      <c r="I92" s="91"/>
      <c r="J92" s="91"/>
      <c r="K92" s="91"/>
      <c r="L92" s="91"/>
      <c r="M92" s="91"/>
      <c r="N92" s="91"/>
      <c r="O92" s="91"/>
      <c r="P92" s="91"/>
      <c r="Q92" s="91"/>
      <c r="R92" s="91"/>
      <c r="S92" s="91"/>
      <c r="T92" s="91"/>
      <c r="U92" s="91"/>
      <c r="V92" s="58"/>
      <c r="W92" s="91"/>
      <c r="X92" s="91"/>
      <c r="Y92" s="213" t="str">
        <f>'ПТ'!B59</f>
        <v xml:space="preserve">Шпатлевка поверхности на цементной основе</v>
      </c>
      <c r="Z92" s="230" t="str">
        <f>'ПТ'!C59&amp;" мм"</f>
        <v xml:space="preserve">2 мм</v>
      </c>
      <c r="AA92" s="60"/>
      <c r="AB92" s="91"/>
      <c r="AC92" s="58"/>
      <c r="AD92" s="91"/>
      <c r="AE92" s="60"/>
      <c r="AF92" s="91"/>
      <c r="AG92" s="91"/>
    </row>
    <row r="93" outlineLevel="1">
      <c r="A93" s="91"/>
      <c r="B93" s="91"/>
      <c r="C93" s="91"/>
      <c r="D93" s="58"/>
      <c r="E93" s="91"/>
      <c r="F93" s="60"/>
      <c r="G93" s="60"/>
      <c r="H93" s="60"/>
      <c r="I93" s="91"/>
      <c r="J93" s="91"/>
      <c r="K93" s="91"/>
      <c r="L93" s="91"/>
      <c r="M93" s="91"/>
      <c r="N93" s="91"/>
      <c r="O93" s="91"/>
      <c r="P93" s="91"/>
      <c r="Q93" s="91"/>
      <c r="R93" s="91"/>
      <c r="S93" s="91"/>
      <c r="T93" s="91"/>
      <c r="U93" s="91"/>
      <c r="V93" s="58"/>
      <c r="W93" s="91"/>
      <c r="X93" s="91"/>
      <c r="Y93" s="238" t="str">
        <f>'ПТ'!B60</f>
        <v xml:space="preserve">Грунтовка под финишную отделку</v>
      </c>
      <c r="Z93" s="230" t="str">
        <f>'ПТ'!C60</f>
        <v xml:space="preserve">1 слой</v>
      </c>
      <c r="AA93" s="60"/>
      <c r="AB93" s="91"/>
      <c r="AC93" s="285" t="str">
        <f>'П'!C27</f>
        <v xml:space="preserve">Монолитный ж/бетон</v>
      </c>
      <c r="AD93" s="230" t="str">
        <f>'П'!D27</f>
        <v xml:space="preserve">по проекту</v>
      </c>
      <c r="AE93" s="60"/>
      <c r="AF93" s="91"/>
      <c r="AG93" s="91"/>
    </row>
    <row r="94" outlineLevel="1">
      <c r="A94" s="91"/>
      <c r="B94" s="71"/>
      <c r="C94" s="71"/>
      <c r="D94" s="70"/>
      <c r="E94" s="71"/>
      <c r="F94" s="29"/>
      <c r="G94" s="29"/>
      <c r="H94" s="29"/>
      <c r="I94" s="71"/>
      <c r="J94" s="71"/>
      <c r="K94" s="71"/>
      <c r="L94" s="71"/>
      <c r="M94" s="71"/>
      <c r="N94" s="71"/>
      <c r="O94" s="71"/>
      <c r="P94" s="71"/>
      <c r="Q94" s="71"/>
      <c r="R94" s="71"/>
      <c r="S94" s="71"/>
      <c r="T94" s="71"/>
      <c r="U94" s="71"/>
      <c r="V94" s="70"/>
      <c r="W94" s="71"/>
      <c r="X94" s="71"/>
      <c r="Y94" s="253" t="str">
        <f>'ПТ'!B61</f>
        <v xml:space="preserve">Улучшенная окраска краской водно-дисперсионной негорючей за 2 раза, группа горючести НГ</v>
      </c>
      <c r="Z94" s="73" t="str">
        <f>'ПТ'!C61</f>
        <v xml:space="preserve">2 слоя</v>
      </c>
      <c r="AA94" s="29"/>
      <c r="AB94" s="71"/>
      <c r="AC94" s="70"/>
      <c r="AD94" s="71"/>
      <c r="AE94" s="29"/>
      <c r="AF94" s="71"/>
      <c r="AG94" s="71"/>
    </row>
    <row r="95" ht="15.75" outlineLevel="1">
      <c r="A95" s="91"/>
      <c r="B95" s="108" t="s">
        <v>512</v>
      </c>
      <c r="C95" s="270" t="str">
        <f>'ОС'!A49</f>
        <v>ОС-26</v>
      </c>
      <c r="D95" s="288" t="str">
        <f>'ОС'!B49</f>
        <v xml:space="preserve">Грунтовка Бетонконтакт</v>
      </c>
      <c r="E95" s="239" t="str">
        <f>'ОС'!C49</f>
        <v xml:space="preserve">1 слой</v>
      </c>
      <c r="F95" s="210"/>
      <c r="G95" s="210"/>
      <c r="H95" s="210"/>
      <c r="I95" s="210"/>
      <c r="J95" s="210"/>
      <c r="K95" s="210"/>
      <c r="L95" s="210"/>
      <c r="M95" s="210"/>
      <c r="N95" s="210"/>
      <c r="O95" s="210"/>
      <c r="P95" s="210"/>
      <c r="Q95" s="210"/>
      <c r="R95" s="210"/>
      <c r="S95" s="210"/>
      <c r="T95" s="210"/>
      <c r="U95" s="270" t="str">
        <f>'ОТ'!A21</f>
        <v>ОТ-10</v>
      </c>
      <c r="V95" s="281" t="str">
        <f>'ОТ'!B21</f>
        <v xml:space="preserve">Грунтовка под финишную отделку</v>
      </c>
      <c r="W95" s="232" t="str">
        <f>'ОТ'!C21</f>
        <v xml:space="preserve">1 слой</v>
      </c>
      <c r="X95" s="210"/>
      <c r="Y95" s="210"/>
      <c r="Z95" s="210"/>
      <c r="AA95" s="210"/>
      <c r="AB95" s="210"/>
      <c r="AC95" s="210"/>
      <c r="AD95" s="210"/>
      <c r="AE95" s="210"/>
      <c r="AF95" s="210"/>
      <c r="AG95" s="210"/>
    </row>
    <row r="96" ht="15.75" outlineLevel="1">
      <c r="A96" s="91"/>
      <c r="B96" s="60"/>
      <c r="C96" s="91"/>
      <c r="D96" s="277" t="str">
        <f>'ОС'!B50</f>
        <v xml:space="preserve">Затирка поверхности после демонтажа опалубки</v>
      </c>
      <c r="E96" s="239" t="str">
        <f>'ОС'!C50&amp;" мм"</f>
        <v xml:space="preserve">2-4 мм</v>
      </c>
      <c r="F96" s="60"/>
      <c r="G96" s="60"/>
      <c r="H96" s="60"/>
      <c r="I96" s="60"/>
      <c r="J96" s="60"/>
      <c r="K96" s="60"/>
      <c r="L96" s="60"/>
      <c r="M96" s="60"/>
      <c r="N96" s="60"/>
      <c r="O96" s="60"/>
      <c r="P96" s="60"/>
      <c r="Q96" s="60"/>
      <c r="R96" s="60"/>
      <c r="S96" s="60"/>
      <c r="T96" s="60"/>
      <c r="U96" s="91"/>
      <c r="V96" s="58"/>
      <c r="W96" s="91"/>
      <c r="X96" s="60"/>
      <c r="Y96" s="60"/>
      <c r="Z96" s="60"/>
      <c r="AA96" s="60"/>
      <c r="AB96" s="60"/>
      <c r="AC96" s="60"/>
      <c r="AD96" s="60"/>
      <c r="AE96" s="60"/>
      <c r="AF96" s="60"/>
      <c r="AG96" s="60"/>
    </row>
    <row r="97" ht="15.75" outlineLevel="1">
      <c r="A97" s="91"/>
      <c r="B97" s="60"/>
      <c r="C97" s="91"/>
      <c r="D97" s="288" t="str">
        <f>'ОС'!B51</f>
        <v xml:space="preserve">Грунтовка глубокого проникновения</v>
      </c>
      <c r="E97" s="239" t="str">
        <f>'ОС'!C51</f>
        <v xml:space="preserve">1 слой</v>
      </c>
      <c r="F97" s="60"/>
      <c r="G97" s="60"/>
      <c r="H97" s="60"/>
      <c r="I97" s="60"/>
      <c r="J97" s="60"/>
      <c r="K97" s="60"/>
      <c r="L97" s="60"/>
      <c r="M97" s="60"/>
      <c r="N97" s="60"/>
      <c r="O97" s="60"/>
      <c r="P97" s="60"/>
      <c r="Q97" s="60"/>
      <c r="R97" s="60"/>
      <c r="S97" s="60"/>
      <c r="T97" s="60"/>
      <c r="U97" s="91"/>
      <c r="V97" s="58"/>
      <c r="W97" s="91"/>
      <c r="X97" s="60"/>
      <c r="Y97" s="60"/>
      <c r="Z97" s="60"/>
      <c r="AA97" s="60"/>
      <c r="AB97" s="60"/>
      <c r="AC97" s="60"/>
      <c r="AD97" s="60"/>
      <c r="AE97" s="60"/>
      <c r="AF97" s="60"/>
      <c r="AG97" s="60"/>
    </row>
    <row r="98" ht="15.75" outlineLevel="1">
      <c r="A98" s="91"/>
      <c r="B98" s="60"/>
      <c r="C98" s="71"/>
      <c r="D98" s="277" t="str">
        <f>'ОС'!B52</f>
        <v xml:space="preserve">Шпатлевка поверхности на цементной основе</v>
      </c>
      <c r="E98" s="239" t="str">
        <f>'ОС'!C52&amp;" мм"</f>
        <v xml:space="preserve">2 мм</v>
      </c>
      <c r="F98" s="29"/>
      <c r="G98" s="29"/>
      <c r="H98" s="29"/>
      <c r="I98" s="29"/>
      <c r="J98" s="29"/>
      <c r="K98" s="29"/>
      <c r="L98" s="29"/>
      <c r="M98" s="29"/>
      <c r="N98" s="29"/>
      <c r="O98" s="29"/>
      <c r="P98" s="29"/>
      <c r="Q98" s="29"/>
      <c r="R98" s="29"/>
      <c r="S98" s="29"/>
      <c r="T98" s="29"/>
      <c r="U98" s="91"/>
      <c r="V98" s="58"/>
      <c r="W98" s="91"/>
      <c r="X98" s="29"/>
      <c r="Y98" s="29"/>
      <c r="Z98" s="29"/>
      <c r="AA98" s="29"/>
      <c r="AB98" s="29"/>
      <c r="AC98" s="29"/>
      <c r="AD98" s="29"/>
      <c r="AE98" s="29"/>
      <c r="AF98" s="29"/>
      <c r="AG98" s="29"/>
    </row>
    <row r="99" ht="29" customHeight="1" outlineLevel="1">
      <c r="A99" s="91"/>
      <c r="B99" s="287" t="s">
        <v>513</v>
      </c>
      <c r="C99" s="203" t="str">
        <f>'ОС'!A138</f>
        <v>ОС-51</v>
      </c>
      <c r="D99" s="271" t="str">
        <f>'ОС'!B138</f>
        <v xml:space="preserve">Грунтовка Бетонконтакт</v>
      </c>
      <c r="E99" s="203" t="str">
        <f>'ОС'!C138</f>
        <v xml:space="preserve">1 слой</v>
      </c>
      <c r="F99" s="203"/>
      <c r="G99" s="204"/>
      <c r="H99" s="203"/>
      <c r="I99" s="203"/>
      <c r="J99" s="210"/>
      <c r="K99" s="210"/>
      <c r="L99" s="203"/>
      <c r="M99" s="203"/>
      <c r="N99" s="203"/>
      <c r="O99" s="203"/>
      <c r="P99" s="203"/>
      <c r="Q99" s="203"/>
      <c r="R99" s="203"/>
      <c r="S99" s="203"/>
      <c r="T99" s="203"/>
      <c r="U99" s="91"/>
      <c r="V99" s="277" t="str">
        <f>'ОТ'!B22</f>
        <v xml:space="preserve">Улучшенная окраска краской водно-дисперсионной негорючей за 2 раза, группа горючести НГ</v>
      </c>
      <c r="W99" s="232" t="str">
        <f>'ОТ'!C22</f>
        <v xml:space="preserve">2 слоя</v>
      </c>
      <c r="X99" s="210"/>
      <c r="Y99" s="203"/>
      <c r="Z99" s="203"/>
      <c r="AA99" s="203"/>
      <c r="AB99" s="203"/>
      <c r="AC99" s="203"/>
      <c r="AD99" s="203"/>
      <c r="AE99" s="203"/>
      <c r="AF99" s="203"/>
      <c r="AG99" s="203"/>
    </row>
    <row r="100" ht="15.75" outlineLevel="1">
      <c r="A100" s="91"/>
      <c r="B100" s="60"/>
      <c r="C100" s="71"/>
      <c r="D100" s="289" t="str">
        <f>'ОС'!B139</f>
        <v xml:space="preserve">Шпатлевка поверхности на цементной основе</v>
      </c>
      <c r="E100" s="290" t="str">
        <f>'ОС'!C139&amp;" мм"</f>
        <v xml:space="preserve">2 мм</v>
      </c>
      <c r="F100" s="71"/>
      <c r="G100" s="71"/>
      <c r="H100" s="71"/>
      <c r="I100" s="71"/>
      <c r="J100" s="29"/>
      <c r="K100" s="29"/>
      <c r="L100" s="71"/>
      <c r="M100" s="71"/>
      <c r="N100" s="71"/>
      <c r="O100" s="71"/>
      <c r="P100" s="71"/>
      <c r="Q100" s="71"/>
      <c r="R100" s="71"/>
      <c r="S100" s="71"/>
      <c r="T100" s="71"/>
      <c r="U100" s="71"/>
      <c r="V100" s="70"/>
      <c r="W100" s="71"/>
      <c r="X100" s="29"/>
      <c r="Y100" s="71"/>
      <c r="Z100" s="71"/>
      <c r="AA100" s="71"/>
      <c r="AB100" s="71"/>
      <c r="AC100" s="71"/>
      <c r="AD100" s="71"/>
      <c r="AE100" s="71"/>
      <c r="AF100" s="71"/>
      <c r="AG100" s="71"/>
    </row>
    <row r="101" collapsed="1">
      <c r="A101" s="291"/>
      <c r="B101" s="14"/>
      <c r="C101" s="291" t="s">
        <v>475</v>
      </c>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5"/>
    </row>
    <row r="102" outlineLevel="1">
      <c r="A102" s="77" t="s">
        <v>514</v>
      </c>
      <c r="B102" s="65" t="s">
        <v>515</v>
      </c>
      <c r="C102" s="65" t="str">
        <f>'ОС'!A3</f>
        <v>ОС-1</v>
      </c>
      <c r="D102" s="208" t="str">
        <f>'ОС'!B3</f>
        <v xml:space="preserve">Грунтовка Бетонконтакт</v>
      </c>
      <c r="E102" s="209" t="str">
        <f>'ОС'!C3</f>
        <v xml:space="preserve">1 слой</v>
      </c>
      <c r="F102" s="255" t="str">
        <f>'ОС'!A144</f>
        <v>ОС-53</v>
      </c>
      <c r="G102" s="208" t="str">
        <f>'ОС'!B144</f>
        <v xml:space="preserve">Грунтовка Бетонконтакт</v>
      </c>
      <c r="H102" s="65" t="str">
        <f>'ОС'!C144</f>
        <v xml:space="preserve">1 слой</v>
      </c>
      <c r="I102" s="65" t="str">
        <f>'ОС'!A28</f>
        <v>ОС-15</v>
      </c>
      <c r="J102" s="64" t="str">
        <f>'ОС'!B28</f>
        <v xml:space="preserve">Грунтовка глубокого проникновения</v>
      </c>
      <c r="K102" s="65" t="str">
        <f>'ОС'!C28</f>
        <v xml:space="preserve">1 слой</v>
      </c>
      <c r="L102" s="65"/>
      <c r="M102" s="65"/>
      <c r="N102" s="65"/>
      <c r="O102" s="65"/>
      <c r="P102" s="65"/>
      <c r="Q102" s="65"/>
      <c r="R102" s="65"/>
      <c r="S102" s="65"/>
      <c r="T102" s="65"/>
      <c r="U102" s="226" t="str">
        <f>'ОТ'!A13</f>
        <v>ОТ-6</v>
      </c>
      <c r="V102" s="208" t="str">
        <f>'ОТ'!B13</f>
        <v xml:space="preserve">Грунтовка под финишную отделку</v>
      </c>
      <c r="W102" s="209" t="str">
        <f>'ОТ'!C13</f>
        <v xml:space="preserve">1 слой</v>
      </c>
      <c r="X102" s="65" t="str">
        <f>'ПТ'!A62</f>
        <v>ПТ-12</v>
      </c>
      <c r="Y102" s="208" t="str">
        <f>'ПТ'!B62</f>
        <v xml:space="preserve">Грунтовка Бетонконтакт</v>
      </c>
      <c r="Z102" s="209" t="str">
        <f>'ПТ'!C62</f>
        <v xml:space="preserve">1 слой</v>
      </c>
      <c r="AA102" s="209" t="s">
        <v>458</v>
      </c>
      <c r="AB102" s="203" t="str">
        <f>П!A194</f>
        <v>П-32</v>
      </c>
      <c r="AC102" s="227" t="str">
        <f>П!C194</f>
        <v xml:space="preserve">Керамогранит с затиркой швов</v>
      </c>
      <c r="AD102" s="240" t="str">
        <f>П!D194&amp;" мм"</f>
        <v xml:space="preserve">8 мм</v>
      </c>
      <c r="AE102" s="210" t="s">
        <v>458</v>
      </c>
      <c r="AF102" s="203" t="s">
        <v>458</v>
      </c>
      <c r="AG102" s="203" t="s">
        <v>458</v>
      </c>
    </row>
    <row r="103" outlineLevel="1">
      <c r="A103" s="91"/>
      <c r="B103" s="91"/>
      <c r="C103" s="91"/>
      <c r="D103" s="91"/>
      <c r="E103" s="60"/>
      <c r="G103" s="91"/>
      <c r="H103" s="91"/>
      <c r="I103" s="91"/>
      <c r="J103" s="58"/>
      <c r="K103" s="91"/>
      <c r="L103" s="91"/>
      <c r="M103" s="91"/>
      <c r="N103" s="91"/>
      <c r="O103" s="91"/>
      <c r="P103" s="91"/>
      <c r="Q103" s="91"/>
      <c r="R103" s="91"/>
      <c r="S103" s="91"/>
      <c r="T103" s="91"/>
      <c r="U103" s="58"/>
      <c r="V103" s="91"/>
      <c r="W103" s="60"/>
      <c r="X103" s="91"/>
      <c r="Y103" s="91"/>
      <c r="Z103" s="60"/>
      <c r="AA103" s="60"/>
      <c r="AB103" s="91"/>
      <c r="AC103" s="286" t="str">
        <f>П!C195</f>
        <v xml:space="preserve">Клей плиточный водостойкий Церезит СМ 16</v>
      </c>
      <c r="AD103" s="230" t="str">
        <f>П!D195&amp;" мм"</f>
        <v xml:space="preserve">6 мм</v>
      </c>
      <c r="AE103" s="60"/>
      <c r="AF103" s="91"/>
      <c r="AG103" s="91"/>
    </row>
    <row r="104" ht="15.75" outlineLevel="1">
      <c r="A104" s="91"/>
      <c r="B104" s="91"/>
      <c r="C104" s="91"/>
      <c r="D104" s="213" t="str">
        <f>'ОС'!B4</f>
        <v xml:space="preserve">Затирка поверхности после демонтажа опалубки</v>
      </c>
      <c r="E104" s="214" t="str">
        <f>'ОС'!C4&amp;" мм"</f>
        <v xml:space="preserve">2-4 мм</v>
      </c>
      <c r="G104" s="231" t="str">
        <f>'ОС'!B145</f>
        <v xml:space="preserve">Сплошное выравнивание смесями цементно-песчаными по сетке тканой стальной 10х10х0.8 мм</v>
      </c>
      <c r="H104" s="230" t="str">
        <f>'ОС'!C145&amp;" мм"</f>
        <v xml:space="preserve">до 35 мм</v>
      </c>
      <c r="I104" s="91"/>
      <c r="J104" s="285" t="str">
        <f>'ОС'!B29</f>
        <v xml:space="preserve">Простая штукатурка смесями цементно-песчаными</v>
      </c>
      <c r="K104" s="230" t="str">
        <f>'ОС'!C29&amp;" мм"</f>
        <v xml:space="preserve">14 мм</v>
      </c>
      <c r="L104" s="91"/>
      <c r="M104" s="91"/>
      <c r="N104" s="91"/>
      <c r="O104" s="91"/>
      <c r="P104" s="91"/>
      <c r="Q104" s="91"/>
      <c r="R104" s="91"/>
      <c r="S104" s="91"/>
      <c r="T104" s="91"/>
      <c r="U104" s="58"/>
      <c r="V104" s="213" t="str">
        <f>'ОТ'!B14</f>
        <v xml:space="preserve">Простая окраска краской водно-дисперсионной влагостойкой за 2 раза</v>
      </c>
      <c r="W104" s="214" t="str">
        <f>'ОТ'!C14</f>
        <v xml:space="preserve">2 слоя</v>
      </c>
      <c r="X104" s="91"/>
      <c r="Y104" s="213" t="str">
        <f>'ПТ'!B63</f>
        <v xml:space="preserve">Затирка поверхности после демонтажа опалубки</v>
      </c>
      <c r="Z104" s="214" t="str">
        <f>'ПТ'!C63&amp;" мм"</f>
        <v xml:space="preserve">2-4 мм</v>
      </c>
      <c r="AA104" s="60"/>
      <c r="AB104" s="91"/>
      <c r="AC104" s="286" t="str">
        <f>П!C196</f>
        <v xml:space="preserve">Грунтовка глубокого проникновения Церезит CT 17</v>
      </c>
      <c r="AD104" s="230" t="str">
        <f>П!D196</f>
        <v xml:space="preserve">1 слой</v>
      </c>
      <c r="AE104" s="60"/>
      <c r="AF104" s="91"/>
      <c r="AG104" s="91"/>
    </row>
    <row r="105" ht="30.5" customHeight="1" outlineLevel="1">
      <c r="A105" s="91"/>
      <c r="B105" s="71"/>
      <c r="C105" s="71"/>
      <c r="D105" s="71"/>
      <c r="E105" s="29"/>
      <c r="F105" s="28"/>
      <c r="G105" s="71"/>
      <c r="H105" s="71"/>
      <c r="I105" s="71"/>
      <c r="J105" s="70"/>
      <c r="K105" s="71"/>
      <c r="L105" s="91"/>
      <c r="M105" s="91"/>
      <c r="N105" s="91"/>
      <c r="O105" s="91"/>
      <c r="P105" s="91"/>
      <c r="Q105" s="91"/>
      <c r="R105" s="91"/>
      <c r="S105" s="91"/>
      <c r="T105" s="91"/>
      <c r="U105" s="70"/>
      <c r="V105" s="71"/>
      <c r="W105" s="29"/>
      <c r="X105" s="91"/>
      <c r="Y105" s="91"/>
      <c r="Z105" s="60"/>
      <c r="AA105" s="60"/>
      <c r="AB105" s="91"/>
      <c r="AC105" s="285" t="str">
        <f>П!C197</f>
        <v xml:space="preserve">Стяжка полусухая цементно-песчаная М150, армированная фиброволокном 
(фибра полипропиленовая 12мм, расход 0.6кг/м3)</v>
      </c>
      <c r="AD105" s="242" t="str">
        <f>П!D197&amp;" мм"</f>
        <v xml:space="preserve">133-153 мм</v>
      </c>
      <c r="AE105" s="60"/>
      <c r="AF105" s="91"/>
      <c r="AG105" s="91"/>
    </row>
    <row r="106" ht="12.75" outlineLevel="1">
      <c r="A106" s="91"/>
      <c r="B106" s="77" t="s">
        <v>516</v>
      </c>
      <c r="C106" s="65" t="str">
        <f>'ОС'!A3</f>
        <v>ОС-1</v>
      </c>
      <c r="D106" s="64" t="str">
        <f>'ОС'!B3</f>
        <v xml:space="preserve">Грунтовка Бетонконтакт</v>
      </c>
      <c r="E106" s="65" t="str">
        <f>'ОС'!C3</f>
        <v xml:space="preserve">1 слой</v>
      </c>
      <c r="F106" s="255" t="str">
        <f>'ОС'!A144</f>
        <v>ОС-53</v>
      </c>
      <c r="G106" s="208" t="str">
        <f>'ОС'!B144</f>
        <v xml:space="preserve">Грунтовка Бетонконтакт</v>
      </c>
      <c r="H106" s="65" t="str">
        <f>'ОС'!C144</f>
        <v xml:space="preserve">1 слой</v>
      </c>
      <c r="I106" s="65" t="str">
        <f>'ОС'!A28</f>
        <v>ОС-15</v>
      </c>
      <c r="J106" s="64" t="str">
        <f>'ОС'!B28</f>
        <v xml:space="preserve">Грунтовка глубокого проникновения</v>
      </c>
      <c r="K106" s="65" t="str">
        <f>'ОС'!C28</f>
        <v xml:space="preserve">1 слой</v>
      </c>
      <c r="L106" s="91"/>
      <c r="M106" s="91"/>
      <c r="N106" s="91"/>
      <c r="O106" s="91"/>
      <c r="P106" s="91"/>
      <c r="Q106" s="91"/>
      <c r="R106" s="91"/>
      <c r="S106" s="91"/>
      <c r="T106" s="91"/>
      <c r="U106" s="226" t="str">
        <f>'ОТ'!A30</f>
        <v>ОТ-15</v>
      </c>
      <c r="V106" s="238" t="str">
        <f>'ОТ'!B30</f>
        <v xml:space="preserve">Грунтовка глубокого проникновения</v>
      </c>
      <c r="W106" s="214" t="str">
        <f>'ОТ'!C30</f>
        <v xml:space="preserve">1 слой</v>
      </c>
      <c r="X106" s="91"/>
      <c r="Y106" s="238" t="str">
        <f>'ПТ'!B64</f>
        <v xml:space="preserve">Грунтовка под финишную отделку</v>
      </c>
      <c r="Z106" s="214" t="str">
        <f>'ПТ'!C64</f>
        <v xml:space="preserve">1 слой</v>
      </c>
      <c r="AA106" s="60"/>
      <c r="AB106" s="91"/>
      <c r="AC106" s="285" t="str">
        <f>П!C198</f>
        <v xml:space="preserve">Гидроизоляция обмазочная битумной эмульсионной мастикой Технониколь №31 с заведением на стены на 200 мм с прокладкой по углам геотекстилем плотностью 60-120 г/м3</v>
      </c>
      <c r="AD106" s="230" t="str">
        <f>П!D198</f>
        <v xml:space="preserve">2 слоя</v>
      </c>
      <c r="AE106" s="60"/>
      <c r="AF106" s="91"/>
      <c r="AG106" s="91"/>
    </row>
    <row r="107" ht="12.75" outlineLevel="1">
      <c r="A107" s="91"/>
      <c r="B107" s="91"/>
      <c r="C107" s="91"/>
      <c r="D107" s="285" t="str">
        <f>'ОС'!B4</f>
        <v xml:space="preserve">Затирка поверхности после демонтажа опалубки</v>
      </c>
      <c r="E107" s="230" t="str">
        <f>'ОС'!C4&amp;" мм"</f>
        <v xml:space="preserve">2-4 мм</v>
      </c>
      <c r="G107" s="231" t="str">
        <f>'ОС'!B145</f>
        <v xml:space="preserve">Сплошное выравнивание смесями цементно-песчаными по сетке тканой стальной 10х10х0.8 мм</v>
      </c>
      <c r="H107" s="230" t="str">
        <f>'ОС'!C145&amp;" мм"</f>
        <v xml:space="preserve">до 35 мм</v>
      </c>
      <c r="I107" s="91"/>
      <c r="J107" s="285" t="str">
        <f>'ОС'!B29</f>
        <v xml:space="preserve">Простая штукатурка смесями цементно-песчаными</v>
      </c>
      <c r="K107" s="230" t="str">
        <f>'ОС'!C29&amp;" мм"</f>
        <v xml:space="preserve">14 мм</v>
      </c>
      <c r="L107" s="91"/>
      <c r="M107" s="91"/>
      <c r="N107" s="91"/>
      <c r="O107" s="91"/>
      <c r="P107" s="91"/>
      <c r="Q107" s="91"/>
      <c r="R107" s="91"/>
      <c r="S107" s="91"/>
      <c r="T107" s="91"/>
      <c r="U107" s="58"/>
      <c r="V107" s="213" t="str">
        <f>'ОТ'!B31</f>
        <v xml:space="preserve">Керамическая плитка на растворе цементно-песчаном с затиркой швов</v>
      </c>
      <c r="W107" s="250" t="str">
        <f>'ОТ'!C31&amp;" мм"</f>
        <v xml:space="preserve">12* мм</v>
      </c>
      <c r="X107" s="91"/>
      <c r="Y107" s="213" t="str">
        <f>'ПТ'!B65</f>
        <v xml:space="preserve">Простая окраска краской влагостойкой водно-дисперсионной за 2 раза</v>
      </c>
      <c r="Z107" s="214" t="str">
        <f>'ПТ'!C65</f>
        <v xml:space="preserve">2 слоя</v>
      </c>
      <c r="AA107" s="60"/>
      <c r="AB107" s="91"/>
      <c r="AC107" s="285" t="str">
        <f>П!C199</f>
        <v xml:space="preserve">Праймер битумный эмульсионный Технониколь №4 с заведением на стены на 200 мм</v>
      </c>
      <c r="AD107" s="230" t="str">
        <f>П!D199</f>
        <v xml:space="preserve">1 слой</v>
      </c>
      <c r="AE107" s="60"/>
      <c r="AF107" s="91"/>
      <c r="AG107" s="91"/>
    </row>
    <row r="108" outlineLevel="1">
      <c r="A108" s="71"/>
      <c r="B108" s="71"/>
      <c r="C108" s="71"/>
      <c r="D108" s="70"/>
      <c r="E108" s="71"/>
      <c r="F108" s="28"/>
      <c r="G108" s="71"/>
      <c r="H108" s="71"/>
      <c r="I108" s="71"/>
      <c r="J108" s="70"/>
      <c r="K108" s="71"/>
      <c r="L108" s="71"/>
      <c r="M108" s="71"/>
      <c r="N108" s="71"/>
      <c r="O108" s="71"/>
      <c r="P108" s="71"/>
      <c r="Q108" s="71"/>
      <c r="R108" s="71"/>
      <c r="S108" s="71"/>
      <c r="T108" s="71"/>
      <c r="U108" s="70"/>
      <c r="V108" s="71"/>
      <c r="W108" s="292"/>
      <c r="X108" s="71"/>
      <c r="Y108" s="71"/>
      <c r="Z108" s="29"/>
      <c r="AA108" s="29"/>
      <c r="AB108" s="71"/>
      <c r="AC108" s="293" t="str">
        <f>П!C200</f>
        <v xml:space="preserve">Монолитный ж/бетон</v>
      </c>
      <c r="AD108" s="230" t="str">
        <f>П!D200</f>
        <v xml:space="preserve">по проекту</v>
      </c>
      <c r="AE108" s="29"/>
      <c r="AF108" s="71"/>
      <c r="AG108" s="71"/>
    </row>
    <row r="109" outlineLevel="1">
      <c r="A109" s="77" t="s">
        <v>517</v>
      </c>
      <c r="B109" s="65" t="s">
        <v>515</v>
      </c>
      <c r="C109" s="203"/>
      <c r="D109" s="251"/>
      <c r="E109" s="232"/>
      <c r="F109" s="232"/>
      <c r="G109" s="251"/>
      <c r="H109" s="232"/>
      <c r="I109" s="203"/>
      <c r="J109" s="251"/>
      <c r="K109" s="232"/>
      <c r="L109" s="203"/>
      <c r="M109" s="204"/>
      <c r="N109" s="203"/>
      <c r="O109" s="203"/>
      <c r="P109" s="204"/>
      <c r="Q109" s="203"/>
      <c r="R109" s="294" t="str">
        <f>'ОС'!A46</f>
        <v>ОС-24</v>
      </c>
      <c r="S109" s="234" t="str">
        <f>'ОС'!B46</f>
        <v xml:space="preserve">Шпатлевка стыков ГСП с проклейкой лентой армирующей</v>
      </c>
      <c r="T109" s="203" t="str">
        <f>'ОС'!C46</f>
        <v>-</v>
      </c>
      <c r="U109" s="235" t="str">
        <f>'ОТ'!A13</f>
        <v>ОТ-6</v>
      </c>
      <c r="V109" s="64" t="str">
        <f>'ОТ'!B13</f>
        <v xml:space="preserve">Грунтовка под финишную отделку</v>
      </c>
      <c r="W109" s="65" t="str">
        <f>'ОТ'!C13</f>
        <v xml:space="preserve">1 слой</v>
      </c>
      <c r="X109" s="65" t="str">
        <f>'ПТ'!A66</f>
        <v>ПТ-13</v>
      </c>
      <c r="Y109" s="227" t="str">
        <f>'ПТ'!B66</f>
        <v xml:space="preserve">Смесь клеевая для монтажа утеплителя (Технониколь 110)</v>
      </c>
      <c r="Z109" s="65" t="str">
        <f>'ПТ'!C66&amp;" мм"</f>
        <v xml:space="preserve">5 мм</v>
      </c>
      <c r="AA109" s="209" t="s">
        <v>458</v>
      </c>
      <c r="AB109" s="203" t="str">
        <f>П!A201</f>
        <v>П-33</v>
      </c>
      <c r="AC109" s="285" t="str">
        <f>П!C201</f>
        <v xml:space="preserve">Керамогранит с затиркой швов</v>
      </c>
      <c r="AD109" s="240" t="str">
        <f>П!D201&amp;" мм"</f>
        <v xml:space="preserve">8 мм</v>
      </c>
      <c r="AE109" s="210" t="s">
        <v>458</v>
      </c>
      <c r="AF109" s="203" t="s">
        <v>458</v>
      </c>
      <c r="AG109" s="203" t="s">
        <v>458</v>
      </c>
    </row>
    <row r="110" ht="26.5" customHeight="1" outlineLevel="1">
      <c r="A110" s="91"/>
      <c r="B110" s="91"/>
      <c r="C110" s="91"/>
      <c r="D110" s="91"/>
      <c r="E110" s="91"/>
      <c r="F110" s="91"/>
      <c r="G110" s="91"/>
      <c r="H110" s="91"/>
      <c r="I110" s="91"/>
      <c r="J110" s="91"/>
      <c r="K110" s="91"/>
      <c r="L110" s="91"/>
      <c r="M110" s="91"/>
      <c r="N110" s="91"/>
      <c r="O110" s="91"/>
      <c r="P110" s="91"/>
      <c r="Q110" s="91"/>
      <c r="R110" s="91"/>
      <c r="S110" s="91"/>
      <c r="T110" s="91"/>
      <c r="U110" s="58"/>
      <c r="V110" s="58"/>
      <c r="W110" s="91"/>
      <c r="X110" s="91"/>
      <c r="Y110" s="295" t="str">
        <f>'ПТ'!B67</f>
        <v xml:space="preserve">Утеплитель минераловатный (Технониколь - ТЕХНОФАС ДЕКОР) ρ=90-110 кг/м³, предел прочности на отрыв не менее 15 кПа, λ=0,044 Вт/м°С</v>
      </c>
      <c r="Z110" s="230" t="str">
        <f>'ПТ'!C67</f>
        <v xml:space="preserve">по проекту</v>
      </c>
      <c r="AA110" s="60"/>
      <c r="AB110" s="91"/>
      <c r="AC110" s="286" t="str">
        <f>П!C202</f>
        <v xml:space="preserve">Клей плиточный водостойкий Церезит СМ 16</v>
      </c>
      <c r="AD110" s="230" t="str">
        <f>П!D202&amp;" мм"</f>
        <v xml:space="preserve">6 мм</v>
      </c>
      <c r="AE110" s="60"/>
      <c r="AF110" s="91"/>
      <c r="AG110" s="91"/>
    </row>
    <row r="111" ht="15.75" outlineLevel="1">
      <c r="A111" s="91"/>
      <c r="B111" s="91"/>
      <c r="C111" s="91"/>
      <c r="D111" s="91"/>
      <c r="E111" s="91"/>
      <c r="F111" s="91"/>
      <c r="G111" s="91"/>
      <c r="H111" s="91"/>
      <c r="I111" s="91"/>
      <c r="J111" s="91"/>
      <c r="K111" s="91"/>
      <c r="L111" s="91"/>
      <c r="M111" s="91"/>
      <c r="N111" s="91"/>
      <c r="O111" s="91"/>
      <c r="P111" s="91"/>
      <c r="Q111" s="91"/>
      <c r="R111" s="91"/>
      <c r="S111" s="91"/>
      <c r="T111" s="91"/>
      <c r="U111" s="58"/>
      <c r="V111" s="285" t="str">
        <f>'ОТ'!B14</f>
        <v xml:space="preserve">Простая окраска краской водно-дисперсионной влагостойкой за 2 раза</v>
      </c>
      <c r="W111" s="230" t="str">
        <f>'ОТ'!C14</f>
        <v xml:space="preserve">2 слоя</v>
      </c>
      <c r="X111" s="91"/>
      <c r="Y111" s="109"/>
      <c r="Z111" s="91"/>
      <c r="AA111" s="60"/>
      <c r="AB111" s="91"/>
      <c r="AC111" s="286" t="str">
        <f>П!C203</f>
        <v xml:space="preserve">Грунтовка глубокого проникновения Церезит CT 17</v>
      </c>
      <c r="AD111" s="230" t="str">
        <f>П!D203</f>
        <v xml:space="preserve">1 слой</v>
      </c>
      <c r="AE111" s="60"/>
      <c r="AF111" s="91"/>
      <c r="AG111" s="91"/>
    </row>
    <row r="112" ht="26" customHeight="1" outlineLevel="1">
      <c r="A112" s="91"/>
      <c r="B112" s="71"/>
      <c r="C112" s="91"/>
      <c r="D112" s="91"/>
      <c r="E112" s="91"/>
      <c r="F112" s="91"/>
      <c r="G112" s="91"/>
      <c r="H112" s="91"/>
      <c r="I112" s="91"/>
      <c r="J112" s="91"/>
      <c r="K112" s="91"/>
      <c r="L112" s="91"/>
      <c r="M112" s="91"/>
      <c r="N112" s="91"/>
      <c r="O112" s="91"/>
      <c r="P112" s="91"/>
      <c r="Q112" s="91"/>
      <c r="R112" s="91"/>
      <c r="S112" s="91"/>
      <c r="T112" s="91"/>
      <c r="U112" s="70"/>
      <c r="V112" s="70"/>
      <c r="W112" s="71"/>
      <c r="X112" s="91"/>
      <c r="Y112" s="296" t="str">
        <f>'ПТ'!B68</f>
        <v xml:space="preserve">Слой штукатурно-клеевой Технониколь 210 или аналог, армированный сеткой фасадной стеклотканевой щелочестойкой М3600</v>
      </c>
      <c r="Z112" s="230" t="str">
        <f>'ПТ'!C68&amp;" мм"</f>
        <v xml:space="preserve">10 мм</v>
      </c>
      <c r="AA112" s="60"/>
      <c r="AB112" s="91"/>
      <c r="AC112" s="285" t="str">
        <f>П!C204</f>
        <v xml:space="preserve">Стяжка полусухая цементно-песчаная М150, армированная фиброволокном 
(фибра полипропиленовая 12мм, расход 0.6кг/м3)</v>
      </c>
      <c r="AD112" s="242" t="str">
        <f>П!D204&amp;" мм"</f>
        <v xml:space="preserve">153 мм</v>
      </c>
      <c r="AE112" s="60"/>
      <c r="AF112" s="91"/>
      <c r="AG112" s="91"/>
    </row>
    <row r="113" ht="34" customHeight="1" outlineLevel="1">
      <c r="A113" s="91"/>
      <c r="B113" s="65" t="s">
        <v>516</v>
      </c>
      <c r="C113" s="91"/>
      <c r="D113" s="91"/>
      <c r="E113" s="91"/>
      <c r="F113" s="91"/>
      <c r="G113" s="91"/>
      <c r="H113" s="91"/>
      <c r="I113" s="91"/>
      <c r="J113" s="91"/>
      <c r="K113" s="91"/>
      <c r="L113" s="91"/>
      <c r="M113" s="91"/>
      <c r="N113" s="91"/>
      <c r="O113" s="91"/>
      <c r="P113" s="91"/>
      <c r="Q113" s="91"/>
      <c r="R113" s="91"/>
      <c r="S113" s="91"/>
      <c r="T113" s="91"/>
      <c r="U113" s="235" t="str">
        <f>'ОТ'!A32</f>
        <v>ОТ-16</v>
      </c>
      <c r="V113" s="64" t="str">
        <f>'ОТ'!B32</f>
        <v xml:space="preserve">Грунтовка Бетонконтакт</v>
      </c>
      <c r="W113" s="65" t="str">
        <f>'ОТ'!C32</f>
        <v xml:space="preserve">1 слой</v>
      </c>
      <c r="X113" s="91"/>
      <c r="Y113" s="58"/>
      <c r="Z113" s="91"/>
      <c r="AA113" s="60"/>
      <c r="AB113" s="91"/>
      <c r="AC113" s="285" t="str">
        <f>П!C205</f>
        <v xml:space="preserve">Гидроизоляция обмазочная битумной эмульсионной мастикой Технониколь №31 с заведением на стены на 200 мм с прокладкой по углам геотекстилем плотностью 60-120 г/м3</v>
      </c>
      <c r="AD113" s="230" t="str">
        <f>П!D205</f>
        <v xml:space="preserve">2 слоя</v>
      </c>
      <c r="AE113" s="60"/>
      <c r="AF113" s="91"/>
      <c r="AG113" s="91"/>
    </row>
    <row r="114" ht="19.5" customHeight="1" outlineLevel="1">
      <c r="A114" s="91"/>
      <c r="B114" s="91"/>
      <c r="C114" s="91"/>
      <c r="D114" s="91"/>
      <c r="E114" s="91"/>
      <c r="F114" s="91"/>
      <c r="G114" s="91"/>
      <c r="H114" s="91"/>
      <c r="I114" s="91"/>
      <c r="J114" s="91"/>
      <c r="K114" s="91"/>
      <c r="L114" s="91"/>
      <c r="M114" s="91"/>
      <c r="N114" s="91"/>
      <c r="O114" s="91"/>
      <c r="P114" s="91"/>
      <c r="Q114" s="91"/>
      <c r="R114" s="91"/>
      <c r="S114" s="91"/>
      <c r="T114" s="91"/>
      <c r="U114" s="58"/>
      <c r="V114" s="285" t="str">
        <f>'ОТ'!B33</f>
        <v xml:space="preserve">Керамическая плитка на растворе цементно-песчаном с затиркой швов</v>
      </c>
      <c r="W114" s="229" t="str">
        <f>'ОТ'!C33&amp;" мм"</f>
        <v xml:space="preserve">12* мм</v>
      </c>
      <c r="X114" s="91"/>
      <c r="Y114" s="286" t="str">
        <f>'ПТ'!B69</f>
        <v xml:space="preserve">Грунтовка под финишную отделку</v>
      </c>
      <c r="Z114" s="230" t="str">
        <f>'ПТ'!C69</f>
        <v xml:space="preserve">1 слой</v>
      </c>
      <c r="AA114" s="60"/>
      <c r="AB114" s="91"/>
      <c r="AC114" s="285" t="str">
        <f>П!C206</f>
        <v xml:space="preserve">Праймер битумный эмульсионный Технониколь №4 с заведением на стены на 200 мм</v>
      </c>
      <c r="AD114" s="230" t="str">
        <f>П!D206</f>
        <v xml:space="preserve">1 слой</v>
      </c>
      <c r="AE114" s="60"/>
      <c r="AF114" s="91"/>
      <c r="AG114" s="91"/>
    </row>
    <row r="115" outlineLevel="1">
      <c r="A115" s="71"/>
      <c r="B115" s="71"/>
      <c r="C115" s="71"/>
      <c r="D115" s="71"/>
      <c r="E115" s="71"/>
      <c r="F115" s="71"/>
      <c r="G115" s="71"/>
      <c r="H115" s="71"/>
      <c r="I115" s="71"/>
      <c r="J115" s="71"/>
      <c r="K115" s="71"/>
      <c r="L115" s="71"/>
      <c r="M115" s="71"/>
      <c r="N115" s="71"/>
      <c r="O115" s="71"/>
      <c r="P115" s="71"/>
      <c r="Q115" s="71"/>
      <c r="R115" s="71"/>
      <c r="S115" s="71"/>
      <c r="T115" s="71"/>
      <c r="U115" s="70"/>
      <c r="V115" s="58"/>
      <c r="W115" s="175"/>
      <c r="X115" s="71"/>
      <c r="Y115" s="293" t="str">
        <f>'ПТ'!B70</f>
        <v xml:space="preserve">Простая окраска краской влагостойкой водно-дисперсионной за 2 раза</v>
      </c>
      <c r="Z115" s="73" t="str">
        <f>'ПТ'!C70</f>
        <v xml:space="preserve">2 слоя</v>
      </c>
      <c r="AA115" s="29"/>
      <c r="AB115" s="71"/>
      <c r="AC115" s="285" t="str">
        <f>П!C207</f>
        <v xml:space="preserve">Монолитный ж/бетон</v>
      </c>
      <c r="AD115" s="73" t="str">
        <f>П!D207</f>
        <v xml:space="preserve">по проекту</v>
      </c>
      <c r="AE115" s="29"/>
      <c r="AF115" s="71"/>
      <c r="AG115" s="71"/>
    </row>
    <row r="116" outlineLevel="1">
      <c r="A116" s="62" t="s">
        <v>518</v>
      </c>
      <c r="B116" s="53"/>
      <c r="C116" s="270" t="str">
        <f>'ОС'!A7</f>
        <v>ОС-4</v>
      </c>
      <c r="D116" s="271" t="str">
        <f>'ОС'!B7</f>
        <v xml:space="preserve">Грунтовка Бетонконтакт</v>
      </c>
      <c r="E116" s="203" t="str">
        <f>'ОС'!C7</f>
        <v xml:space="preserve">1 слой</v>
      </c>
      <c r="F116" s="203"/>
      <c r="G116" s="204"/>
      <c r="H116" s="203"/>
      <c r="I116" s="270" t="str">
        <f>'ОС'!A9</f>
        <v>ОС-5</v>
      </c>
      <c r="J116" s="223" t="str">
        <f>'ОС'!B9</f>
        <v xml:space="preserve">Грунтовка глубокого проникновения</v>
      </c>
      <c r="K116" s="203" t="str">
        <f>'ОС'!C9</f>
        <v xml:space="preserve">1 слой</v>
      </c>
      <c r="L116" s="203"/>
      <c r="M116" s="204"/>
      <c r="N116" s="203"/>
      <c r="O116" s="203"/>
      <c r="P116" s="204"/>
      <c r="Q116" s="203"/>
      <c r="R116" s="203"/>
      <c r="S116" s="204"/>
      <c r="T116" s="203"/>
      <c r="U116" s="226" t="str">
        <f>'ОТ'!A13</f>
        <v>ОТ-6</v>
      </c>
      <c r="V116" s="297" t="str">
        <f>'ОТ'!B13</f>
        <v xml:space="preserve">Грунтовка под финишную отделку</v>
      </c>
      <c r="W116" s="298" t="str">
        <f>'ОТ'!C13</f>
        <v xml:space="preserve">1 слой</v>
      </c>
      <c r="X116" s="210"/>
      <c r="Y116" s="204"/>
      <c r="Z116" s="203"/>
      <c r="AA116" s="65"/>
      <c r="AB116" s="203"/>
      <c r="AC116" s="204"/>
      <c r="AD116" s="203"/>
      <c r="AE116" s="203"/>
      <c r="AF116" s="204"/>
      <c r="AG116" s="203"/>
    </row>
    <row r="117" outlineLevel="1">
      <c r="A117" s="70"/>
      <c r="B117" s="29"/>
      <c r="C117" s="91"/>
      <c r="D117" s="296" t="str">
        <f>'ОС'!B8</f>
        <v xml:space="preserve">Профиль углозащитный оцинкованный 25х25мм, сплошное выравнивание смесями цементно-песчаными по сетке тканой стальной 10х10х0.8 мм</v>
      </c>
      <c r="E117" s="232" t="str">
        <f>'ОС'!C8&amp;" мм"</f>
        <v xml:space="preserve">10 мм</v>
      </c>
      <c r="F117" s="71"/>
      <c r="G117" s="71"/>
      <c r="H117" s="71"/>
      <c r="I117" s="71"/>
      <c r="J117" s="215" t="str">
        <f>'ОС'!B10</f>
        <v xml:space="preserve">Профиль углозащитный оцинкованный 25х25мм, простая штукатурка смесями цементно-песчаными по сетке тканой стальной 10х10х0.8 мм</v>
      </c>
      <c r="K117" s="290" t="str">
        <f>'ОС'!C10&amp;" мм"</f>
        <v xml:space="preserve">14 мм</v>
      </c>
      <c r="L117" s="71"/>
      <c r="M117" s="71"/>
      <c r="N117" s="71"/>
      <c r="O117" s="71"/>
      <c r="P117" s="71"/>
      <c r="Q117" s="71"/>
      <c r="R117" s="71"/>
      <c r="S117" s="71"/>
      <c r="T117" s="71"/>
      <c r="U117" s="58"/>
      <c r="V117" s="299" t="str">
        <f>'ОТ'!B14</f>
        <v xml:space="preserve">Простая окраска краской водно-дисперсионной влагостойкой за 2 раза</v>
      </c>
      <c r="W117" s="300" t="str">
        <f>'ОТ'!C14</f>
        <v xml:space="preserve">2 слоя</v>
      </c>
      <c r="X117" s="29"/>
      <c r="Y117" s="71"/>
      <c r="Z117" s="71"/>
      <c r="AA117" s="71"/>
      <c r="AB117" s="71"/>
      <c r="AC117" s="71"/>
      <c r="AD117" s="71"/>
      <c r="AE117" s="71"/>
      <c r="AF117" s="71"/>
      <c r="AG117" s="71"/>
    </row>
    <row r="118" outlineLevel="1">
      <c r="A118" s="182" t="s">
        <v>519</v>
      </c>
      <c r="B118" s="53"/>
      <c r="C118" s="201" t="str">
        <f>'ОС'!A160</f>
        <v>ОС-58</v>
      </c>
      <c r="D118" s="274" t="str">
        <f>'ОС'!B160</f>
        <v xml:space="preserve">Грунтовка Бетонконтакт</v>
      </c>
      <c r="E118" s="201" t="str">
        <f>'ОС'!C160</f>
        <v xml:space="preserve">1 слой</v>
      </c>
      <c r="F118" s="232"/>
      <c r="G118" s="232"/>
      <c r="H118" s="232"/>
      <c r="I118" s="201" t="str">
        <f>'ОС'!A157</f>
        <v>ОС-57</v>
      </c>
      <c r="J118" s="211" t="str">
        <f>'ОС'!B157</f>
        <v xml:space="preserve">Каркас металлический С623 (профиль ПН 28х27 и ПП 60х27)</v>
      </c>
      <c r="K118" s="212" t="str">
        <f>'ОС'!C157&amp;" мм"</f>
        <v xml:space="preserve">27 мм</v>
      </c>
      <c r="L118" s="232"/>
      <c r="M118" s="232"/>
      <c r="N118" s="232"/>
      <c r="O118" s="232"/>
      <c r="P118" s="232"/>
      <c r="Q118" s="232"/>
      <c r="R118" s="232"/>
      <c r="S118" s="232"/>
      <c r="T118" s="232"/>
      <c r="U118" s="201" t="str">
        <f>'ОТ'!A13</f>
        <v>ОТ-6</v>
      </c>
      <c r="V118" s="301" t="str">
        <f>'ОТ'!B13</f>
        <v xml:space="preserve">Грунтовка под финишную отделку</v>
      </c>
      <c r="W118" s="212" t="str">
        <f>'ОТ'!C13</f>
        <v xml:space="preserve">1 слой</v>
      </c>
      <c r="X118" s="232"/>
      <c r="Y118" s="232"/>
      <c r="Z118" s="232"/>
      <c r="AA118" s="232"/>
      <c r="AB118" s="232"/>
      <c r="AC118" s="203"/>
      <c r="AD118" s="232"/>
      <c r="AE118" s="232"/>
      <c r="AF118" s="232"/>
      <c r="AG118" s="232"/>
    </row>
    <row r="119" outlineLevel="1">
      <c r="A119" s="58"/>
      <c r="B119" s="60"/>
      <c r="C119" s="91"/>
      <c r="D119" s="302" t="str">
        <f>'ОС'!B161</f>
        <v xml:space="preserve">Профиль углозащитный оцинкованный 25х25мм, сплошное выравнивание смесями цементно-песчаными по сетке тканой стальной 10х10х0.8 мм</v>
      </c>
      <c r="E119" s="212" t="str">
        <f>'ОС'!C161&amp;" мм"</f>
        <v xml:space="preserve">30 мм</v>
      </c>
      <c r="F119" s="91"/>
      <c r="G119" s="91"/>
      <c r="H119" s="91"/>
      <c r="I119" s="91"/>
      <c r="J119" s="211" t="str">
        <f>'ОС'!B158</f>
        <v>ГСП-Н2</v>
      </c>
      <c r="K119" s="212" t="str">
        <f>'ОС'!C158&amp;" мм"</f>
        <v xml:space="preserve">12,5 мм</v>
      </c>
      <c r="L119" s="91"/>
      <c r="M119" s="91"/>
      <c r="N119" s="91"/>
      <c r="O119" s="91"/>
      <c r="P119" s="91"/>
      <c r="Q119" s="91"/>
      <c r="R119" s="91"/>
      <c r="S119" s="91"/>
      <c r="T119" s="91"/>
      <c r="U119" s="91"/>
      <c r="V119" s="296" t="str">
        <f>'ОТ'!B14</f>
        <v xml:space="preserve">Простая окраска краской водно-дисперсионной влагостойкой за 2 раза</v>
      </c>
      <c r="W119" s="212" t="str">
        <f>'ОТ'!C14</f>
        <v xml:space="preserve">2 слоя</v>
      </c>
      <c r="X119" s="91"/>
      <c r="Y119" s="91"/>
      <c r="Z119" s="91"/>
      <c r="AA119" s="91"/>
      <c r="AB119" s="91"/>
      <c r="AC119" s="91"/>
      <c r="AD119" s="91"/>
      <c r="AE119" s="91"/>
      <c r="AF119" s="91"/>
      <c r="AG119" s="91"/>
    </row>
    <row r="120" outlineLevel="1">
      <c r="A120" s="70"/>
      <c r="B120" s="29"/>
      <c r="C120" s="71"/>
      <c r="D120" s="70"/>
      <c r="E120" s="71"/>
      <c r="F120" s="71"/>
      <c r="G120" s="71"/>
      <c r="H120" s="71"/>
      <c r="I120" s="71"/>
      <c r="J120" s="211" t="str">
        <f>'ОС'!B159</f>
        <v xml:space="preserve">Профиль угловой оцинкованный перфорированный 31х31х0,4 мм, шпатлевка стыков ГСП с проклейкой лентой армирующей</v>
      </c>
      <c r="K120" s="212" t="str">
        <f>'ОС'!C159</f>
        <v>-</v>
      </c>
      <c r="L120" s="71"/>
      <c r="M120" s="71"/>
      <c r="N120" s="71"/>
      <c r="O120" s="71"/>
      <c r="P120" s="71"/>
      <c r="Q120" s="71"/>
      <c r="R120" s="71"/>
      <c r="S120" s="71"/>
      <c r="T120" s="71"/>
      <c r="U120" s="71"/>
      <c r="V120" s="58"/>
      <c r="W120" s="91"/>
      <c r="X120" s="71"/>
      <c r="Y120" s="71"/>
      <c r="Z120" s="71"/>
      <c r="AA120" s="71"/>
      <c r="AB120" s="71"/>
      <c r="AC120" s="71"/>
      <c r="AD120" s="71"/>
      <c r="AE120" s="71"/>
      <c r="AF120" s="71"/>
      <c r="AG120" s="71"/>
    </row>
    <row r="121" ht="35.5" customHeight="1" outlineLevel="1">
      <c r="A121" s="62" t="s">
        <v>520</v>
      </c>
      <c r="B121" s="77" t="s">
        <v>521</v>
      </c>
      <c r="C121" s="203" t="str">
        <f>'ОС'!A3</f>
        <v>ОС-1</v>
      </c>
      <c r="D121" s="208" t="str">
        <f>'ОС'!B3</f>
        <v xml:space="preserve">Грунтовка Бетонконтакт</v>
      </c>
      <c r="E121" s="65" t="str">
        <f>'ОС'!C3</f>
        <v xml:space="preserve">1 слой</v>
      </c>
      <c r="F121" s="65" t="str">
        <f>'ОС'!A144</f>
        <v>ОС-53</v>
      </c>
      <c r="G121" s="208" t="str">
        <f>'ОС'!B144</f>
        <v xml:space="preserve">Грунтовка Бетонконтакт</v>
      </c>
      <c r="H121" s="65" t="str">
        <f>'ОС'!C144</f>
        <v xml:space="preserve">1 слой</v>
      </c>
      <c r="I121" s="203" t="str">
        <f>'ОС'!A28</f>
        <v>ОС-15</v>
      </c>
      <c r="J121" s="208" t="str">
        <f>'ОС'!B28</f>
        <v xml:space="preserve">Грунтовка глубокого проникновения</v>
      </c>
      <c r="K121" s="65" t="str">
        <f>'ОС'!C28</f>
        <v xml:space="preserve">1 слой</v>
      </c>
      <c r="L121" s="203" t="str">
        <f>'ОС'!A13</f>
        <v>ОС-7</v>
      </c>
      <c r="M121" s="208" t="str">
        <f>'ОС'!B13</f>
        <v xml:space="preserve">Грунтовка глубокого проникновения</v>
      </c>
      <c r="N121" s="209" t="str">
        <f>'ОС'!C13</f>
        <v xml:space="preserve">1 слой</v>
      </c>
      <c r="O121" s="201" t="str">
        <f>'ОС'!A6</f>
        <v>ОС-3</v>
      </c>
      <c r="P121" s="202" t="str">
        <f>'ОС'!B6</f>
        <v xml:space="preserve">Слой штукатурно-клеевой Технониколь 210 или аналог, армированный сеткой фасадной стеклотканевой щелочестойкой М3600</v>
      </c>
      <c r="Q121" s="65" t="str">
        <f>'ОС'!C6&amp;" мм"</f>
        <v xml:space="preserve">10 мм</v>
      </c>
      <c r="R121" s="65"/>
      <c r="S121" s="225"/>
      <c r="T121" s="65"/>
      <c r="U121" s="303" t="str">
        <f>'ОТ'!A11</f>
        <v>ОТ-5</v>
      </c>
      <c r="V121" s="64" t="str">
        <f>'ОТ'!B11</f>
        <v xml:space="preserve">Грунтовка под финишную отделку</v>
      </c>
      <c r="W121" s="65" t="str">
        <f>'ОТ'!C11</f>
        <v xml:space="preserve">1 слой</v>
      </c>
      <c r="X121" s="203" t="str">
        <f>'ПТ'!A23</f>
        <v>ПТ-5</v>
      </c>
      <c r="Y121" s="271" t="str">
        <f>'ПТ'!B23</f>
        <v xml:space="preserve">Грунтовка Бетонконтакт</v>
      </c>
      <c r="Z121" s="203" t="str">
        <f>'ПТ'!C23</f>
        <v xml:space="preserve">1 слой</v>
      </c>
      <c r="AA121" s="210" t="s">
        <v>458</v>
      </c>
      <c r="AB121" s="65" t="str">
        <f>П!A188</f>
        <v>П-30</v>
      </c>
      <c r="AC121" s="227" t="str">
        <f>П!C188</f>
        <v xml:space="preserve">Фальшпол ПСК X-FLOOR
- панель сульфато-кальциевая плита 600*600*40 мм с антистатическим ПВХ покрытием
- подложка панели оцинкованный лист 0,55 мм
- боковые кромки декоративный кромочный материал пвх 0,5 мм
- опорная конструкция винтовые регулируемые опоры, стрингеры П-образные</v>
      </c>
      <c r="AD121" s="65" t="str">
        <f>П!D188</f>
        <v xml:space="preserve">по проекту</v>
      </c>
      <c r="AE121" s="210" t="s">
        <v>458</v>
      </c>
      <c r="AF121" s="203" t="s">
        <v>458</v>
      </c>
      <c r="AG121" s="203" t="s">
        <v>458</v>
      </c>
    </row>
    <row r="122" ht="65" customHeight="1" outlineLevel="1">
      <c r="A122" s="58"/>
      <c r="B122" s="71"/>
      <c r="C122" s="71"/>
      <c r="D122" s="253" t="str">
        <f>'ОС'!B4</f>
        <v xml:space="preserve">Затирка поверхности после демонтажа опалубки</v>
      </c>
      <c r="E122" s="73" t="str">
        <f>'ОС'!C4&amp;" мм"</f>
        <v xml:space="preserve">2-4 мм</v>
      </c>
      <c r="F122" s="71"/>
      <c r="G122" s="304" t="str">
        <f>'ОС'!B145</f>
        <v xml:space="preserve">Сплошное выравнивание смесями цементно-песчаными по сетке тканой стальной 10х10х0.8 мм</v>
      </c>
      <c r="H122" s="73" t="str">
        <f>'ОС'!C145&amp;" мм"</f>
        <v xml:space="preserve">до 35 мм</v>
      </c>
      <c r="I122" s="71"/>
      <c r="J122" s="253" t="str">
        <f>'ОС'!B29</f>
        <v xml:space="preserve">Простая штукатурка смесями цементно-песчаными</v>
      </c>
      <c r="K122" s="73" t="str">
        <f>'ОС'!C29&amp;" мм"</f>
        <v xml:space="preserve">14 мм</v>
      </c>
      <c r="L122" s="71"/>
      <c r="M122" s="253" t="str">
        <f>'ОС'!B14</f>
        <v xml:space="preserve">Простая штукатурка смесями цементно-песчаными по сетке тканой стальной 10х10х0.8 мм</v>
      </c>
      <c r="N122" s="32" t="str">
        <f>'ОС'!C14&amp;" мм"</f>
        <v xml:space="preserve">14 мм</v>
      </c>
      <c r="O122" s="91"/>
      <c r="P122" s="91"/>
      <c r="Q122" s="91"/>
      <c r="R122" s="91"/>
      <c r="S122" s="91"/>
      <c r="T122" s="91"/>
      <c r="U122" s="70"/>
      <c r="V122" s="305" t="str">
        <f>'ОТ'!B12</f>
        <v xml:space="preserve">Простая окраска краской водно-дисперсионной за 2 раза</v>
      </c>
      <c r="W122" s="73" t="str">
        <f>'ОТ'!C12</f>
        <v xml:space="preserve">2 слоя</v>
      </c>
      <c r="X122" s="91"/>
      <c r="Y122" s="280" t="str">
        <f>'ПТ'!B24</f>
        <v xml:space="preserve">Затирка поверхности после демонтажа опалубки</v>
      </c>
      <c r="Z122" s="232" t="str">
        <f>'ПТ'!C24&amp;" мм"</f>
        <v xml:space="preserve">2-4 мм</v>
      </c>
      <c r="AA122" s="60"/>
      <c r="AB122" s="91"/>
      <c r="AC122" s="58"/>
      <c r="AD122" s="91"/>
      <c r="AE122" s="60"/>
      <c r="AF122" s="91"/>
      <c r="AG122" s="91"/>
    </row>
    <row r="123" ht="22.5" customHeight="1" outlineLevel="1">
      <c r="A123" s="58"/>
      <c r="B123" s="79" t="s">
        <v>522</v>
      </c>
      <c r="C123" s="232"/>
      <c r="D123" s="213"/>
      <c r="E123" s="230"/>
      <c r="F123" s="230"/>
      <c r="G123" s="213"/>
      <c r="H123" s="230"/>
      <c r="I123" s="232"/>
      <c r="J123" s="213"/>
      <c r="K123" s="230"/>
      <c r="L123" s="232"/>
      <c r="M123" s="213"/>
      <c r="N123" s="214"/>
      <c r="O123" s="91"/>
      <c r="P123" s="91"/>
      <c r="Q123" s="91"/>
      <c r="R123" s="91"/>
      <c r="S123" s="91"/>
      <c r="T123" s="91"/>
      <c r="U123" s="306" t="str">
        <f>'ОТ'!A29</f>
        <v>ОТ-14</v>
      </c>
      <c r="V123" s="286" t="str">
        <f>'ОТ'!B29</f>
        <v xml:space="preserve">Пропитка упрочняющая обеспыливающая</v>
      </c>
      <c r="W123" s="230" t="str">
        <f>'ОТ'!C29</f>
        <v xml:space="preserve">1 слой</v>
      </c>
      <c r="X123" s="91"/>
      <c r="Y123" s="281" t="str">
        <f>'ПТ'!B25</f>
        <v xml:space="preserve">Грунтовка под финишную отделку</v>
      </c>
      <c r="Z123" s="232" t="str">
        <f>'ПТ'!C25</f>
        <v xml:space="preserve">1 слой</v>
      </c>
      <c r="AA123" s="60"/>
      <c r="AB123" s="91"/>
      <c r="AC123" s="286" t="str">
        <f>П!C189</f>
        <v xml:space="preserve">Пропитка упрочняющая и обеспыливающая</v>
      </c>
      <c r="AD123" s="230" t="str">
        <f>П!D189</f>
        <v xml:space="preserve">1 слой</v>
      </c>
      <c r="AE123" s="60"/>
      <c r="AF123" s="91"/>
      <c r="AG123" s="91"/>
    </row>
    <row r="124" ht="32.5" customHeight="1" outlineLevel="1">
      <c r="A124" s="70"/>
      <c r="B124" s="71"/>
      <c r="C124" s="71"/>
      <c r="D124" s="71"/>
      <c r="E124" s="71"/>
      <c r="F124" s="71"/>
      <c r="G124" s="71"/>
      <c r="H124" s="71"/>
      <c r="I124" s="71"/>
      <c r="J124" s="71"/>
      <c r="K124" s="71"/>
      <c r="L124" s="71"/>
      <c r="M124" s="71"/>
      <c r="N124" s="60"/>
      <c r="O124" s="71"/>
      <c r="P124" s="71"/>
      <c r="Q124" s="71"/>
      <c r="R124" s="71"/>
      <c r="S124" s="71"/>
      <c r="T124" s="71"/>
      <c r="U124" s="70"/>
      <c r="V124" s="70"/>
      <c r="W124" s="71"/>
      <c r="X124" s="71"/>
      <c r="Y124" s="280" t="str">
        <f>'ПТ'!B26</f>
        <v xml:space="preserve">Простая окраска краской водно-дисперсионной за 2 раза</v>
      </c>
      <c r="Z124" s="232" t="str">
        <f>'ПТ'!C26</f>
        <v xml:space="preserve">2 слоя</v>
      </c>
      <c r="AA124" s="29"/>
      <c r="AB124" s="71"/>
      <c r="AC124" s="285" t="str">
        <f>П!C190</f>
        <v xml:space="preserve">Монолитный ж/бетон</v>
      </c>
      <c r="AD124" s="230" t="str">
        <f>П!D190</f>
        <v xml:space="preserve">по проекту</v>
      </c>
      <c r="AE124" s="29"/>
      <c r="AF124" s="71"/>
      <c r="AG124" s="71"/>
    </row>
    <row r="125" ht="20.5" customHeight="1" outlineLevel="1">
      <c r="A125" s="62" t="s">
        <v>523</v>
      </c>
      <c r="B125" s="53"/>
      <c r="C125" s="68" t="str">
        <f>'ОС'!A3</f>
        <v>ОС-1</v>
      </c>
      <c r="D125" s="208" t="str">
        <f>'ОС'!B3</f>
        <v xml:space="preserve">Грунтовка Бетонконтакт</v>
      </c>
      <c r="E125" s="214" t="str">
        <f>'ОС'!C3</f>
        <v xml:space="preserve">1 слой</v>
      </c>
      <c r="F125" s="214" t="str">
        <f>'ОС'!A144</f>
        <v>ОС-53</v>
      </c>
      <c r="G125" s="307" t="str">
        <f>'ОС'!B144</f>
        <v xml:space="preserve">Грунтовка Бетонконтакт</v>
      </c>
      <c r="H125" s="214" t="str">
        <f>'ОС'!C144</f>
        <v xml:space="preserve">1 слой</v>
      </c>
      <c r="I125" s="203" t="str">
        <f>'ОС'!A28</f>
        <v>ОС-15</v>
      </c>
      <c r="J125" s="286" t="str">
        <f>'ОС'!B28</f>
        <v xml:space="preserve">Грунтовка глубокого проникновения</v>
      </c>
      <c r="K125" s="230" t="str">
        <f>'ОС'!C28</f>
        <v xml:space="preserve">1 слой</v>
      </c>
      <c r="L125" s="203" t="str">
        <f>'ОС'!A13</f>
        <v>ОС-7</v>
      </c>
      <c r="M125" s="286" t="str">
        <f>'ОС'!B13</f>
        <v xml:space="preserve">Грунтовка глубокого проникновения</v>
      </c>
      <c r="N125" s="65" t="str">
        <f>'ОС'!C13</f>
        <v xml:space="preserve">1 слой</v>
      </c>
      <c r="O125" s="65"/>
      <c r="P125" s="204"/>
      <c r="Q125" s="203"/>
      <c r="R125" s="270" t="str">
        <f>'ОС'!A46</f>
        <v>ОС-24</v>
      </c>
      <c r="S125" s="234" t="str">
        <f>'ОС'!B46</f>
        <v xml:space="preserve">Шпатлевка стыков ГСП с проклейкой лентой армирующей</v>
      </c>
      <c r="T125" s="203" t="str">
        <f>'ОС'!C46</f>
        <v>-</v>
      </c>
      <c r="U125" s="303" t="str">
        <f>'ОТ'!A11</f>
        <v>ОТ-5</v>
      </c>
      <c r="V125" s="64" t="str">
        <f>'ОТ'!B11</f>
        <v xml:space="preserve">Грунтовка под финишную отделку</v>
      </c>
      <c r="W125" s="65" t="str">
        <f>'ОТ'!C11</f>
        <v xml:space="preserve">1 слой</v>
      </c>
      <c r="X125" s="203" t="str">
        <f>'ПТ'!A23</f>
        <v>ПТ-5</v>
      </c>
      <c r="Y125" s="271" t="str">
        <f>'ПТ'!B23</f>
        <v xml:space="preserve">Грунтовка Бетонконтакт</v>
      </c>
      <c r="Z125" s="203" t="str">
        <f>'ПТ'!C23</f>
        <v xml:space="preserve">1 слой</v>
      </c>
      <c r="AA125" s="210" t="s">
        <v>458</v>
      </c>
      <c r="AB125" s="270" t="str">
        <f>'П'!A137</f>
        <v>П-22</v>
      </c>
      <c r="AC125" s="308" t="str">
        <f>'П'!C137</f>
        <v xml:space="preserve">Линолеум антистатичный пожаробезопасный</v>
      </c>
      <c r="AD125" s="270" t="str">
        <f>'П'!D137&amp;" мм"</f>
        <v xml:space="preserve">2 мм</v>
      </c>
      <c r="AE125" s="272" t="str">
        <f>П!A367</f>
        <v>ПЛН-09</v>
      </c>
      <c r="AF125" s="234" t="str">
        <f>П!C367</f>
        <v xml:space="preserve">Плинтус гибкий ПВХ h=100мм, группа горючести Г1</v>
      </c>
      <c r="AG125" s="270" t="str">
        <f>П!D367</f>
        <v>-</v>
      </c>
    </row>
    <row r="126" ht="18" customHeight="1" outlineLevel="1">
      <c r="A126" s="58"/>
      <c r="B126" s="60"/>
      <c r="C126" s="91"/>
      <c r="D126" s="91"/>
      <c r="E126" s="60"/>
      <c r="F126" s="60"/>
      <c r="G126" s="60"/>
      <c r="H126" s="60"/>
      <c r="I126" s="91"/>
      <c r="J126" s="58"/>
      <c r="K126" s="91"/>
      <c r="L126" s="91"/>
      <c r="M126" s="58"/>
      <c r="N126" s="91"/>
      <c r="O126" s="91"/>
      <c r="P126" s="91"/>
      <c r="Q126" s="91"/>
      <c r="R126" s="91"/>
      <c r="S126" s="91"/>
      <c r="T126" s="91"/>
      <c r="U126" s="58"/>
      <c r="V126" s="58"/>
      <c r="W126" s="91"/>
      <c r="X126" s="91"/>
      <c r="Y126" s="280" t="str">
        <f>'ПТ'!B24</f>
        <v xml:space="preserve">Затирка поверхности после демонтажа опалубки</v>
      </c>
      <c r="Z126" s="232" t="str">
        <f>'ПТ'!C24&amp;" мм"</f>
        <v xml:space="preserve">2-4 мм</v>
      </c>
      <c r="AA126" s="60"/>
      <c r="AB126" s="91"/>
      <c r="AC126" s="309" t="str">
        <f>П!C138</f>
        <v xml:space="preserve">Клей токопроводящий 523 EUROSTAR TACK EC</v>
      </c>
      <c r="AD126" s="212" t="str">
        <f>П!D138&amp;" мм"</f>
        <v xml:space="preserve">2 мм</v>
      </c>
      <c r="AE126" s="60"/>
      <c r="AF126" s="91"/>
      <c r="AG126" s="91"/>
    </row>
    <row r="127" outlineLevel="1">
      <c r="A127" s="58"/>
      <c r="B127" s="60"/>
      <c r="C127" s="91"/>
      <c r="D127" s="91"/>
      <c r="E127" s="60"/>
      <c r="F127" s="60"/>
      <c r="G127" s="60"/>
      <c r="H127" s="60"/>
      <c r="I127" s="91"/>
      <c r="J127" s="58"/>
      <c r="K127" s="91"/>
      <c r="L127" s="91"/>
      <c r="M127" s="58"/>
      <c r="N127" s="91"/>
      <c r="O127" s="91"/>
      <c r="P127" s="91"/>
      <c r="Q127" s="91"/>
      <c r="R127" s="91"/>
      <c r="S127" s="91"/>
      <c r="T127" s="91"/>
      <c r="U127" s="58"/>
      <c r="V127" s="58"/>
      <c r="W127" s="91"/>
      <c r="X127" s="91"/>
      <c r="Y127" s="58"/>
      <c r="Z127" s="91"/>
      <c r="AA127" s="60"/>
      <c r="AB127" s="91"/>
      <c r="AC127" s="309" t="str">
        <f>П!C139</f>
        <v xml:space="preserve">Грунтовка токопроводяшая Forbo Eurocol 041 Europrimer EС</v>
      </c>
      <c r="AD127" s="232" t="str">
        <f>'П'!D139</f>
        <v xml:space="preserve">1 слой</v>
      </c>
      <c r="AE127" s="60"/>
      <c r="AF127" s="91"/>
      <c r="AG127" s="91"/>
    </row>
    <row r="128" ht="16.5" customHeight="1" outlineLevel="1">
      <c r="A128" s="58"/>
      <c r="B128" s="60"/>
      <c r="C128" s="91"/>
      <c r="D128" s="213" t="str">
        <f>'ОС'!B4</f>
        <v xml:space="preserve">Затирка поверхности после демонтажа опалубки</v>
      </c>
      <c r="E128" s="214" t="str">
        <f>'ОС'!C4&amp;" мм"</f>
        <v xml:space="preserve">2-4 мм</v>
      </c>
      <c r="F128" s="60"/>
      <c r="G128" s="278" t="str">
        <f>'ОС'!B145</f>
        <v xml:space="preserve">Сплошное выравнивание смесями цементно-песчаными по сетке тканой стальной 10х10х0.8 мм</v>
      </c>
      <c r="H128" s="214" t="str">
        <f>'ОС'!C145&amp;" мм"</f>
        <v xml:space="preserve">до 35 мм</v>
      </c>
      <c r="I128" s="91"/>
      <c r="J128" s="285" t="str">
        <f>'ОС'!B29</f>
        <v xml:space="preserve">Простая штукатурка смесями цементно-песчаными</v>
      </c>
      <c r="K128" s="230" t="str">
        <f>'ОС'!C29&amp;" мм"</f>
        <v xml:space="preserve">14 мм</v>
      </c>
      <c r="L128" s="91"/>
      <c r="M128" s="285" t="str">
        <f>'ОС'!B14</f>
        <v xml:space="preserve">Простая штукатурка смесями цементно-песчаными по сетке тканой стальной 10х10х0.8 мм</v>
      </c>
      <c r="N128" s="230" t="str">
        <f>'ОС'!C14&amp;" мм"</f>
        <v xml:space="preserve">14 мм</v>
      </c>
      <c r="O128" s="91"/>
      <c r="P128" s="91"/>
      <c r="Q128" s="91"/>
      <c r="R128" s="91"/>
      <c r="S128" s="91"/>
      <c r="T128" s="91"/>
      <c r="U128" s="58"/>
      <c r="V128" s="277" t="str">
        <f>'ОТ'!B12</f>
        <v xml:space="preserve">Простая окраска краской водно-дисперсионной за 2 раза</v>
      </c>
      <c r="W128" s="230" t="str">
        <f>'ОТ'!C12</f>
        <v xml:space="preserve">2 слоя</v>
      </c>
      <c r="X128" s="91"/>
      <c r="Y128" s="281" t="str">
        <f>'ПТ'!B25</f>
        <v xml:space="preserve">Грунтовка под финишную отделку</v>
      </c>
      <c r="Z128" s="232" t="str">
        <f>'ПТ'!C25</f>
        <v xml:space="preserve">1 слой</v>
      </c>
      <c r="AA128" s="60"/>
      <c r="AB128" s="91"/>
      <c r="AC128" s="285" t="str">
        <f>П!C140</f>
        <v xml:space="preserve">Стяжка полусухая цементно-песчаная М150, армированная фиброволокном 
(фибра полипропиленовая 12мм, расход 0.6кг/м3)</v>
      </c>
      <c r="AD128" s="212" t="str">
        <f>'П'!D140&amp;" мм"</f>
        <v xml:space="preserve">56 мм</v>
      </c>
      <c r="AE128" s="60"/>
      <c r="AF128" s="91"/>
      <c r="AG128" s="91"/>
    </row>
    <row r="129" ht="16.5" customHeight="1" outlineLevel="1">
      <c r="A129" s="58"/>
      <c r="B129" s="60"/>
      <c r="C129" s="91"/>
      <c r="D129" s="91"/>
      <c r="E129" s="60"/>
      <c r="F129" s="60"/>
      <c r="G129" s="60"/>
      <c r="H129" s="60"/>
      <c r="I129" s="91"/>
      <c r="J129" s="58"/>
      <c r="K129" s="91"/>
      <c r="L129" s="91"/>
      <c r="M129" s="58"/>
      <c r="N129" s="91"/>
      <c r="O129" s="91"/>
      <c r="P129" s="91"/>
      <c r="Q129" s="91"/>
      <c r="R129" s="91"/>
      <c r="S129" s="91"/>
      <c r="T129" s="91"/>
      <c r="U129" s="58"/>
      <c r="V129" s="58"/>
      <c r="W129" s="91"/>
      <c r="X129" s="91"/>
      <c r="Y129" s="280" t="str">
        <f>'ПТ'!B26</f>
        <v xml:space="preserve">Простая окраска краской водно-дисперсионной за 2 раза</v>
      </c>
      <c r="Z129" s="232" t="str">
        <f>'ПТ'!C26</f>
        <v xml:space="preserve">2 слоя</v>
      </c>
      <c r="AA129" s="60"/>
      <c r="AB129" s="91"/>
      <c r="AC129" s="285" t="str">
        <f>П!C141</f>
        <v xml:space="preserve">Пленка полиэтиленовая 200 мкр</v>
      </c>
      <c r="AD129" s="230" t="str">
        <f>'П'!D141</f>
        <v xml:space="preserve">1 слой</v>
      </c>
      <c r="AE129" s="60"/>
      <c r="AF129" s="91"/>
      <c r="AG129" s="91"/>
    </row>
    <row r="130" ht="16.5" customHeight="1" outlineLevel="1">
      <c r="A130" s="58"/>
      <c r="B130" s="60"/>
      <c r="C130" s="91"/>
      <c r="D130" s="91"/>
      <c r="E130" s="60"/>
      <c r="F130" s="60"/>
      <c r="G130" s="60"/>
      <c r="H130" s="60"/>
      <c r="I130" s="91"/>
      <c r="J130" s="58"/>
      <c r="K130" s="91"/>
      <c r="L130" s="91"/>
      <c r="M130" s="58"/>
      <c r="N130" s="91"/>
      <c r="O130" s="91"/>
      <c r="P130" s="91"/>
      <c r="Q130" s="91"/>
      <c r="R130" s="91"/>
      <c r="S130" s="91"/>
      <c r="T130" s="91"/>
      <c r="U130" s="58"/>
      <c r="V130" s="58"/>
      <c r="W130" s="91"/>
      <c r="X130" s="91"/>
      <c r="Y130" s="58"/>
      <c r="Z130" s="91"/>
      <c r="AA130" s="60"/>
      <c r="AB130" s="91"/>
      <c r="AC130" s="285" t="str">
        <f>П!C142</f>
        <v xml:space="preserve">Утеплитель минераловатный (Технониколь ТЕХНОФЛОР СТАНДАРТ) q=100-120 кг/м3, предел прочности на сжатие не менее 30 кПа, λ=0,044 Вт/м°С</v>
      </c>
      <c r="AD130" s="230" t="str">
        <f>'П'!D142&amp;" мм"</f>
        <v xml:space="preserve">50 мм</v>
      </c>
      <c r="AE130" s="60"/>
      <c r="AF130" s="91"/>
      <c r="AG130" s="91"/>
    </row>
    <row r="131" ht="16.5" customHeight="1" outlineLevel="1">
      <c r="A131" s="70"/>
      <c r="B131" s="29"/>
      <c r="C131" s="71"/>
      <c r="D131" s="71"/>
      <c r="E131" s="29"/>
      <c r="F131" s="29"/>
      <c r="G131" s="29"/>
      <c r="H131" s="29"/>
      <c r="I131" s="71"/>
      <c r="J131" s="70"/>
      <c r="K131" s="71"/>
      <c r="L131" s="71"/>
      <c r="M131" s="70"/>
      <c r="N131" s="71"/>
      <c r="O131" s="71"/>
      <c r="P131" s="71"/>
      <c r="Q131" s="71"/>
      <c r="R131" s="71"/>
      <c r="S131" s="71"/>
      <c r="T131" s="71"/>
      <c r="U131" s="70"/>
      <c r="V131" s="70"/>
      <c r="W131" s="71"/>
      <c r="X131" s="71"/>
      <c r="Y131" s="70"/>
      <c r="Z131" s="71"/>
      <c r="AA131" s="29"/>
      <c r="AB131" s="71"/>
      <c r="AC131" s="285" t="str">
        <f>П!C143</f>
        <v xml:space="preserve">Монолитный ж/бетон</v>
      </c>
      <c r="AD131" s="230" t="str">
        <f>'П'!D143</f>
        <v xml:space="preserve">по проекту</v>
      </c>
      <c r="AE131" s="29"/>
      <c r="AF131" s="71"/>
      <c r="AG131" s="71"/>
    </row>
    <row r="132" outlineLevel="1">
      <c r="A132" s="62" t="s">
        <v>524</v>
      </c>
      <c r="B132" s="53"/>
      <c r="C132" s="203" t="str">
        <f>'ОС'!A3</f>
        <v>ОС-1</v>
      </c>
      <c r="D132" s="271" t="str">
        <f>'ОС'!B3</f>
        <v xml:space="preserve">Грунтовка Бетонконтакт</v>
      </c>
      <c r="E132" s="203" t="str">
        <f>'ОС'!C3</f>
        <v xml:space="preserve">1 слой</v>
      </c>
      <c r="F132" s="236"/>
      <c r="G132" s="270"/>
      <c r="H132" s="236"/>
      <c r="I132" s="203" t="str">
        <f>'ОС'!A28</f>
        <v>ОС-15</v>
      </c>
      <c r="J132" s="271" t="str">
        <f>'ОС'!B28</f>
        <v xml:space="preserve">Грунтовка глубокого проникновения</v>
      </c>
      <c r="K132" s="203" t="str">
        <f>'ОС'!C28</f>
        <v xml:space="preserve">1 слой</v>
      </c>
      <c r="L132" s="203"/>
      <c r="M132" s="204"/>
      <c r="N132" s="203"/>
      <c r="O132" s="201" t="str">
        <f>'ОС'!A6</f>
        <v>ОС-3</v>
      </c>
      <c r="P132" s="202" t="str">
        <f>'ОС'!B6</f>
        <v xml:space="preserve">Слой штукатурно-клеевой Технониколь 210 или аналог, армированный сеткой фасадной стеклотканевой щелочестойкой М3600</v>
      </c>
      <c r="Q132" s="203" t="str">
        <f>'ОС'!C6&amp;" мм"</f>
        <v xml:space="preserve">10 мм</v>
      </c>
      <c r="R132" s="203"/>
      <c r="S132" s="204"/>
      <c r="T132" s="203"/>
      <c r="U132" s="224" t="str">
        <f>'ОТ'!A29</f>
        <v>ОТ-14</v>
      </c>
      <c r="V132" s="238" t="str">
        <f>'ОТ'!B29</f>
        <v xml:space="preserve">Пропитка упрочняющая обеспыливающая</v>
      </c>
      <c r="W132" s="230" t="str">
        <f>'ОТ'!C29</f>
        <v xml:space="preserve">1 слой</v>
      </c>
      <c r="X132" s="65" t="str">
        <f>'ПТ'!A71</f>
        <v>ПТ-14</v>
      </c>
      <c r="Y132" s="227" t="str">
        <f>'ПТ'!B71</f>
        <v xml:space="preserve">Смесь клеевая для монтажа утеплителя (Технониколь 110)</v>
      </c>
      <c r="Z132" s="65" t="str">
        <f>'ПТ'!C71&amp;" мм"</f>
        <v xml:space="preserve">5 мм</v>
      </c>
      <c r="AA132" s="210" t="s">
        <v>458</v>
      </c>
      <c r="AB132" s="203" t="str">
        <f>'П'!A21</f>
        <v>П-5</v>
      </c>
      <c r="AC132" s="271" t="str">
        <f>'П'!C21</f>
        <v xml:space="preserve">Пропитка упрочняющая и обеспыливающая</v>
      </c>
      <c r="AD132" s="203" t="str">
        <f>'П'!D21</f>
        <v xml:space="preserve">1 слой</v>
      </c>
      <c r="AE132" s="210" t="s">
        <v>458</v>
      </c>
      <c r="AF132" s="203" t="s">
        <v>458</v>
      </c>
      <c r="AG132" s="203" t="s">
        <v>458</v>
      </c>
    </row>
    <row r="133" outlineLevel="1">
      <c r="A133" s="58"/>
      <c r="B133" s="60"/>
      <c r="C133" s="91"/>
      <c r="D133" s="58"/>
      <c r="E133" s="91"/>
      <c r="G133" s="91"/>
      <c r="I133" s="91"/>
      <c r="J133" s="58"/>
      <c r="K133" s="91"/>
      <c r="L133" s="91"/>
      <c r="M133" s="91"/>
      <c r="N133" s="91"/>
      <c r="O133" s="91"/>
      <c r="P133" s="91"/>
      <c r="Q133" s="91"/>
      <c r="R133" s="91"/>
      <c r="S133" s="91"/>
      <c r="T133" s="91"/>
      <c r="U133" s="91"/>
      <c r="V133" s="310"/>
      <c r="W133" s="91"/>
      <c r="X133" s="91"/>
      <c r="Y133" s="295" t="str">
        <f>'ПТ'!B72</f>
        <v xml:space="preserve">Утеплитель минераловатный (Технониколь - ТЕХНОФАС ДЕКОР) ρ=90-110 кг/м³, предел прочности на отрыв не менее 15 кПа, λ=0,044 Вт/м°С</v>
      </c>
      <c r="Z133" s="230" t="str">
        <f>'ПТ'!C72</f>
        <v xml:space="preserve">по проекту</v>
      </c>
      <c r="AA133" s="60"/>
      <c r="AB133" s="91"/>
      <c r="AC133" s="280" t="str">
        <f>П!C22</f>
        <v xml:space="preserve">Стяжка полусухая цементно-песчаная М150, армированная фиброволокном 
(фибра полипропиленовая 12мм, расход 0.6кг/м3)</v>
      </c>
      <c r="AD133" s="232" t="str">
        <f>'П'!D22&amp;" мм"</f>
        <v xml:space="preserve">40 мм</v>
      </c>
      <c r="AE133" s="60"/>
      <c r="AF133" s="91"/>
      <c r="AG133" s="91"/>
    </row>
    <row r="134" ht="15.75" outlineLevel="1">
      <c r="A134" s="58"/>
      <c r="B134" s="60"/>
      <c r="C134" s="91"/>
      <c r="D134" s="280" t="str">
        <f>'ОС'!B4</f>
        <v xml:space="preserve">Затирка поверхности после демонтажа опалубки</v>
      </c>
      <c r="E134" s="232" t="str">
        <f>'ОС'!C4&amp;" мм"</f>
        <v xml:space="preserve">2-4 мм</v>
      </c>
      <c r="G134" s="91"/>
      <c r="I134" s="91"/>
      <c r="J134" s="280" t="str">
        <f>'ОС'!B29</f>
        <v xml:space="preserve">Простая штукатурка смесями цементно-песчаными</v>
      </c>
      <c r="K134" s="232" t="str">
        <f>'ОС'!C29&amp;" мм"</f>
        <v xml:space="preserve">14 мм</v>
      </c>
      <c r="L134" s="91"/>
      <c r="M134" s="91"/>
      <c r="N134" s="91"/>
      <c r="O134" s="91"/>
      <c r="P134" s="91"/>
      <c r="Q134" s="91"/>
      <c r="R134" s="91"/>
      <c r="S134" s="91"/>
      <c r="T134" s="91"/>
      <c r="U134" s="91"/>
      <c r="V134" s="310"/>
      <c r="W134" s="91"/>
      <c r="X134" s="91"/>
      <c r="Y134" s="296" t="str">
        <f>'ПТ'!B73</f>
        <v xml:space="preserve">Слой штукатурно-клеевой Технониколь 210 или аналог, армированный сеткой фасадной стеклотканевой щелочестойкой М3600</v>
      </c>
      <c r="Z134" s="230" t="str">
        <f>'ПТ'!C73&amp;" мм"</f>
        <v xml:space="preserve">10 мм</v>
      </c>
      <c r="AA134" s="60"/>
      <c r="AB134" s="91"/>
      <c r="AC134" s="280" t="str">
        <f>П!C23</f>
        <v xml:space="preserve">Пленка полиэтиленовая 200 мкр</v>
      </c>
      <c r="AD134" s="232" t="str">
        <f>'П'!D23</f>
        <v xml:space="preserve">1 слой</v>
      </c>
      <c r="AE134" s="60"/>
      <c r="AF134" s="91"/>
      <c r="AG134" s="91"/>
    </row>
    <row r="135" ht="38.5" customHeight="1" outlineLevel="1">
      <c r="A135" s="58"/>
      <c r="B135" s="60"/>
      <c r="C135" s="91"/>
      <c r="D135" s="58"/>
      <c r="E135" s="91"/>
      <c r="G135" s="91"/>
      <c r="I135" s="91"/>
      <c r="J135" s="58"/>
      <c r="K135" s="91"/>
      <c r="L135" s="91"/>
      <c r="M135" s="91"/>
      <c r="N135" s="91"/>
      <c r="O135" s="91"/>
      <c r="P135" s="91"/>
      <c r="Q135" s="91"/>
      <c r="R135" s="91"/>
      <c r="S135" s="91"/>
      <c r="T135" s="91"/>
      <c r="U135" s="91"/>
      <c r="V135" s="310"/>
      <c r="W135" s="91"/>
      <c r="X135" s="91"/>
      <c r="Y135" s="58"/>
      <c r="Z135" s="91"/>
      <c r="AA135" s="60"/>
      <c r="AB135" s="91"/>
      <c r="AC135" s="280" t="str">
        <f>П!C24</f>
        <v xml:space="preserve">Утеплитель минераловатный (Технониколь ТЕХНОФЛОР СТАНДАРТ) q=100-120 кг/м3, предел прочности на сжатие не менее 30 кПа, λ=0,044 Вт/м°С</v>
      </c>
      <c r="AD135" s="232" t="str">
        <f>'П'!D24&amp;" мм"</f>
        <v xml:space="preserve">50 мм</v>
      </c>
      <c r="AE135" s="60"/>
      <c r="AF135" s="91"/>
      <c r="AG135" s="91"/>
    </row>
    <row r="136" outlineLevel="1">
      <c r="A136" s="70"/>
      <c r="B136" s="29"/>
      <c r="C136" s="71"/>
      <c r="D136" s="70"/>
      <c r="E136" s="71"/>
      <c r="F136" s="28"/>
      <c r="G136" s="71"/>
      <c r="H136" s="28"/>
      <c r="I136" s="91"/>
      <c r="J136" s="70"/>
      <c r="K136" s="71"/>
      <c r="L136" s="71"/>
      <c r="M136" s="71"/>
      <c r="N136" s="71"/>
      <c r="O136" s="71"/>
      <c r="P136" s="71"/>
      <c r="Q136" s="71"/>
      <c r="R136" s="71"/>
      <c r="S136" s="71"/>
      <c r="T136" s="71"/>
      <c r="U136" s="71"/>
      <c r="V136" s="311"/>
      <c r="W136" s="71"/>
      <c r="X136" s="71"/>
      <c r="Y136" s="312" t="str">
        <f>'ПТ'!B74</f>
        <v xml:space="preserve">Пропитка упрочняющая обеспыливающая</v>
      </c>
      <c r="Z136" s="73" t="str">
        <f>'ПТ'!C74</f>
        <v xml:space="preserve">1 слой</v>
      </c>
      <c r="AA136" s="29"/>
      <c r="AB136" s="71"/>
      <c r="AC136" s="280" t="str">
        <f>П!C25</f>
        <v xml:space="preserve">Монолитный ж/бетон</v>
      </c>
      <c r="AD136" s="232" t="str">
        <f>'П'!D25</f>
        <v xml:space="preserve">по проекту</v>
      </c>
      <c r="AE136" s="29"/>
      <c r="AF136" s="71"/>
      <c r="AG136" s="71"/>
    </row>
    <row r="137" ht="34.5" customHeight="1" outlineLevel="1">
      <c r="A137" s="313" t="s">
        <v>525</v>
      </c>
      <c r="B137" s="314"/>
      <c r="C137" s="315" t="str">
        <f>'ОС'!A3</f>
        <v>ОС-1</v>
      </c>
      <c r="D137" s="316" t="str">
        <f>'ОС'!B3</f>
        <v xml:space="preserve">Грунтовка Бетонконтакт</v>
      </c>
      <c r="E137" s="317" t="str">
        <f>'ОС'!C3</f>
        <v xml:space="preserve">1 слой</v>
      </c>
      <c r="F137" s="318"/>
      <c r="G137" s="318"/>
      <c r="H137" s="318"/>
      <c r="I137" s="319" t="str">
        <f>'ОС'!A9</f>
        <v>ОС-5</v>
      </c>
      <c r="J137" s="320" t="str">
        <f>'ОС'!B9</f>
        <v xml:space="preserve">Грунтовка глубокого проникновения</v>
      </c>
      <c r="K137" s="321" t="str">
        <f>'ОС'!C9</f>
        <v xml:space="preserve">1 слой</v>
      </c>
      <c r="L137" s="319" t="str">
        <f>'ОС'!A9</f>
        <v>ОС-5</v>
      </c>
      <c r="M137" s="316" t="str">
        <f>'ОС'!B9</f>
        <v xml:space="preserve">Грунтовка глубокого проникновения</v>
      </c>
      <c r="N137" s="319" t="str">
        <f>'ОС'!C9</f>
        <v xml:space="preserve">1 слой</v>
      </c>
      <c r="O137" s="322"/>
      <c r="P137" s="322"/>
      <c r="Q137" s="322"/>
      <c r="R137" s="322"/>
      <c r="S137" s="322"/>
      <c r="T137" s="322"/>
      <c r="U137" s="323" t="str">
        <f>'ОТ'!A29</f>
        <v>ОТ-14</v>
      </c>
      <c r="V137" s="265" t="str">
        <f>'ОТ'!B29</f>
        <v xml:space="preserve">Пропитка упрочняющая обеспыливающая</v>
      </c>
      <c r="W137" s="315" t="str">
        <f>'ОТ'!C29</f>
        <v xml:space="preserve">1 слой</v>
      </c>
      <c r="X137" s="324"/>
      <c r="Y137" s="325"/>
      <c r="Z137" s="326"/>
      <c r="AA137" s="322"/>
      <c r="AB137" s="322"/>
      <c r="AC137" s="327"/>
      <c r="AD137" s="327"/>
      <c r="AE137" s="322"/>
      <c r="AF137" s="322"/>
      <c r="AG137" s="322"/>
    </row>
    <row r="138" ht="79" customHeight="1" outlineLevel="1">
      <c r="A138" s="313"/>
      <c r="B138" s="314"/>
      <c r="C138" s="315"/>
      <c r="D138" s="328" t="str">
        <f>'ОС'!B4</f>
        <v xml:space="preserve">Затирка поверхности после демонтажа опалубки</v>
      </c>
      <c r="E138" s="329" t="str">
        <f>'ОС'!C4&amp;" мм"</f>
        <v xml:space="preserve">2-4 мм</v>
      </c>
      <c r="F138" s="330"/>
      <c r="G138" s="330"/>
      <c r="H138" s="330"/>
      <c r="I138" s="331"/>
      <c r="J138" s="332" t="str">
        <f>'ОС'!B10</f>
        <v xml:space="preserve">Профиль углозащитный оцинкованный 25х25мм, простая штукатурка смесями цементно-песчаными по сетке тканой стальной 10х10х0.8 мм</v>
      </c>
      <c r="K138" s="333" t="str">
        <f>'ОС'!C10&amp;" мм"</f>
        <v xml:space="preserve">14 мм</v>
      </c>
      <c r="L138" s="331"/>
      <c r="M138" s="328" t="str">
        <f>'ОС'!B10</f>
        <v xml:space="preserve">Профиль углозащитный оцинкованный 25х25мм, простая штукатурка смесями цементно-песчаными по сетке тканой стальной 10х10х0.8 мм</v>
      </c>
      <c r="N138" s="331" t="str">
        <f>'ОС'!C10&amp;" мм"</f>
        <v xml:space="preserve">14 мм</v>
      </c>
      <c r="O138" s="322"/>
      <c r="P138" s="322"/>
      <c r="Q138" s="322"/>
      <c r="R138" s="322"/>
      <c r="S138" s="322"/>
      <c r="T138" s="322"/>
      <c r="U138" s="323"/>
      <c r="V138" s="334"/>
      <c r="W138" s="331"/>
      <c r="X138" s="324"/>
      <c r="Y138" s="335"/>
      <c r="Z138" s="335"/>
      <c r="AA138" s="322"/>
      <c r="AB138" s="322"/>
      <c r="AC138" s="326"/>
      <c r="AD138" s="326"/>
      <c r="AE138" s="322"/>
      <c r="AF138" s="322"/>
      <c r="AG138" s="322"/>
    </row>
    <row r="139" outlineLevel="1">
      <c r="A139" s="82" t="s">
        <v>526</v>
      </c>
      <c r="B139" s="76" t="s">
        <v>509</v>
      </c>
      <c r="C139" s="270" t="str">
        <f>'ОС'!A3</f>
        <v>ОС-1</v>
      </c>
      <c r="D139" s="288" t="str">
        <f>'ОС'!B3</f>
        <v xml:space="preserve">Грунтовка Бетонконтакт</v>
      </c>
      <c r="E139" s="239" t="str">
        <f>'ОС'!C3</f>
        <v xml:space="preserve">1 слой</v>
      </c>
      <c r="F139" s="270" t="str">
        <f>'ОС'!A144</f>
        <v>ОС-53</v>
      </c>
      <c r="G139" s="336" t="str">
        <f>'ОС'!B144</f>
        <v xml:space="preserve">Грунтовка Бетонконтакт</v>
      </c>
      <c r="H139" s="272" t="str">
        <f>'ОС'!C144</f>
        <v xml:space="preserve">1 слой</v>
      </c>
      <c r="I139" s="279" t="str">
        <f>'ОС'!A28</f>
        <v>ОС-15</v>
      </c>
      <c r="J139" s="288" t="str">
        <f>'ОС'!B28</f>
        <v xml:space="preserve">Грунтовка глубокого проникновения</v>
      </c>
      <c r="K139" s="337" t="str">
        <f>'ОС'!C28</f>
        <v xml:space="preserve">1 слой</v>
      </c>
      <c r="L139" s="270" t="str">
        <f>'ОС'!A13</f>
        <v>ОС-7</v>
      </c>
      <c r="M139" s="288" t="str">
        <f>'ОС'!B13</f>
        <v xml:space="preserve">Грунтовка глубокого проникновения</v>
      </c>
      <c r="N139" s="270" t="str">
        <f>'ОС'!C13</f>
        <v xml:space="preserve">1 слой</v>
      </c>
      <c r="O139" s="205" t="str">
        <f>'ОС'!A6</f>
        <v>ОС-3</v>
      </c>
      <c r="P139" s="338" t="str">
        <f>'ОС'!B6</f>
        <v xml:space="preserve">Слой штукатурно-клеевой Технониколь 210 или аналог, армированный сеткой фасадной стеклотканевой щелочестойкой М3600</v>
      </c>
      <c r="Q139" s="272" t="str">
        <f>'ОС'!C6&amp;" мм"</f>
        <v xml:space="preserve">10 мм</v>
      </c>
      <c r="R139" s="210"/>
      <c r="S139" s="210"/>
      <c r="T139" s="210"/>
      <c r="U139" s="236" t="str">
        <f>'ОТ'!A7</f>
        <v>ОТ-3</v>
      </c>
      <c r="V139" s="339" t="str">
        <f>'ОТ'!B7</f>
        <v xml:space="preserve">Грунт-краска колеруемая, группа горючести НГ</v>
      </c>
      <c r="W139" s="239" t="str">
        <f>'ОТ'!C7</f>
        <v xml:space="preserve">1 слой</v>
      </c>
      <c r="X139" s="270" t="str">
        <f>'ПТ'!A40</f>
        <v>ПТ-8</v>
      </c>
      <c r="Y139" s="277" t="str">
        <f>'ПТ'!B40</f>
        <v xml:space="preserve">Смесь клеевая для монтажа утеплителя (Технониколь 110)</v>
      </c>
      <c r="Z139" s="239" t="str">
        <f>'ПТ'!C40&amp;" мм"</f>
        <v xml:space="preserve">5 мм</v>
      </c>
      <c r="AA139" s="272" t="s">
        <v>458</v>
      </c>
      <c r="AB139" s="245" t="str">
        <f>'П'!A3</f>
        <v>П-1</v>
      </c>
      <c r="AC139" s="246" t="str">
        <f>'П'!C3</f>
        <v xml:space="preserve">Керамогранит с затиркой швов</v>
      </c>
      <c r="AD139" s="240" t="str">
        <f>'П'!D3&amp;" мм"</f>
        <v xml:space="preserve">8 мм</v>
      </c>
      <c r="AE139" s="272" t="str">
        <f>П!A361</f>
        <v>ПЛН-02</v>
      </c>
      <c r="AF139" s="340" t="str">
        <f>П!C361</f>
        <v xml:space="preserve">Плинтус из керамогранита h=100мм (нарезать из керамогранита отделки пола)</v>
      </c>
      <c r="AG139" s="272" t="str">
        <f>П!D361&amp;" мм"</f>
        <v xml:space="preserve">8 мм</v>
      </c>
    </row>
    <row r="140" outlineLevel="1">
      <c r="A140" s="91"/>
      <c r="B140" s="91"/>
      <c r="C140" s="91"/>
      <c r="D140" s="58"/>
      <c r="E140" s="91"/>
      <c r="F140" s="91"/>
      <c r="G140" s="91"/>
      <c r="H140" s="60"/>
      <c r="I140" s="60"/>
      <c r="J140" s="58"/>
      <c r="K140" s="58"/>
      <c r="L140" s="91"/>
      <c r="M140" s="58"/>
      <c r="N140" s="91"/>
      <c r="O140" s="60"/>
      <c r="P140" s="60"/>
      <c r="Q140" s="60"/>
      <c r="R140" s="60"/>
      <c r="S140" s="60"/>
      <c r="T140" s="60"/>
      <c r="V140" s="175"/>
      <c r="W140" s="91"/>
      <c r="X140" s="91"/>
      <c r="Y140" s="58"/>
      <c r="Z140" s="91"/>
      <c r="AA140" s="60"/>
      <c r="AB140" s="60"/>
      <c r="AC140" s="309" t="str">
        <f>П!C4</f>
        <v xml:space="preserve">Клей плиточный водостойкий Церезит СМ 16</v>
      </c>
      <c r="AD140" s="242" t="str">
        <f>П!D4&amp;" мм"</f>
        <v xml:space="preserve">6 мм</v>
      </c>
      <c r="AE140" s="60"/>
      <c r="AF140" s="60"/>
      <c r="AG140" s="60"/>
    </row>
    <row r="141" ht="20.5" customHeight="1" outlineLevel="1">
      <c r="A141" s="91"/>
      <c r="B141" s="91"/>
      <c r="C141" s="91"/>
      <c r="D141" s="58"/>
      <c r="E141" s="91"/>
      <c r="F141" s="91"/>
      <c r="G141" s="91"/>
      <c r="H141" s="60"/>
      <c r="I141" s="60"/>
      <c r="J141" s="58"/>
      <c r="K141" s="58"/>
      <c r="L141" s="91"/>
      <c r="M141" s="58"/>
      <c r="N141" s="91"/>
      <c r="O141" s="60"/>
      <c r="P141" s="60"/>
      <c r="Q141" s="60"/>
      <c r="R141" s="60"/>
      <c r="S141" s="60"/>
      <c r="T141" s="60"/>
      <c r="V141" s="175"/>
      <c r="W141" s="91"/>
      <c r="X141" s="91"/>
      <c r="Y141" s="295" t="str">
        <f>'ПТ'!B41</f>
        <v xml:space="preserve">Утеплитель минераловатный (Технониколь - ТЕХНОФАС ДЕКОР) ρ=90-110 кг/м³, предел прочности на отрыв не менее 15 кПа, λ=0,044 Вт/м°С</v>
      </c>
      <c r="Z141" s="239" t="str">
        <f>'ПТ'!C41&amp;" мм"</f>
        <v xml:space="preserve">150 мм</v>
      </c>
      <c r="AA141" s="60"/>
      <c r="AB141" s="60"/>
      <c r="AC141" s="309" t="str">
        <f>П!C5</f>
        <v xml:space="preserve">Грунтовка глубокого проникновения Церезит CT 17</v>
      </c>
      <c r="AD141" s="242" t="str">
        <f>'П'!D5</f>
        <v xml:space="preserve">1 слой</v>
      </c>
      <c r="AE141" s="60"/>
      <c r="AF141" s="60"/>
      <c r="AG141" s="60"/>
    </row>
    <row r="142" ht="20.5" customHeight="1" outlineLevel="1">
      <c r="A142" s="91"/>
      <c r="B142" s="91"/>
      <c r="C142" s="91"/>
      <c r="D142" s="58"/>
      <c r="E142" s="91"/>
      <c r="F142" s="91"/>
      <c r="G142" s="91"/>
      <c r="H142" s="60"/>
      <c r="I142" s="60"/>
      <c r="J142" s="58"/>
      <c r="K142" s="58"/>
      <c r="L142" s="91"/>
      <c r="M142" s="58"/>
      <c r="N142" s="91"/>
      <c r="O142" s="60"/>
      <c r="P142" s="60"/>
      <c r="Q142" s="60"/>
      <c r="R142" s="60"/>
      <c r="S142" s="60"/>
      <c r="T142" s="60"/>
      <c r="V142" s="175"/>
      <c r="W142" s="91"/>
      <c r="X142" s="91"/>
      <c r="Y142" s="109"/>
      <c r="Z142" s="91"/>
      <c r="AA142" s="60"/>
      <c r="AB142" s="60"/>
      <c r="AC142" s="302" t="str">
        <f>П!C6</f>
        <v xml:space="preserve">Стяжка полусухая цементно-песчаная М150, армированная фиброволокном (фибра полипропиленовая 12мм, расход 0.6кг/м3)</v>
      </c>
      <c r="AD142" s="242" t="str">
        <f>'П'!D6&amp;" мм"</f>
        <v xml:space="preserve">96 мм</v>
      </c>
      <c r="AE142" s="60"/>
      <c r="AF142" s="60"/>
      <c r="AG142" s="60"/>
    </row>
    <row r="143" outlineLevel="1">
      <c r="A143" s="91"/>
      <c r="B143" s="71"/>
      <c r="C143" s="91"/>
      <c r="D143" s="58"/>
      <c r="E143" s="91"/>
      <c r="F143" s="91"/>
      <c r="G143" s="91"/>
      <c r="H143" s="60"/>
      <c r="I143" s="60"/>
      <c r="J143" s="58"/>
      <c r="K143" s="58"/>
      <c r="L143" s="91"/>
      <c r="M143" s="58"/>
      <c r="N143" s="91"/>
      <c r="O143" s="60"/>
      <c r="P143" s="60"/>
      <c r="Q143" s="60"/>
      <c r="R143" s="60"/>
      <c r="S143" s="60"/>
      <c r="T143" s="60"/>
      <c r="V143" s="175"/>
      <c r="W143" s="91"/>
      <c r="X143" s="91"/>
      <c r="Y143" s="109"/>
      <c r="Z143" s="91"/>
      <c r="AA143" s="60"/>
      <c r="AB143" s="29"/>
      <c r="AC143" s="341" t="str">
        <f>П!C7</f>
        <v xml:space="preserve">Монолитный ж/бетон</v>
      </c>
      <c r="AD143" s="342" t="str">
        <f>'П'!D7</f>
        <v xml:space="preserve">по проекту</v>
      </c>
      <c r="AE143" s="60"/>
      <c r="AF143" s="60"/>
      <c r="AG143" s="60"/>
    </row>
    <row r="144" ht="11.5" customHeight="1" outlineLevel="1">
      <c r="A144" s="91"/>
      <c r="B144" s="76" t="s">
        <v>527</v>
      </c>
      <c r="C144" s="91"/>
      <c r="D144" s="277" t="str">
        <f>'ОС'!B4</f>
        <v xml:space="preserve">Затирка поверхности после демонтажа опалубки</v>
      </c>
      <c r="E144" s="239" t="str">
        <f>'ОС'!C4&amp;" мм"</f>
        <v xml:space="preserve">2-4 мм</v>
      </c>
      <c r="F144" s="91"/>
      <c r="G144" s="231" t="str">
        <f>'ОС'!B145</f>
        <v xml:space="preserve">Сплошное выравнивание смесями цементно-песчаными по сетке тканой стальной 10х10х0.8 мм</v>
      </c>
      <c r="H144" s="239" t="str">
        <f>'ОС'!C145&amp;" мм"</f>
        <v xml:space="preserve">до 35 мм</v>
      </c>
      <c r="I144" s="60"/>
      <c r="J144" s="277" t="str">
        <f>'ОС'!B29</f>
        <v xml:space="preserve">Простая штукатурка смесями цементно-песчаными </v>
      </c>
      <c r="K144" s="337" t="str">
        <f>'ОС'!C29&amp;" мм"</f>
        <v xml:space="preserve">14 мм</v>
      </c>
      <c r="L144" s="91"/>
      <c r="M144" s="277" t="str">
        <f>'ОС'!B14</f>
        <v xml:space="preserve">Простая штукатурка смесями цементно-песчаными по сетке тканой стальной 10х10х0.8 мм</v>
      </c>
      <c r="N144" s="239" t="str">
        <f>'ОС'!C14&amp;" мм"</f>
        <v xml:space="preserve">14 мм</v>
      </c>
      <c r="O144" s="60"/>
      <c r="P144" s="60"/>
      <c r="Q144" s="60"/>
      <c r="R144" s="60"/>
      <c r="S144" s="60"/>
      <c r="T144" s="60"/>
      <c r="V144" s="228" t="str">
        <f>'ОТ'!B8</f>
        <v xml:space="preserve">Окраска краской структурной негорючей, нанесение краскопультом, группа горючести НГ</v>
      </c>
      <c r="W144" s="239" t="str">
        <f>'ОТ'!C8</f>
        <v xml:space="preserve">1 слой</v>
      </c>
      <c r="X144" s="91"/>
      <c r="Y144" s="211" t="str">
        <f>'ПТ'!B42</f>
        <v xml:space="preserve">Слой штукатурно-клеевой Технониколь 210 или аналог, армированный сеткой фасадной стеклотканевой щелочестойкой М3600</v>
      </c>
      <c r="Z144" s="239" t="str">
        <f>'ПТ'!C42&amp;" мм"</f>
        <v xml:space="preserve">10 мм</v>
      </c>
      <c r="AA144" s="60"/>
      <c r="AB144" s="272" t="str">
        <f>'П'!A8</f>
        <v>П-2</v>
      </c>
      <c r="AC144" s="308" t="str">
        <f>П!C8</f>
        <v xml:space="preserve">Керамогранит с затиркой швов</v>
      </c>
      <c r="AD144" s="270" t="str">
        <f>'П'!D8&amp;" мм"</f>
        <v xml:space="preserve">8 мм</v>
      </c>
      <c r="AE144" s="60"/>
      <c r="AF144" s="60"/>
      <c r="AG144" s="60"/>
    </row>
    <row r="145" ht="11.5" customHeight="1" outlineLevel="1">
      <c r="A145" s="91"/>
      <c r="B145" s="91"/>
      <c r="C145" s="91"/>
      <c r="D145" s="58"/>
      <c r="E145" s="91"/>
      <c r="F145" s="91"/>
      <c r="G145" s="91"/>
      <c r="H145" s="91"/>
      <c r="I145" s="60"/>
      <c r="J145" s="58"/>
      <c r="K145" s="58"/>
      <c r="L145" s="91"/>
      <c r="M145" s="58"/>
      <c r="N145" s="91"/>
      <c r="O145" s="60"/>
      <c r="P145" s="60"/>
      <c r="Q145" s="60"/>
      <c r="R145" s="60"/>
      <c r="S145" s="60"/>
      <c r="T145" s="60"/>
      <c r="V145" s="91"/>
      <c r="W145" s="91"/>
      <c r="X145" s="91"/>
      <c r="Y145" s="91"/>
      <c r="Z145" s="91"/>
      <c r="AA145" s="60"/>
      <c r="AB145" s="60"/>
      <c r="AC145" s="288" t="str">
        <f>П!C9</f>
        <v xml:space="preserve">Клей плиточный водостойкий Церезит СМ 16</v>
      </c>
      <c r="AD145" s="239" t="str">
        <f>П!D9&amp;" мм"</f>
        <v xml:space="preserve">6 мм</v>
      </c>
      <c r="AE145" s="60"/>
      <c r="AF145" s="60"/>
      <c r="AG145" s="60"/>
    </row>
    <row r="146" ht="11.5" customHeight="1" outlineLevel="1">
      <c r="A146" s="91"/>
      <c r="B146" s="91"/>
      <c r="C146" s="91"/>
      <c r="D146" s="58"/>
      <c r="E146" s="91"/>
      <c r="F146" s="91"/>
      <c r="G146" s="91"/>
      <c r="H146" s="91"/>
      <c r="I146" s="60"/>
      <c r="J146" s="58"/>
      <c r="K146" s="58"/>
      <c r="L146" s="91"/>
      <c r="M146" s="58"/>
      <c r="N146" s="91"/>
      <c r="O146" s="60"/>
      <c r="P146" s="60"/>
      <c r="Q146" s="60"/>
      <c r="R146" s="60"/>
      <c r="S146" s="60"/>
      <c r="T146" s="60"/>
      <c r="V146" s="91"/>
      <c r="W146" s="91"/>
      <c r="X146" s="91"/>
      <c r="Y146" s="91"/>
      <c r="Z146" s="91"/>
      <c r="AA146" s="60"/>
      <c r="AB146" s="60"/>
      <c r="AC146" s="277" t="str">
        <f>'П'!C10</f>
        <v xml:space="preserve">Смесь ремонтная Церезит CD 24</v>
      </c>
      <c r="AD146" s="239" t="str">
        <f>'П'!D10&amp;" мм"</f>
        <v xml:space="preserve">6 мм</v>
      </c>
      <c r="AE146" s="60"/>
      <c r="AF146" s="60"/>
      <c r="AG146" s="60"/>
    </row>
    <row r="147" ht="11.5" customHeight="1" outlineLevel="1">
      <c r="A147" s="91"/>
      <c r="B147" s="91"/>
      <c r="C147" s="91"/>
      <c r="D147" s="58"/>
      <c r="E147" s="91"/>
      <c r="F147" s="91"/>
      <c r="G147" s="91"/>
      <c r="H147" s="91"/>
      <c r="I147" s="60"/>
      <c r="J147" s="58"/>
      <c r="K147" s="58"/>
      <c r="L147" s="91"/>
      <c r="M147" s="58"/>
      <c r="N147" s="91"/>
      <c r="O147" s="60"/>
      <c r="P147" s="60"/>
      <c r="Q147" s="60"/>
      <c r="R147" s="60"/>
      <c r="S147" s="60"/>
      <c r="T147" s="60"/>
      <c r="V147" s="91"/>
      <c r="W147" s="91"/>
      <c r="X147" s="91"/>
      <c r="Y147" s="91"/>
      <c r="Z147" s="91"/>
      <c r="AA147" s="60"/>
      <c r="AB147" s="60"/>
      <c r="AC147" s="277" t="str">
        <f>П!C11</f>
        <v xml:space="preserve">Монолитный ж/бетон</v>
      </c>
      <c r="AD147" s="239" t="str">
        <f>'П'!D11</f>
        <v xml:space="preserve">по проекту</v>
      </c>
      <c r="AE147" s="60"/>
      <c r="AF147" s="60"/>
      <c r="AG147" s="60"/>
    </row>
    <row r="148" ht="11.5" customHeight="1" outlineLevel="1">
      <c r="A148" s="91"/>
      <c r="B148" s="71"/>
      <c r="C148" s="71"/>
      <c r="D148" s="70"/>
      <c r="E148" s="71"/>
      <c r="F148" s="71"/>
      <c r="G148" s="71"/>
      <c r="H148" s="71"/>
      <c r="I148" s="29"/>
      <c r="J148" s="58"/>
      <c r="K148" s="58"/>
      <c r="L148" s="71"/>
      <c r="M148" s="58"/>
      <c r="N148" s="71"/>
      <c r="O148" s="29"/>
      <c r="P148" s="29"/>
      <c r="Q148" s="29"/>
      <c r="R148" s="29"/>
      <c r="S148" s="29"/>
      <c r="T148" s="29"/>
      <c r="U148" s="28"/>
      <c r="V148" s="71"/>
      <c r="W148" s="71"/>
      <c r="X148" s="91"/>
      <c r="Y148" s="343" t="str">
        <f>'ПТ'!B43</f>
        <v xml:space="preserve">Грунтовка под финишную отделку</v>
      </c>
      <c r="Z148" s="239" t="str">
        <f>'ПТ'!C43</f>
        <v xml:space="preserve">1 слой</v>
      </c>
      <c r="AA148" s="60"/>
      <c r="AB148" s="29"/>
      <c r="AC148" s="70"/>
      <c r="AD148" s="71"/>
      <c r="AE148" s="29"/>
      <c r="AF148" s="29"/>
      <c r="AG148" s="29"/>
    </row>
    <row r="149" ht="15.75" outlineLevel="1">
      <c r="A149" s="91"/>
      <c r="B149" s="76" t="s">
        <v>528</v>
      </c>
      <c r="C149" s="270" t="str">
        <f>'ОС'!A3</f>
        <v>ОС-1</v>
      </c>
      <c r="D149" s="288" t="str">
        <f>'ОС'!B3</f>
        <v xml:space="preserve">Грунтовка Бетонконтакт</v>
      </c>
      <c r="E149" s="239" t="str">
        <f>'ОС'!C3</f>
        <v xml:space="preserve">1 слой</v>
      </c>
      <c r="F149" s="203"/>
      <c r="G149" s="203"/>
      <c r="H149" s="203"/>
      <c r="I149" s="203"/>
      <c r="J149" s="203"/>
      <c r="K149" s="203"/>
      <c r="L149" s="203"/>
      <c r="M149" s="203"/>
      <c r="N149" s="203"/>
      <c r="O149" s="203"/>
      <c r="P149" s="203"/>
      <c r="Q149" s="203"/>
      <c r="R149" s="203"/>
      <c r="S149" s="203"/>
      <c r="T149" s="203"/>
      <c r="U149" s="344" t="str">
        <f>'ОТ'!A9</f>
        <v>ОТ-4</v>
      </c>
      <c r="V149" s="336" t="str">
        <f>'ОТ'!B9</f>
        <v xml:space="preserve">Грунтовка под финишную отделку</v>
      </c>
      <c r="W149" s="270" t="str">
        <f>'ОТ'!C9</f>
        <v xml:space="preserve">1 слой</v>
      </c>
      <c r="X149" s="91"/>
      <c r="Y149" s="228" t="str">
        <f>'ПТ'!B44</f>
        <v xml:space="preserve">Простая окраска краской влагостойкой водно-дисперсионной за 2 раза, группа горючести НГ</v>
      </c>
      <c r="Z149" s="239" t="str">
        <f>'ПТ'!C44</f>
        <v xml:space="preserve">2 слоя</v>
      </c>
      <c r="AA149" s="60"/>
      <c r="AB149" s="203"/>
      <c r="AC149" s="203"/>
      <c r="AD149" s="203"/>
      <c r="AE149" s="203"/>
      <c r="AF149" s="203"/>
      <c r="AG149" s="203"/>
    </row>
    <row r="150" outlineLevel="1">
      <c r="A150" s="71"/>
      <c r="B150" s="71"/>
      <c r="C150" s="71"/>
      <c r="D150" s="277" t="str">
        <f>'ОС'!B4</f>
        <v xml:space="preserve">Затирка поверхности после демонтажа опалубки</v>
      </c>
      <c r="E150" s="239" t="str">
        <f>'ОС'!C4&amp;" мм"</f>
        <v xml:space="preserve">2-4 мм</v>
      </c>
      <c r="F150" s="71"/>
      <c r="G150" s="71"/>
      <c r="H150" s="71"/>
      <c r="I150" s="71"/>
      <c r="J150" s="71"/>
      <c r="K150" s="71"/>
      <c r="L150" s="71"/>
      <c r="M150" s="71"/>
      <c r="N150" s="71"/>
      <c r="O150" s="71"/>
      <c r="P150" s="71"/>
      <c r="Q150" s="71"/>
      <c r="R150" s="71"/>
      <c r="S150" s="71"/>
      <c r="T150" s="71"/>
      <c r="U150" s="70"/>
      <c r="V150" s="260" t="str">
        <f>'ОТ'!B10</f>
        <v xml:space="preserve">Простая окраска краской водно-дисперсионной негорючей за 2 раза, группа горючести НГ</v>
      </c>
      <c r="W150" s="254" t="str">
        <f>'ОТ'!C10</f>
        <v xml:space="preserve">2 слоя</v>
      </c>
      <c r="X150" s="71"/>
      <c r="Y150" s="71"/>
      <c r="Z150" s="71"/>
      <c r="AA150" s="29"/>
      <c r="AB150" s="71"/>
      <c r="AC150" s="71"/>
      <c r="AD150" s="71"/>
      <c r="AE150" s="71"/>
      <c r="AF150" s="71"/>
      <c r="AG150" s="71"/>
    </row>
    <row r="151" outlineLevel="1">
      <c r="A151" s="62" t="s">
        <v>491</v>
      </c>
      <c r="B151" s="53"/>
      <c r="C151" s="203" t="str">
        <f>'ОС'!A3</f>
        <v>ОС-1</v>
      </c>
      <c r="D151" s="271" t="str">
        <f>'ОС'!B3</f>
        <v xml:space="preserve">Грунтовка Бетонконтакт</v>
      </c>
      <c r="E151" s="203" t="str">
        <f>'ОС'!C3</f>
        <v xml:space="preserve">1 слой</v>
      </c>
      <c r="F151" s="222"/>
      <c r="G151" s="204"/>
      <c r="H151" s="222"/>
      <c r="I151" s="203" t="str">
        <f>'ОС'!A28</f>
        <v>ОС-15</v>
      </c>
      <c r="J151" s="271" t="str">
        <f>'ОС'!B28</f>
        <v xml:space="preserve">Грунтовка глубокого проникновения</v>
      </c>
      <c r="K151" s="203" t="str">
        <f>'ОС'!C28</f>
        <v xml:space="preserve">1 слой</v>
      </c>
      <c r="L151" s="203" t="str">
        <f>'ОС'!A13</f>
        <v>ОС-7</v>
      </c>
      <c r="M151" s="271" t="str">
        <f>'ОС'!B13</f>
        <v xml:space="preserve">Грунтовка глубокого проникновения</v>
      </c>
      <c r="N151" s="203" t="str">
        <f>'ОС'!C13</f>
        <v xml:space="preserve">1 слой</v>
      </c>
      <c r="O151" s="205" t="str">
        <f>'ОС'!A6</f>
        <v>ОС-3</v>
      </c>
      <c r="P151" s="202" t="str">
        <f>'ОС'!B6</f>
        <v xml:space="preserve">Слой штукатурно-клеевой Технониколь 210 или аналог, армированный сеткой фасадной стеклотканевой щелочестойкой М3600</v>
      </c>
      <c r="Q151" s="203" t="str">
        <f>'ОС'!C6&amp;" мм"</f>
        <v xml:space="preserve">10 мм</v>
      </c>
      <c r="R151" s="203"/>
      <c r="S151" s="204"/>
      <c r="T151" s="203"/>
      <c r="U151" s="224" t="str">
        <f>'ОТ'!A29</f>
        <v>ОТ-14</v>
      </c>
      <c r="V151" s="208" t="str">
        <f>'ОТ'!B29</f>
        <v xml:space="preserve">Пропитка упрочняющая обеспыливающая</v>
      </c>
      <c r="W151" s="65" t="str">
        <f>'ОТ'!C29</f>
        <v xml:space="preserve">1 слой</v>
      </c>
      <c r="X151" s="65" t="str">
        <f>'ПТ'!A140</f>
        <v>ПТ-30</v>
      </c>
      <c r="Y151" s="286" t="str">
        <f>'ПТ'!B140</f>
        <v xml:space="preserve">Пропитка упрочняющая обеспыливающая</v>
      </c>
      <c r="Z151" s="230" t="str">
        <f>'ПТ'!C140</f>
        <v xml:space="preserve">1 слой</v>
      </c>
      <c r="AA151" s="210" t="s">
        <v>458</v>
      </c>
      <c r="AB151" s="203" t="str">
        <f>'П'!A21</f>
        <v>П-5</v>
      </c>
      <c r="AC151" s="271" t="str">
        <f>'П'!C21</f>
        <v xml:space="preserve">Пропитка упрочняющая и обеспыливающая</v>
      </c>
      <c r="AD151" s="203" t="str">
        <f>'П'!D21</f>
        <v xml:space="preserve">1 слой</v>
      </c>
      <c r="AE151" s="210" t="s">
        <v>458</v>
      </c>
      <c r="AF151" s="203" t="s">
        <v>458</v>
      </c>
      <c r="AG151" s="203" t="s">
        <v>458</v>
      </c>
    </row>
    <row r="152" ht="18.5" customHeight="1" outlineLevel="1">
      <c r="A152" s="58"/>
      <c r="B152" s="60"/>
      <c r="C152" s="91"/>
      <c r="D152" s="58"/>
      <c r="E152" s="91"/>
      <c r="G152" s="91"/>
      <c r="I152" s="91"/>
      <c r="J152" s="58"/>
      <c r="K152" s="91"/>
      <c r="L152" s="91"/>
      <c r="M152" s="58"/>
      <c r="N152" s="91"/>
      <c r="O152" s="60"/>
      <c r="P152" s="91"/>
      <c r="Q152" s="91"/>
      <c r="R152" s="91"/>
      <c r="S152" s="91"/>
      <c r="T152" s="91"/>
      <c r="U152" s="91"/>
      <c r="V152" s="91"/>
      <c r="W152" s="91"/>
      <c r="X152" s="91"/>
      <c r="Y152" s="58"/>
      <c r="Z152" s="91"/>
      <c r="AA152" s="60"/>
      <c r="AB152" s="91"/>
      <c r="AC152" s="280" t="str">
        <f>П!C22</f>
        <v xml:space="preserve">Стяжка полусухая цементно-песчаная М150, армированная фиброволокном 
(фибра полипропиленовая 12мм, расход 0.6кг/м3)</v>
      </c>
      <c r="AD152" s="232" t="str">
        <f>'П'!D22&amp;" мм"</f>
        <v xml:space="preserve">40 мм</v>
      </c>
      <c r="AE152" s="60"/>
      <c r="AF152" s="91"/>
      <c r="AG152" s="91"/>
    </row>
    <row r="153" ht="15.75" outlineLevel="1">
      <c r="A153" s="58"/>
      <c r="B153" s="60"/>
      <c r="C153" s="91"/>
      <c r="D153" s="280" t="str">
        <f>'ОС'!B4</f>
        <v xml:space="preserve">Затирка поверхности после демонтажа опалубки</v>
      </c>
      <c r="E153" s="232" t="str">
        <f>'ОС'!C4&amp;" мм"</f>
        <v xml:space="preserve">2-4 мм</v>
      </c>
      <c r="G153" s="91"/>
      <c r="I153" s="91"/>
      <c r="J153" s="280" t="str">
        <f>'ОС'!B29</f>
        <v xml:space="preserve">Простая штукатурка смесями цементно-песчаными </v>
      </c>
      <c r="K153" s="232" t="str">
        <f>'ОС'!C29&amp;" мм"</f>
        <v xml:space="preserve">14 мм</v>
      </c>
      <c r="L153" s="91"/>
      <c r="M153" s="280" t="str">
        <f>'ОС'!B14</f>
        <v xml:space="preserve">Простая штукатурка смесями цементно-песчаными по сетке тканой стальной 10х10х0.8 мм</v>
      </c>
      <c r="N153" s="232" t="str">
        <f>'ОС'!C14&amp;" мм"</f>
        <v xml:space="preserve">14 мм</v>
      </c>
      <c r="O153" s="60"/>
      <c r="P153" s="91"/>
      <c r="Q153" s="91"/>
      <c r="R153" s="91"/>
      <c r="S153" s="91"/>
      <c r="T153" s="91"/>
      <c r="U153" s="91"/>
      <c r="V153" s="91"/>
      <c r="W153" s="91"/>
      <c r="X153" s="91"/>
      <c r="Y153" s="58"/>
      <c r="Z153" s="91"/>
      <c r="AA153" s="60"/>
      <c r="AB153" s="91"/>
      <c r="AC153" s="280" t="str">
        <f>П!C23</f>
        <v xml:space="preserve">Пленка полиэтиленовая 200 мкр</v>
      </c>
      <c r="AD153" s="232" t="str">
        <f>'П'!D23</f>
        <v xml:space="preserve">1 слой</v>
      </c>
      <c r="AE153" s="60"/>
      <c r="AF153" s="91"/>
      <c r="AG153" s="91"/>
    </row>
    <row r="154" ht="29.5" customHeight="1" outlineLevel="1">
      <c r="A154" s="58"/>
      <c r="B154" s="60"/>
      <c r="C154" s="91"/>
      <c r="D154" s="58"/>
      <c r="E154" s="91"/>
      <c r="G154" s="91"/>
      <c r="I154" s="91"/>
      <c r="J154" s="58"/>
      <c r="K154" s="91"/>
      <c r="L154" s="91"/>
      <c r="M154" s="58"/>
      <c r="N154" s="91"/>
      <c r="O154" s="60"/>
      <c r="P154" s="91"/>
      <c r="Q154" s="91"/>
      <c r="R154" s="91"/>
      <c r="S154" s="91"/>
      <c r="T154" s="91"/>
      <c r="U154" s="91"/>
      <c r="V154" s="91"/>
      <c r="W154" s="91"/>
      <c r="X154" s="91"/>
      <c r="Y154" s="58"/>
      <c r="Z154" s="91"/>
      <c r="AA154" s="60"/>
      <c r="AB154" s="91"/>
      <c r="AC154" s="280" t="str">
        <f>П!C24</f>
        <v xml:space="preserve">Утеплитель минераловатный (Технониколь ТЕХНОФЛОР СТАНДАРТ) q=100-120 кг/м3, предел прочности на сжатие не менее 30 кПа, λ=0,044 Вт/м°С</v>
      </c>
      <c r="AD154" s="232" t="str">
        <f>'П'!D24&amp;" мм"</f>
        <v xml:space="preserve">50 мм</v>
      </c>
      <c r="AE154" s="60"/>
      <c r="AF154" s="91"/>
      <c r="AG154" s="91"/>
    </row>
    <row r="155" ht="15.75" outlineLevel="1">
      <c r="A155" s="70"/>
      <c r="B155" s="29"/>
      <c r="C155" s="71"/>
      <c r="D155" s="70"/>
      <c r="E155" s="71"/>
      <c r="F155" s="28"/>
      <c r="G155" s="71"/>
      <c r="H155" s="28"/>
      <c r="I155" s="71"/>
      <c r="J155" s="70"/>
      <c r="K155" s="71"/>
      <c r="L155" s="71"/>
      <c r="M155" s="70"/>
      <c r="N155" s="71"/>
      <c r="O155" s="29"/>
      <c r="P155" s="71"/>
      <c r="Q155" s="71"/>
      <c r="R155" s="71"/>
      <c r="S155" s="71"/>
      <c r="T155" s="71"/>
      <c r="U155" s="71"/>
      <c r="V155" s="71"/>
      <c r="W155" s="71"/>
      <c r="X155" s="71"/>
      <c r="Y155" s="58"/>
      <c r="Z155" s="91"/>
      <c r="AA155" s="29"/>
      <c r="AB155" s="71"/>
      <c r="AC155" s="289" t="str">
        <f>П!C25</f>
        <v xml:space="preserve">Монолитный ж/бетон</v>
      </c>
      <c r="AD155" s="290" t="str">
        <f>'П'!D25</f>
        <v xml:space="preserve">по проекту</v>
      </c>
      <c r="AE155" s="29"/>
      <c r="AF155" s="71"/>
      <c r="AG155" s="71"/>
    </row>
    <row r="156" collapsed="1">
      <c r="A156" s="61"/>
      <c r="B156" s="14"/>
      <c r="C156" s="61" t="s">
        <v>529</v>
      </c>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5"/>
    </row>
    <row r="157" outlineLevel="1">
      <c r="A157" s="77" t="s">
        <v>530</v>
      </c>
      <c r="B157" s="77" t="s">
        <v>501</v>
      </c>
      <c r="C157" s="201" t="str">
        <f>'ОС'!A40</f>
        <v>ОС-21</v>
      </c>
      <c r="D157" s="64" t="str">
        <f>'ОС'!B40</f>
        <v xml:space="preserve">Грунтовка Бетонконтакт</v>
      </c>
      <c r="E157" s="65" t="str">
        <f>'ОС'!C40</f>
        <v xml:space="preserve">1 слой</v>
      </c>
      <c r="F157" s="65" t="str">
        <f>'ОС'!A25</f>
        <v>ОС-13</v>
      </c>
      <c r="G157" s="345" t="str">
        <f>'ОС'!B25</f>
        <v xml:space="preserve">Грунтовка Бетонконтакт</v>
      </c>
      <c r="H157" s="65" t="str">
        <f>'ОС'!C25</f>
        <v xml:space="preserve">1 слой</v>
      </c>
      <c r="I157" s="201" t="str">
        <f>'ОС'!A38</f>
        <v>ОС-20</v>
      </c>
      <c r="J157" s="274" t="str">
        <f>'ОС'!B38</f>
        <v xml:space="preserve">Грунтовка глубокого проникновения</v>
      </c>
      <c r="K157" s="65" t="str">
        <f>'ОС'!C38</f>
        <v xml:space="preserve">1 слой</v>
      </c>
      <c r="L157" s="65"/>
      <c r="M157" s="65"/>
      <c r="N157" s="65"/>
      <c r="O157" s="65"/>
      <c r="P157" s="65"/>
      <c r="Q157" s="65"/>
      <c r="R157" s="65" t="str">
        <f>'ОС'!A44</f>
        <v>ОС-23</v>
      </c>
      <c r="S157" s="64" t="str">
        <f>'ОС'!B44</f>
        <v xml:space="preserve">Грунтовка глубокого проникновения</v>
      </c>
      <c r="T157" s="65" t="str">
        <f>'ОС'!C44</f>
        <v xml:space="preserve">1 слой</v>
      </c>
      <c r="U157" s="264" t="str">
        <f>'ОТ'!A7</f>
        <v>ОТ-3</v>
      </c>
      <c r="V157" s="283" t="str">
        <f>'ОТ'!B7</f>
        <v xml:space="preserve">Грунт-краска колеруемая, группа горючести НГ</v>
      </c>
      <c r="W157" s="65" t="str">
        <f>'ОТ'!C7</f>
        <v xml:space="preserve">1 слой</v>
      </c>
      <c r="X157" s="203" t="str">
        <f>'ПТ'!A7</f>
        <v>ПТ-2</v>
      </c>
      <c r="Y157" s="64" t="str">
        <f>'ПТ'!B7</f>
        <v xml:space="preserve">Грунтовка Бетонконтакт</v>
      </c>
      <c r="Z157" s="65" t="str">
        <f>'ПТ'!C7</f>
        <v xml:space="preserve">1 слой</v>
      </c>
      <c r="AA157" s="210" t="s">
        <v>458</v>
      </c>
      <c r="AB157" s="65" t="str">
        <f>'П'!A152</f>
        <v>П-24</v>
      </c>
      <c r="AC157" s="227" t="str">
        <f>'П'!C152</f>
        <v xml:space="preserve">Керамогранит с затиркой швов</v>
      </c>
      <c r="AD157" s="65" t="str">
        <f>'П'!D152&amp;" мм"</f>
        <v xml:space="preserve">8 мм</v>
      </c>
      <c r="AE157" s="66" t="str">
        <f>П!A361</f>
        <v>ПЛН-02</v>
      </c>
      <c r="AF157" s="67" t="str">
        <f>П!C361</f>
        <v xml:space="preserve">Плинтус из керамогранита h=100мм (нарезать из керамогранита отделки пола)</v>
      </c>
      <c r="AG157" s="63" t="str">
        <f>П!D361&amp;" мм"</f>
        <v xml:space="preserve">8 мм</v>
      </c>
    </row>
    <row r="158" outlineLevel="1">
      <c r="A158" s="91"/>
      <c r="B158" s="91"/>
      <c r="C158" s="91"/>
      <c r="D158" s="58"/>
      <c r="E158" s="91"/>
      <c r="F158" s="91"/>
      <c r="G158" s="1"/>
      <c r="H158" s="91"/>
      <c r="I158" s="91"/>
      <c r="J158" s="58"/>
      <c r="K158" s="91"/>
      <c r="L158" s="91"/>
      <c r="M158" s="91"/>
      <c r="N158" s="91"/>
      <c r="O158" s="91"/>
      <c r="P158" s="91"/>
      <c r="Q158" s="91"/>
      <c r="R158" s="91"/>
      <c r="S158" s="58"/>
      <c r="T158" s="91"/>
      <c r="V158" s="109"/>
      <c r="W158" s="91"/>
      <c r="X158" s="91"/>
      <c r="Y158" s="285" t="str">
        <f>'ПТ'!B8</f>
        <v xml:space="preserve">Затирка поверхности после демонтажа опалубки</v>
      </c>
      <c r="Z158" s="230" t="str">
        <f>'ПТ'!C8&amp;" мм"</f>
        <v xml:space="preserve">2-4 мм</v>
      </c>
      <c r="AA158" s="60"/>
      <c r="AB158" s="91"/>
      <c r="AC158" s="286" t="str">
        <f>П!C153</f>
        <v xml:space="preserve">Клей плиточный водостойкий Церезит СМ 16</v>
      </c>
      <c r="AD158" s="230" t="str">
        <f>П!D153&amp;" мм"</f>
        <v xml:space="preserve">6 мм</v>
      </c>
      <c r="AE158" s="60"/>
      <c r="AF158" s="91"/>
      <c r="AG158" s="91"/>
    </row>
    <row r="159" ht="15.75" outlineLevel="1">
      <c r="A159" s="91"/>
      <c r="B159" s="91"/>
      <c r="C159" s="91"/>
      <c r="D159" s="296" t="str">
        <f>'ОС'!B41</f>
        <v xml:space="preserve">Улучшенная штукатурка смесями гипсовыми </v>
      </c>
      <c r="E159" s="212" t="str">
        <f>'ОС'!C41&amp;" мм"</f>
        <v xml:space="preserve">17 мм</v>
      </c>
      <c r="F159" s="91"/>
      <c r="G159" s="346" t="str">
        <f>'ОС'!B26</f>
        <v xml:space="preserve">Сплошное выравнивание смесями гипсовыми по сетке СВУ 120-2600 СП 31-111-2004</v>
      </c>
      <c r="H159" s="232" t="str">
        <f>'ОС'!C26&amp;" мм"</f>
        <v xml:space="preserve">до 35 мм</v>
      </c>
      <c r="I159" s="91"/>
      <c r="J159" s="285" t="str">
        <f>'ОС'!B39</f>
        <v xml:space="preserve">Улучшенная штукатурка смесями гипсовыми </v>
      </c>
      <c r="K159" s="239" t="str">
        <f>'ОС'!C39&amp;" мм"</f>
        <v xml:space="preserve">17 мм</v>
      </c>
      <c r="L159" s="91"/>
      <c r="M159" s="91"/>
      <c r="N159" s="91"/>
      <c r="O159" s="91"/>
      <c r="P159" s="91"/>
      <c r="Q159" s="91"/>
      <c r="R159" s="91"/>
      <c r="S159" s="285" t="str">
        <f>'ОС'!B45</f>
        <v xml:space="preserve">Шпатлевка поверхности на гипсовой основе (с проклейкой стыков лентой армирующей)</v>
      </c>
      <c r="T159" s="230" t="str">
        <f>'ОС'!C45&amp;" мм"</f>
        <v xml:space="preserve">2 мм</v>
      </c>
      <c r="V159" s="285" t="str">
        <f>'ОТ'!B8</f>
        <v xml:space="preserve">Окраска краской структурной негорючей, нанесение краскопультом, группа горючести НГ</v>
      </c>
      <c r="W159" s="230" t="str">
        <f>'ОТ'!C8</f>
        <v xml:space="preserve">1 слой</v>
      </c>
      <c r="X159" s="91"/>
      <c r="Y159" s="286" t="str">
        <f>'ПТ'!B9</f>
        <v xml:space="preserve">Грунтовка под финишную отделку</v>
      </c>
      <c r="Z159" s="230" t="str">
        <f>'ПТ'!C9</f>
        <v xml:space="preserve">1 слой</v>
      </c>
      <c r="AA159" s="60"/>
      <c r="AB159" s="91"/>
      <c r="AC159" s="286" t="str">
        <f>П!C154</f>
        <v xml:space="preserve">Грунтовка глубокого проникновения Церезит CT 17</v>
      </c>
      <c r="AD159" s="230" t="str">
        <f>'П'!D154</f>
        <v xml:space="preserve">1 слой</v>
      </c>
      <c r="AE159" s="60"/>
      <c r="AF159" s="91"/>
      <c r="AG159" s="91"/>
    </row>
    <row r="160" ht="28.5" customHeight="1" outlineLevel="1">
      <c r="A160" s="91"/>
      <c r="B160" s="71"/>
      <c r="C160" s="71"/>
      <c r="D160" s="70"/>
      <c r="E160" s="71"/>
      <c r="F160" s="71"/>
      <c r="G160" s="28"/>
      <c r="H160" s="71"/>
      <c r="I160" s="71"/>
      <c r="J160" s="70"/>
      <c r="K160" s="71"/>
      <c r="L160" s="71"/>
      <c r="M160" s="71"/>
      <c r="N160" s="71"/>
      <c r="O160" s="71"/>
      <c r="P160" s="71"/>
      <c r="Q160" s="71"/>
      <c r="R160" s="71"/>
      <c r="S160" s="70"/>
      <c r="T160" s="71"/>
      <c r="U160" s="28"/>
      <c r="V160" s="70"/>
      <c r="W160" s="71"/>
      <c r="X160" s="91"/>
      <c r="Y160" s="285" t="str">
        <f>'ПТ'!B10</f>
        <v xml:space="preserve">Простая окраска краской водно-дисперсионной негорючей за 2 раза (цвет белый), группа горючести НГ</v>
      </c>
      <c r="Z160" s="230" t="str">
        <f>'ПТ'!C10</f>
        <v xml:space="preserve">2 слоя</v>
      </c>
      <c r="AA160" s="60"/>
      <c r="AB160" s="91"/>
      <c r="AC160" s="285" t="str">
        <f>П!C155</f>
        <v xml:space="preserve">Стяжка полусухая цементно-песчаная М150, армированная фиброволокном 
(фибра полипропиленовая 12мм, расход 0.6кг/м3)</v>
      </c>
      <c r="AD160" s="230" t="str">
        <f>'П'!D155&amp;" мм"</f>
        <v xml:space="preserve">46 мм</v>
      </c>
      <c r="AE160" s="60"/>
      <c r="AF160" s="91"/>
      <c r="AG160" s="91"/>
    </row>
    <row r="161" ht="15.75" outlineLevel="1">
      <c r="A161" s="91"/>
      <c r="B161" s="77" t="s">
        <v>502</v>
      </c>
      <c r="C161" s="65" t="str">
        <f>'ОС'!A3</f>
        <v>ОС-1</v>
      </c>
      <c r="D161" s="286" t="str">
        <f>'ОС'!B3</f>
        <v xml:space="preserve">Грунтовка Бетонконтакт</v>
      </c>
      <c r="E161" s="230" t="str">
        <f>'ОС'!C3</f>
        <v xml:space="preserve">1 слой</v>
      </c>
      <c r="F161" s="267" t="str">
        <f>'ОС'!A3</f>
        <v>ОС-1</v>
      </c>
      <c r="G161" s="208" t="str">
        <f>'ОС'!B3</f>
        <v xml:space="preserve">Грунтовка Бетонконтакт</v>
      </c>
      <c r="H161" s="65" t="str">
        <f>'ОС'!C3</f>
        <v xml:space="preserve">1 слой</v>
      </c>
      <c r="I161" s="65" t="str">
        <f>'ОС'!A30</f>
        <v>ОС-16</v>
      </c>
      <c r="J161" s="64" t="str">
        <f>'ОС'!B30</f>
        <v xml:space="preserve">Грунтовка глубокого проникновения</v>
      </c>
      <c r="K161" s="65" t="str">
        <f>'ОС'!C30</f>
        <v xml:space="preserve">1 слой</v>
      </c>
      <c r="L161" s="77"/>
      <c r="M161" s="77"/>
      <c r="N161" s="77"/>
      <c r="O161" s="77"/>
      <c r="P161" s="77"/>
      <c r="Q161" s="77"/>
      <c r="R161" s="224" t="str">
        <f>'ОС'!A46</f>
        <v>ОС-24</v>
      </c>
      <c r="S161" s="228" t="str">
        <f>'ОС'!B46</f>
        <v xml:space="preserve">Шпатлевка стыков ГСП с проклейкой лентой армирующей</v>
      </c>
      <c r="T161" s="230" t="str">
        <f>'ОС'!C46</f>
        <v>-</v>
      </c>
      <c r="U161" s="226" t="str">
        <f>'ОТ'!A9</f>
        <v>ОТ-4</v>
      </c>
      <c r="V161" s="64" t="str">
        <f>'ОТ'!B9</f>
        <v xml:space="preserve">Грунтовка под финишную отделку</v>
      </c>
      <c r="W161" s="65" t="str">
        <f>'ОТ'!C9</f>
        <v xml:space="preserve">1 слой</v>
      </c>
      <c r="X161" s="91"/>
      <c r="Y161" s="58"/>
      <c r="Z161" s="91"/>
      <c r="AA161" s="60"/>
      <c r="AB161" s="91"/>
      <c r="AC161" s="285" t="str">
        <f>П!C156</f>
        <v xml:space="preserve">Пленка полиэтиленовая 200 мкр</v>
      </c>
      <c r="AD161" s="230" t="str">
        <f>'П'!D156</f>
        <v xml:space="preserve">1 слой</v>
      </c>
      <c r="AE161" s="60"/>
      <c r="AF161" s="91"/>
      <c r="AG161" s="91"/>
    </row>
    <row r="162" ht="26" customHeight="1" outlineLevel="1">
      <c r="A162" s="91"/>
      <c r="B162" s="91"/>
      <c r="C162" s="91"/>
      <c r="D162" s="285" t="str">
        <f>'ОС'!B4</f>
        <v xml:space="preserve">Затирка поверхности после демонтажа опалубки</v>
      </c>
      <c r="E162" s="230" t="str">
        <f>'ОС'!C4&amp;" мм"</f>
        <v xml:space="preserve">2-4 мм</v>
      </c>
      <c r="G162" s="228" t="str">
        <f>'ОС'!B4</f>
        <v xml:space="preserve">Затирка поверхности после демонтажа опалубки</v>
      </c>
      <c r="H162" s="239" t="str">
        <f>'ОС'!C4&amp;" мм"</f>
        <v xml:space="preserve">2-4 мм</v>
      </c>
      <c r="I162" s="91"/>
      <c r="J162" s="285" t="str">
        <f>'ОС'!B31</f>
        <v xml:space="preserve">Простая штукатурка смесями гипсовыми </v>
      </c>
      <c r="K162" s="230" t="str">
        <f>'ОС'!C31&amp;" мм"</f>
        <v xml:space="preserve">14 мм</v>
      </c>
      <c r="L162" s="91"/>
      <c r="M162" s="91"/>
      <c r="N162" s="91"/>
      <c r="O162" s="91"/>
      <c r="P162" s="91"/>
      <c r="Q162" s="91"/>
      <c r="R162" s="91"/>
      <c r="S162" s="91"/>
      <c r="T162" s="91"/>
      <c r="U162" s="58"/>
      <c r="V162" s="296" t="str">
        <f>'ОТ'!B10</f>
        <v xml:space="preserve">Простая окраска краской водно-дисперсионной негорючей за 2 раза, группа горючести НГ</v>
      </c>
      <c r="W162" s="230" t="str">
        <f>'ОТ'!C10</f>
        <v xml:space="preserve">2 слоя</v>
      </c>
      <c r="X162" s="91"/>
      <c r="Y162" s="296" t="str">
        <f>'ПТ'!B11</f>
        <v xml:space="preserve">Потолок подвесной металлический типа "Грильято" 75х75х40 (цвет белый) на металлическом каркасе, группа горючести НГ</v>
      </c>
      <c r="Z162" s="230" t="str">
        <f>'ПТ'!C11&amp;" мм"</f>
        <v xml:space="preserve">40 мм</v>
      </c>
      <c r="AA162" s="60"/>
      <c r="AB162" s="91"/>
      <c r="AC162" s="285" t="str">
        <f>П!C157</f>
        <v xml:space="preserve">Утеплитель минераловатный (Технониколь ТЕХНОФЛОР СТАНДАРТ) q=100-120 кг/м3, предел прочности на сжатие не менее 30 кПа, λ=0,044 Вт/м°С</v>
      </c>
      <c r="AD162" s="230" t="str">
        <f>'П'!D157&amp;" мм"</f>
        <v xml:space="preserve">50 мм</v>
      </c>
      <c r="AE162" s="60"/>
      <c r="AF162" s="91"/>
      <c r="AG162" s="91"/>
    </row>
    <row r="163" ht="26" customHeight="1" outlineLevel="1">
      <c r="A163" s="71"/>
      <c r="B163" s="71"/>
      <c r="C163" s="71"/>
      <c r="D163" s="70"/>
      <c r="E163" s="71"/>
      <c r="F163" s="28"/>
      <c r="G163" s="71"/>
      <c r="H163" s="71"/>
      <c r="I163" s="71"/>
      <c r="J163" s="70"/>
      <c r="K163" s="71"/>
      <c r="L163" s="71"/>
      <c r="M163" s="71"/>
      <c r="N163" s="71"/>
      <c r="O163" s="71"/>
      <c r="P163" s="71"/>
      <c r="Q163" s="71"/>
      <c r="R163" s="71"/>
      <c r="S163" s="71"/>
      <c r="T163" s="71"/>
      <c r="U163" s="70"/>
      <c r="V163" s="70"/>
      <c r="W163" s="71"/>
      <c r="X163" s="71"/>
      <c r="Y163" s="70"/>
      <c r="Z163" s="71"/>
      <c r="AA163" s="29"/>
      <c r="AB163" s="71"/>
      <c r="AC163" s="293" t="str">
        <f>П!C158</f>
        <v xml:space="preserve">Монолитный ж/бетон</v>
      </c>
      <c r="AD163" s="73" t="str">
        <f>'П'!D158</f>
        <v xml:space="preserve">по проекту</v>
      </c>
      <c r="AE163" s="29"/>
      <c r="AF163" s="71"/>
      <c r="AG163" s="71"/>
    </row>
    <row r="164" outlineLevel="1">
      <c r="A164" s="77" t="s">
        <v>531</v>
      </c>
      <c r="B164" s="77" t="s">
        <v>479</v>
      </c>
      <c r="C164" s="65" t="str">
        <f>'ОС'!A49</f>
        <v>ОС-26</v>
      </c>
      <c r="D164" s="64" t="str">
        <f>'ОС'!B49</f>
        <v xml:space="preserve">Грунтовка Бетонконтакт</v>
      </c>
      <c r="E164" s="65" t="str">
        <f>'ОС'!C49</f>
        <v xml:space="preserve">1 слой</v>
      </c>
      <c r="F164" s="236" t="str">
        <f>'ОС'!A126</f>
        <v>ОС-48</v>
      </c>
      <c r="G164" s="208" t="str">
        <f>'ОС'!B126</f>
        <v xml:space="preserve">Грунтовка Бетонконтакт</v>
      </c>
      <c r="H164" s="65" t="str">
        <f>'ОС'!C126</f>
        <v xml:space="preserve">1 слой</v>
      </c>
      <c r="I164" s="270" t="str">
        <f>'ОС'!A140</f>
        <v>ОС-52</v>
      </c>
      <c r="J164" s="64" t="str">
        <f>'ОС'!B140</f>
        <v xml:space="preserve">Грунтовка глубокого проникновения</v>
      </c>
      <c r="K164" s="65" t="str">
        <f>'ОС'!C140</f>
        <v xml:space="preserve">1 слой</v>
      </c>
      <c r="L164" s="65"/>
      <c r="M164" s="65"/>
      <c r="N164" s="65"/>
      <c r="O164" s="65"/>
      <c r="P164" s="65"/>
      <c r="Q164" s="65"/>
      <c r="R164" s="84" t="str">
        <f>'ОС'!A42</f>
        <v>ОС-22</v>
      </c>
      <c r="S164" s="88" t="str">
        <f>'ОС'!B42</f>
        <v xml:space="preserve">Грунтовка глубокого проникновения</v>
      </c>
      <c r="T164" s="77" t="str">
        <f>'ОС'!C42</f>
        <v xml:space="preserve">1 слой</v>
      </c>
      <c r="U164" s="255" t="str">
        <f>'ОТ'!A15</f>
        <v>ОТ-7</v>
      </c>
      <c r="V164" s="64" t="str">
        <f>'ОТ'!B15</f>
        <v xml:space="preserve">Грунтовка под финишную отделку</v>
      </c>
      <c r="W164" s="65" t="str">
        <f>'ОТ'!C15</f>
        <v xml:space="preserve">1 слой</v>
      </c>
      <c r="X164" s="203" t="str">
        <f>'ПТ'!A45</f>
        <v>ПТ-9</v>
      </c>
      <c r="Y164" s="280" t="str">
        <f>'ПТ'!B45</f>
        <v xml:space="preserve">Каркас металлический П 113 (профиль ПН 28х27 и ПП 60х27)</v>
      </c>
      <c r="Z164" s="232" t="str">
        <f>'ПТ'!C45&amp;" мм"</f>
        <v xml:space="preserve">27 мм</v>
      </c>
      <c r="AA164" s="209" t="s">
        <v>458</v>
      </c>
      <c r="AB164" s="203" t="str">
        <f>'П'!A144</f>
        <v>П-23</v>
      </c>
      <c r="AC164" s="251" t="str">
        <f>'П'!C144</f>
        <v xml:space="preserve">Керамогранит с затиркой швов</v>
      </c>
      <c r="AD164" s="232" t="str">
        <f>'П'!D144&amp;" мм"</f>
        <v xml:space="preserve">8 мм</v>
      </c>
      <c r="AE164" s="65" t="s">
        <v>458</v>
      </c>
      <c r="AF164" s="65" t="s">
        <v>458</v>
      </c>
      <c r="AG164" s="65" t="s">
        <v>458</v>
      </c>
    </row>
    <row r="165" outlineLevel="1">
      <c r="A165" s="91"/>
      <c r="B165" s="91"/>
      <c r="C165" s="91"/>
      <c r="D165" s="285" t="str">
        <f>'ОС'!B50</f>
        <v xml:space="preserve">Затирка поверхности после демонтажа опалубки</v>
      </c>
      <c r="E165" s="230" t="str">
        <f>'ОС'!C50&amp;" мм"</f>
        <v xml:space="preserve">2-4 мм</v>
      </c>
      <c r="G165" s="231" t="str">
        <f>'ОС'!B127</f>
        <v xml:space="preserve">Сплошное выравнивание смесями цементно-песчаными по сетке тканой стальной 10х10х0.8 мм</v>
      </c>
      <c r="H165" s="230" t="str">
        <f>'ОС'!C127&amp;" мм"</f>
        <v xml:space="preserve">до 35 мм</v>
      </c>
      <c r="I165" s="91"/>
      <c r="J165" s="277" t="str">
        <f>'ОС'!B141</f>
        <v xml:space="preserve">Простая штукатурка смесями цементно-песчаными </v>
      </c>
      <c r="K165" s="239" t="str">
        <f>'ОС'!C141&amp;" мм"</f>
        <v xml:space="preserve">14 мм</v>
      </c>
      <c r="L165" s="91"/>
      <c r="M165" s="91"/>
      <c r="N165" s="91"/>
      <c r="O165" s="91"/>
      <c r="P165" s="91"/>
      <c r="Q165" s="91"/>
      <c r="R165" s="91"/>
      <c r="S165" s="58"/>
      <c r="T165" s="91"/>
      <c r="V165" s="58"/>
      <c r="W165" s="91"/>
      <c r="X165" s="91"/>
      <c r="Y165" s="280" t="str">
        <f>'ПТ'!B46</f>
        <v>ГСП-Н2</v>
      </c>
      <c r="Z165" s="232" t="str">
        <f>'ПТ'!C46&amp;" мм"</f>
        <v xml:space="preserve">12.5 мм</v>
      </c>
      <c r="AA165" s="60"/>
      <c r="AB165" s="91"/>
      <c r="AC165" s="217" t="str">
        <f>П!C145</f>
        <v xml:space="preserve">Клей плиточный водостойкий Церезит СМ 16</v>
      </c>
      <c r="AD165" s="232" t="str">
        <f>П!D145&amp;" мм"</f>
        <v xml:space="preserve">6 мм</v>
      </c>
      <c r="AE165" s="91"/>
      <c r="AF165" s="91"/>
      <c r="AG165" s="91"/>
    </row>
    <row r="166" ht="29" customHeight="1" outlineLevel="1">
      <c r="A166" s="91"/>
      <c r="B166" s="91"/>
      <c r="C166" s="91"/>
      <c r="D166" s="286" t="str">
        <f>'ОС'!B51</f>
        <v xml:space="preserve">Грунтовка глубокого проникновения</v>
      </c>
      <c r="E166" s="230" t="str">
        <f>'ОС'!C51</f>
        <v xml:space="preserve">1 слой</v>
      </c>
      <c r="G166" s="238" t="str">
        <f>'ОС'!B128</f>
        <v xml:space="preserve">Грунтовка глубокого проникновения</v>
      </c>
      <c r="H166" s="230" t="str">
        <f>'ОС'!C128</f>
        <v xml:space="preserve">1 слой</v>
      </c>
      <c r="I166" s="91"/>
      <c r="J166" s="286" t="str">
        <f>'ОС'!B142</f>
        <v xml:space="preserve">Грунтовка глубокого проникновения</v>
      </c>
      <c r="K166" s="230" t="str">
        <f>'ОС'!C142</f>
        <v xml:space="preserve">1 слой</v>
      </c>
      <c r="L166" s="91"/>
      <c r="M166" s="91"/>
      <c r="N166" s="91"/>
      <c r="O166" s="91"/>
      <c r="P166" s="91"/>
      <c r="Q166" s="91"/>
      <c r="R166" s="91"/>
      <c r="S166" s="94" t="str">
        <f>'ОС'!B43</f>
        <v xml:space="preserve">Шпатлевка поверхности на цементной основе (с проклейкой стыков лентой армирующей)</v>
      </c>
      <c r="T166" s="79" t="str">
        <f>'ОС'!C43&amp;" мм"</f>
        <v xml:space="preserve">2 мм</v>
      </c>
      <c r="V166" s="285" t="str">
        <f>'ОТ'!B16</f>
        <v xml:space="preserve">Улучшенная окраска краской водно-дисперсионной влагостойкой за 2 раза</v>
      </c>
      <c r="W166" s="230" t="str">
        <f>'ОТ'!C16</f>
        <v xml:space="preserve">2 слоя</v>
      </c>
      <c r="X166" s="91"/>
      <c r="Y166" s="281" t="str">
        <f>'ПТ'!B47</f>
        <v xml:space="preserve">Грунтовка глубокого проникновения</v>
      </c>
      <c r="Z166" s="232" t="str">
        <f>'ПТ'!C47</f>
        <v xml:space="preserve">1 слой</v>
      </c>
      <c r="AA166" s="60"/>
      <c r="AB166" s="91"/>
      <c r="AC166" s="217" t="str">
        <f>П!C146</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166" s="232" t="str">
        <f>'П'!D146</f>
        <v xml:space="preserve">2 слоя</v>
      </c>
      <c r="AE166" s="91"/>
      <c r="AF166" s="91"/>
      <c r="AG166" s="91"/>
    </row>
    <row r="167" ht="15.75" outlineLevel="1">
      <c r="A167" s="91"/>
      <c r="B167" s="71"/>
      <c r="C167" s="71"/>
      <c r="D167" s="293" t="str">
        <f>'ОС'!B52</f>
        <v xml:space="preserve">Шпатлевка поверхности на цементной основе</v>
      </c>
      <c r="E167" s="73" t="str">
        <f>'ОС'!C52&amp;" мм"</f>
        <v xml:space="preserve">2 мм</v>
      </c>
      <c r="F167" s="28"/>
      <c r="G167" s="253" t="str">
        <f>'ОС'!B129</f>
        <v xml:space="preserve">Шпатлевка поверхности на цементной основе</v>
      </c>
      <c r="H167" s="73" t="str">
        <f>'ОС'!C129&amp;" мм"</f>
        <v xml:space="preserve">2 мм</v>
      </c>
      <c r="I167" s="71"/>
      <c r="J167" s="285" t="str">
        <f>'ОС'!B143</f>
        <v xml:space="preserve">Шпатлевка поверхности на цементной основе</v>
      </c>
      <c r="K167" s="230" t="str">
        <f>'ОС'!C143&amp;" мм"</f>
        <v xml:space="preserve">2 мм</v>
      </c>
      <c r="L167" s="71"/>
      <c r="M167" s="71"/>
      <c r="N167" s="71"/>
      <c r="O167" s="71"/>
      <c r="P167" s="71"/>
      <c r="Q167" s="71"/>
      <c r="R167" s="71"/>
      <c r="S167" s="70"/>
      <c r="T167" s="71"/>
      <c r="U167" s="28"/>
      <c r="V167" s="70"/>
      <c r="W167" s="71"/>
      <c r="X167" s="91"/>
      <c r="Y167" s="280" t="str">
        <f>'ПТ'!B48</f>
        <v xml:space="preserve">Шпатлевка поверхности на цементной основе (с проклейкой стыков лентой армирующей)</v>
      </c>
      <c r="Z167" s="232" t="str">
        <f>'ПТ'!C48&amp;" мм"</f>
        <v xml:space="preserve">2 мм</v>
      </c>
      <c r="AA167" s="60"/>
      <c r="AB167" s="91"/>
      <c r="AC167" s="217" t="str">
        <f>П!C147</f>
        <v xml:space="preserve">Грунтовка глубокого проникновения Церезит CT 17</v>
      </c>
      <c r="AD167" s="232" t="str">
        <f>П!D147</f>
        <v xml:space="preserve">1 слой</v>
      </c>
      <c r="AE167" s="91"/>
      <c r="AF167" s="91"/>
      <c r="AG167" s="91"/>
    </row>
    <row r="168" ht="32" customHeight="1" outlineLevel="1">
      <c r="A168" s="91"/>
      <c r="B168" s="77" t="s">
        <v>480</v>
      </c>
      <c r="C168" s="65" t="str">
        <f>'ОС'!A3</f>
        <v>ОС-1</v>
      </c>
      <c r="D168" s="286" t="str">
        <f>'ОС'!B3</f>
        <v xml:space="preserve">Грунтовка Бетонконтакт</v>
      </c>
      <c r="E168" s="230" t="str">
        <f>'ОС'!C3</f>
        <v xml:space="preserve">1 слой</v>
      </c>
      <c r="F168" s="259" t="str">
        <f>'ОС'!A144</f>
        <v>ОС-53</v>
      </c>
      <c r="G168" s="208" t="str">
        <f>'ОС'!B144</f>
        <v xml:space="preserve">Грунтовка Бетонконтакт</v>
      </c>
      <c r="H168" s="65" t="str">
        <f>'ОС'!C144</f>
        <v xml:space="preserve">1 слой</v>
      </c>
      <c r="I168" s="65" t="str">
        <f>'ОС'!A28</f>
        <v>ОС-15</v>
      </c>
      <c r="J168" s="64" t="str">
        <f>'ОС'!B28</f>
        <v xml:space="preserve">Грунтовка глубокого проникновения</v>
      </c>
      <c r="K168" s="65" t="str">
        <f>'ОС'!C28</f>
        <v xml:space="preserve">1 слой</v>
      </c>
      <c r="L168" s="224"/>
      <c r="M168" s="225"/>
      <c r="N168" s="65"/>
      <c r="O168" s="224"/>
      <c r="P168" s="225"/>
      <c r="Q168" s="65"/>
      <c r="R168" s="224"/>
      <c r="S168" s="213"/>
      <c r="T168" s="230"/>
      <c r="U168" s="226" t="str">
        <f>'ОТ'!A30</f>
        <v>ОТ-15</v>
      </c>
      <c r="V168" s="64" t="str">
        <f>'ОТ'!B30</f>
        <v xml:space="preserve">Грунтовка глубокого проникновения</v>
      </c>
      <c r="W168" s="65" t="str">
        <f>'ОТ'!C30</f>
        <v xml:space="preserve">1 слой</v>
      </c>
      <c r="X168" s="91"/>
      <c r="Y168" s="58"/>
      <c r="Z168" s="91"/>
      <c r="AA168" s="60"/>
      <c r="AB168" s="91"/>
      <c r="AC168" s="251" t="str">
        <f>П!C148</f>
        <v xml:space="preserve">Стяжка полусухая цементно-песчаная М150, армированная фиброволокном 
(фибра полипропиленовая 12мм, расход 0.6кг/м3)</v>
      </c>
      <c r="AD168" s="232" t="str">
        <f>'П'!D148&amp;" мм"</f>
        <v xml:space="preserve">45 мм</v>
      </c>
      <c r="AE168" s="91"/>
      <c r="AF168" s="91"/>
      <c r="AG168" s="91"/>
    </row>
    <row r="169" outlineLevel="1">
      <c r="A169" s="91"/>
      <c r="B169" s="91"/>
      <c r="C169" s="71"/>
      <c r="D169" s="293" t="str">
        <f>'ОС'!B4</f>
        <v xml:space="preserve">Затирка поверхности после демонтажа опалубки</v>
      </c>
      <c r="E169" s="73" t="str">
        <f>'ОС'!C4&amp;" мм"</f>
        <v xml:space="preserve">2-4 мм</v>
      </c>
      <c r="F169" s="28"/>
      <c r="G169" s="304" t="str">
        <f>'ОС'!B145</f>
        <v xml:space="preserve">Сплошное выравнивание смесями цементно-песчаными по сетке тканой стальной 10х10х0.8 мм</v>
      </c>
      <c r="H169" s="73" t="str">
        <f>'ОС'!C145&amp;" мм"</f>
        <v xml:space="preserve">до 35 мм</v>
      </c>
      <c r="I169" s="71"/>
      <c r="J169" s="293" t="str">
        <f>'ОС'!B29</f>
        <v xml:space="preserve">Простая штукатурка смесями цементно-песчаными </v>
      </c>
      <c r="K169" s="73" t="str">
        <f>'ОС'!C29&amp;" мм"</f>
        <v xml:space="preserve">14 мм</v>
      </c>
      <c r="L169" s="71"/>
      <c r="M169" s="71"/>
      <c r="N169" s="71"/>
      <c r="O169" s="71"/>
      <c r="P169" s="71"/>
      <c r="Q169" s="71"/>
      <c r="R169" s="71"/>
      <c r="S169" s="71"/>
      <c r="T169" s="71"/>
      <c r="U169" s="70"/>
      <c r="V169" s="285" t="str">
        <f>'ОТ'!B31</f>
        <v xml:space="preserve">Керамическая плитка на растворе цементно-песчаном с затиркой швов</v>
      </c>
      <c r="W169" s="229" t="str">
        <f>'ОТ'!C31&amp;" мм"</f>
        <v xml:space="preserve">12* мм</v>
      </c>
      <c r="X169" s="91"/>
      <c r="Y169" s="281" t="str">
        <f>'ПТ'!B49</f>
        <v xml:space="preserve">Грунтовка под финишную отделку</v>
      </c>
      <c r="Z169" s="232" t="str">
        <f>'ПТ'!C49</f>
        <v xml:space="preserve">1 слой</v>
      </c>
      <c r="AA169" s="60"/>
      <c r="AB169" s="91"/>
      <c r="AC169" s="251" t="str">
        <f>П!C149</f>
        <v xml:space="preserve">Пленка полиэтиленовая 200 мкр</v>
      </c>
      <c r="AD169" s="232" t="str">
        <f>'П'!D149</f>
        <v xml:space="preserve">1 слой</v>
      </c>
      <c r="AE169" s="91"/>
      <c r="AF169" s="91"/>
      <c r="AG169" s="91"/>
    </row>
    <row r="170" ht="26" customHeight="1" outlineLevel="1">
      <c r="A170" s="91"/>
      <c r="B170" s="91"/>
      <c r="C170" s="224"/>
      <c r="D170" s="213"/>
      <c r="E170" s="230"/>
      <c r="F170" s="230"/>
      <c r="G170" s="213"/>
      <c r="H170" s="230"/>
      <c r="I170" s="224"/>
      <c r="J170" s="213"/>
      <c r="K170" s="230"/>
      <c r="L170" s="224"/>
      <c r="M170" s="225"/>
      <c r="N170" s="65"/>
      <c r="O170" s="224"/>
      <c r="P170" s="225"/>
      <c r="Q170" s="65"/>
      <c r="R170" s="65" t="str">
        <f>'ОС'!A46</f>
        <v>ОС-24</v>
      </c>
      <c r="S170" s="234" t="str">
        <f>'ОС'!B46</f>
        <v xml:space="preserve">Шпатлевка стыков ГСП с проклейкой лентой армирующей</v>
      </c>
      <c r="T170" s="65" t="str">
        <f>'ОС'!C46</f>
        <v>-</v>
      </c>
      <c r="U170" s="235" t="str">
        <f>'ОТ'!A32</f>
        <v>ОТ-16</v>
      </c>
      <c r="V170" s="64" t="str">
        <f>'ОТ'!B32</f>
        <v xml:space="preserve">Грунтовка Бетонконтакт</v>
      </c>
      <c r="W170" s="65" t="str">
        <f>'ОТ'!C32</f>
        <v xml:space="preserve">1 слой</v>
      </c>
      <c r="X170" s="91"/>
      <c r="Y170" s="280" t="str">
        <f>'ПТ'!B50</f>
        <v xml:space="preserve">Улучшенная окраска краской влагостойкой водно-дисперсионной за 2 раза</v>
      </c>
      <c r="Z170" s="232" t="str">
        <f>'ПТ'!C50</f>
        <v xml:space="preserve">2 слоя</v>
      </c>
      <c r="AA170" s="60"/>
      <c r="AB170" s="91"/>
      <c r="AC170" s="251" t="str">
        <f>П!C150</f>
        <v xml:space="preserve">Утеплитель минераловатный (Технониколь ТЕХНОФЛОР СТАНДАРТ) q=100-120 кг/м3, предел прочности на сжатие не менее 30 кПа, λ=0,044 Вт/м°С</v>
      </c>
      <c r="AD170" s="232" t="str">
        <f>'П'!D150&amp;" мм"</f>
        <v xml:space="preserve">50 мм</v>
      </c>
      <c r="AE170" s="91"/>
      <c r="AF170" s="91"/>
      <c r="AG170" s="91"/>
    </row>
    <row r="171" outlineLevel="1">
      <c r="A171" s="71"/>
      <c r="B171" s="71"/>
      <c r="C171" s="71"/>
      <c r="D171" s="71"/>
      <c r="E171" s="71"/>
      <c r="F171" s="71"/>
      <c r="G171" s="71"/>
      <c r="H171" s="71"/>
      <c r="I171" s="71"/>
      <c r="J171" s="71"/>
      <c r="K171" s="71"/>
      <c r="L171" s="71"/>
      <c r="M171" s="71"/>
      <c r="N171" s="71"/>
      <c r="O171" s="71"/>
      <c r="P171" s="71"/>
      <c r="Q171" s="71"/>
      <c r="R171" s="71"/>
      <c r="S171" s="71"/>
      <c r="T171" s="71"/>
      <c r="U171" s="70"/>
      <c r="V171" s="293" t="str">
        <f>'ОТ'!B33</f>
        <v xml:space="preserve">Керамическая плитка на растворе цементно-песчаном с затиркой швов</v>
      </c>
      <c r="W171" s="347" t="str">
        <f>'ОТ'!C33&amp;" мм"</f>
        <v xml:space="preserve">12* мм</v>
      </c>
      <c r="X171" s="71"/>
      <c r="Y171" s="70"/>
      <c r="Z171" s="71"/>
      <c r="AA171" s="29"/>
      <c r="AB171" s="71"/>
      <c r="AC171" s="251" t="str">
        <f>П!C151</f>
        <v xml:space="preserve">Монолитный ж/бетон</v>
      </c>
      <c r="AD171" s="232" t="str">
        <f>'П'!D151</f>
        <v xml:space="preserve">по проекту</v>
      </c>
      <c r="AE171" s="71"/>
      <c r="AF171" s="71"/>
      <c r="AG171" s="71"/>
    </row>
    <row r="172">
      <c r="A172" s="348"/>
      <c r="B172" s="14"/>
      <c r="C172" s="348" t="s">
        <v>532</v>
      </c>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5"/>
    </row>
    <row r="173" ht="24" customHeight="1" outlineLevel="1">
      <c r="A173" s="77" t="s">
        <v>533</v>
      </c>
      <c r="B173" s="62" t="s">
        <v>501</v>
      </c>
      <c r="C173" s="65" t="str">
        <f>'ОС'!A49</f>
        <v>ОС-26</v>
      </c>
      <c r="D173" s="208" t="str">
        <f>'ОС'!B49</f>
        <v xml:space="preserve">Грунтовка Бетонконтакт</v>
      </c>
      <c r="E173" s="65" t="str">
        <f>'ОС'!C49</f>
        <v xml:space="preserve">1 слой</v>
      </c>
      <c r="F173" s="236" t="str">
        <f>'ОС'!A95</f>
        <v>ОС-39</v>
      </c>
      <c r="G173" s="208" t="str">
        <f>'ОС'!B95</f>
        <v xml:space="preserve">Грунтовка Бетонконтакт</v>
      </c>
      <c r="H173" s="65" t="str">
        <f>'ОС'!C95</f>
        <v xml:space="preserve">1 слой</v>
      </c>
      <c r="I173" s="65" t="str">
        <f>'ОС'!A53</f>
        <v>ОС-27</v>
      </c>
      <c r="J173" s="208" t="str">
        <f>'ОС'!B53</f>
        <v xml:space="preserve">Грунтовка глубокого проникновения</v>
      </c>
      <c r="K173" s="65" t="str">
        <f>'ОС'!C53</f>
        <v xml:space="preserve">1 слой</v>
      </c>
      <c r="L173" s="65" t="str">
        <f>'ОС'!A57</f>
        <v>ОС-28</v>
      </c>
      <c r="M173" s="208" t="str">
        <f>'ОС'!B57</f>
        <v xml:space="preserve">Грунтовка глубокого проникновения</v>
      </c>
      <c r="N173" s="65" t="str">
        <f>'ОС'!C57</f>
        <v xml:space="preserve">1 слой</v>
      </c>
      <c r="O173" s="264" t="str">
        <f>'ОС'!A64</f>
        <v>ОС-30</v>
      </c>
      <c r="P173" s="234" t="str">
        <f>'ОС'!B64</f>
        <v xml:space="preserve">Слой штукатурно-клеевой Технониколь 210 или аналог, армированный сеткой фасадной стеклотканевой щелочестойкой М3600</v>
      </c>
      <c r="Q173" s="65" t="str">
        <f>'ОС'!C64&amp;" мм"</f>
        <v xml:space="preserve">10 мм</v>
      </c>
      <c r="R173" s="224" t="str">
        <f>'ОС'!A42</f>
        <v>ОС-22</v>
      </c>
      <c r="S173" s="64" t="str">
        <f>'ОС'!B42</f>
        <v xml:space="preserve">Грунтовка глубокого проникновения</v>
      </c>
      <c r="T173" s="65" t="str">
        <f>'ОС'!C42</f>
        <v xml:space="preserve">1 слой</v>
      </c>
      <c r="U173" s="264" t="str">
        <f>'ОТ'!A19</f>
        <v>ОТ-9</v>
      </c>
      <c r="V173" s="64" t="str">
        <f>'ОТ'!B19</f>
        <v xml:space="preserve">Грунтовка под финишную отделку</v>
      </c>
      <c r="W173" s="65" t="str">
        <f>'ОТ'!C19</f>
        <v xml:space="preserve">1 слой</v>
      </c>
      <c r="X173" s="65" t="str">
        <f>'ПТ'!A75</f>
        <v>ПТ-15</v>
      </c>
      <c r="Y173" s="227" t="str">
        <f>'ПТ'!B75</f>
        <v xml:space="preserve">Смесь клеевая для монтажа утеплителя (Технониколь 110)</v>
      </c>
      <c r="Z173" s="65" t="str">
        <f>'ПТ'!C75&amp;" мм"</f>
        <v xml:space="preserve">5 мм</v>
      </c>
      <c r="AA173" s="209" t="s">
        <v>458</v>
      </c>
      <c r="AB173" s="77" t="str">
        <f>'П'!A100</f>
        <v>П-17</v>
      </c>
      <c r="AC173" s="90" t="str">
        <f>'П'!C100</f>
        <v xml:space="preserve">Решетка грязезащитное (резина+щетка+скребок) (вес 18,1 кг/м2)</v>
      </c>
      <c r="AD173" s="77" t="str">
        <f>'П'!D100&amp;" мм"</f>
        <v xml:space="preserve">20 мм</v>
      </c>
      <c r="AE173" s="101" t="str">
        <f>П!A360</f>
        <v>ПЛН-01</v>
      </c>
      <c r="AF173" s="107" t="str">
        <f>П!C360</f>
        <v xml:space="preserve">Плинтус из керамогранита h=100мм (нарезать из керамогранита отделки пола)</v>
      </c>
      <c r="AG173" s="117" t="str">
        <f>П!D360&amp;" мм"</f>
        <v xml:space="preserve">9 мм</v>
      </c>
    </row>
    <row r="174" outlineLevel="1">
      <c r="A174" s="91"/>
      <c r="B174" s="58"/>
      <c r="C174" s="91"/>
      <c r="D174" s="91"/>
      <c r="E174" s="91"/>
      <c r="G174" s="91"/>
      <c r="H174" s="91"/>
      <c r="I174" s="91"/>
      <c r="J174" s="91"/>
      <c r="K174" s="91"/>
      <c r="L174" s="91"/>
      <c r="M174" s="91"/>
      <c r="N174" s="91"/>
      <c r="P174" s="91"/>
      <c r="Q174" s="91"/>
      <c r="R174" s="91"/>
      <c r="S174" s="58"/>
      <c r="T174" s="91"/>
      <c r="V174" s="58"/>
      <c r="W174" s="91"/>
      <c r="X174" s="91"/>
      <c r="Y174" s="58"/>
      <c r="Z174" s="91"/>
      <c r="AA174" s="60"/>
      <c r="AB174" s="91"/>
      <c r="AC174" s="94" t="str">
        <f>П!C101</f>
        <v xml:space="preserve">Керамогранит с затиркой швов</v>
      </c>
      <c r="AD174" s="95" t="str">
        <f>П!D101&amp;" мм"</f>
        <v xml:space="preserve">9 мм</v>
      </c>
      <c r="AE174" s="60"/>
      <c r="AF174" s="91"/>
      <c r="AG174" s="175"/>
    </row>
    <row r="175" ht="15.75" outlineLevel="1">
      <c r="A175" s="91"/>
      <c r="B175" s="58"/>
      <c r="C175" s="91"/>
      <c r="D175" s="213" t="str">
        <f>'ОС'!B50</f>
        <v xml:space="preserve">Затирка поверхности после демонтажа опалубки</v>
      </c>
      <c r="E175" s="230" t="str">
        <f>'ОС'!C50&amp;" мм"</f>
        <v xml:space="preserve">2-4 мм</v>
      </c>
      <c r="G175" s="231" t="str">
        <f>'ОС'!B96</f>
        <v xml:space="preserve">Сплошное выравнивание смесями цементно-песчаными по сетке тканой стальной 10х10х0.8 мм</v>
      </c>
      <c r="H175" s="230" t="str">
        <f>'ОС'!C96&amp;" мм"</f>
        <v xml:space="preserve">до 35 мм</v>
      </c>
      <c r="I175" s="91"/>
      <c r="J175" s="213" t="str">
        <f>'ОС'!B54</f>
        <v xml:space="preserve">Улучшенная штукатурка смесями цементно-песчаными </v>
      </c>
      <c r="K175" s="230" t="str">
        <f>'ОС'!C54&amp;" мм"</f>
        <v xml:space="preserve">17 мм</v>
      </c>
      <c r="L175" s="91"/>
      <c r="M175" s="213" t="str">
        <f>'ОС'!B58</f>
        <v xml:space="preserve">Улучшенная штукатурка смесями цементно-песчаными по сетке тканой стальной 10х10х0.8 мм</v>
      </c>
      <c r="N175" s="239" t="str">
        <f>'ОС'!C58&amp;" мм"</f>
        <v xml:space="preserve">17 мм</v>
      </c>
      <c r="P175" s="91"/>
      <c r="Q175" s="91"/>
      <c r="R175" s="91"/>
      <c r="S175" s="58"/>
      <c r="T175" s="91"/>
      <c r="V175" s="58"/>
      <c r="W175" s="91"/>
      <c r="X175" s="91"/>
      <c r="Y175" s="295" t="str">
        <f>'ПТ'!B76</f>
        <v xml:space="preserve">Утеплитель минераловатный (Технониколь - ТЕХНОФАС ДЕКОР) ρ=90-110 кг/м³, предел прочности на отрыв не менее 15 кПа, λ=0,044 Вт/м°С</v>
      </c>
      <c r="Z175" s="230" t="str">
        <f>'ПТ'!C76</f>
        <v xml:space="preserve">по проекту</v>
      </c>
      <c r="AA175" s="60"/>
      <c r="AB175" s="91"/>
      <c r="AC175" s="105" t="str">
        <f>П!C102</f>
        <v xml:space="preserve">Клей плиточный водостойкий Церезит СМ 16</v>
      </c>
      <c r="AD175" s="79" t="str">
        <f>П!D102&amp;" мм"</f>
        <v xml:space="preserve">6 мм</v>
      </c>
      <c r="AE175" s="60"/>
      <c r="AF175" s="91"/>
      <c r="AG175" s="175"/>
    </row>
    <row r="176" ht="46.5" customHeight="1" outlineLevel="1">
      <c r="A176" s="91"/>
      <c r="B176" s="58"/>
      <c r="C176" s="91"/>
      <c r="D176" s="91"/>
      <c r="E176" s="91"/>
      <c r="G176" s="91"/>
      <c r="H176" s="91"/>
      <c r="I176" s="91"/>
      <c r="J176" s="91"/>
      <c r="K176" s="91"/>
      <c r="L176" s="91"/>
      <c r="M176" s="91"/>
      <c r="N176" s="91"/>
      <c r="P176" s="91"/>
      <c r="Q176" s="91"/>
      <c r="R176" s="91"/>
      <c r="S176" s="58"/>
      <c r="T176" s="91"/>
      <c r="V176" s="58"/>
      <c r="W176" s="91"/>
      <c r="X176" s="91"/>
      <c r="Y176" s="109"/>
      <c r="Z176" s="91"/>
      <c r="AA176" s="60"/>
      <c r="AB176" s="91"/>
      <c r="AC176" s="105" t="str">
        <f>П!C103</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176" s="79" t="str">
        <f>'П'!D103</f>
        <v xml:space="preserve">2 слоя</v>
      </c>
      <c r="AE176" s="60"/>
      <c r="AF176" s="91"/>
      <c r="AG176" s="175"/>
    </row>
    <row r="177" ht="19" customHeight="1" outlineLevel="1">
      <c r="A177" s="91"/>
      <c r="B177" s="58"/>
      <c r="C177" s="91"/>
      <c r="D177" s="238" t="str">
        <f>'ОС'!B51</f>
        <v xml:space="preserve">Грунтовка глубокого проникновения</v>
      </c>
      <c r="E177" s="230" t="str">
        <f>'ОС'!C51</f>
        <v xml:space="preserve">1 слой</v>
      </c>
      <c r="G177" s="238" t="str">
        <f>'ОС'!B97</f>
        <v xml:space="preserve">Грунтовка глубокого проникновения</v>
      </c>
      <c r="H177" s="230" t="str">
        <f>'ОС'!C97</f>
        <v xml:space="preserve">1 слой</v>
      </c>
      <c r="I177" s="91"/>
      <c r="J177" s="238" t="str">
        <f>'ОС'!B55</f>
        <v xml:space="preserve">Грунтовка глубокого проникновения</v>
      </c>
      <c r="K177" s="230" t="str">
        <f>'ОС'!C55</f>
        <v xml:space="preserve">1 слой</v>
      </c>
      <c r="L177" s="91"/>
      <c r="M177" s="238" t="str">
        <f>'ОС'!B59</f>
        <v xml:space="preserve">Грунтовка глубокого проникновения</v>
      </c>
      <c r="N177" s="230" t="str">
        <f>'ОС'!C59</f>
        <v xml:space="preserve">1 слой</v>
      </c>
      <c r="P177" s="238" t="str">
        <f>'ОС'!B65</f>
        <v xml:space="preserve">Грунтовка глубокого проникновения</v>
      </c>
      <c r="Q177" s="230" t="str">
        <f>'ОС'!C65</f>
        <v xml:space="preserve">1 слой</v>
      </c>
      <c r="R177" s="91"/>
      <c r="S177" s="285" t="str">
        <f>'ОС'!B43</f>
        <v xml:space="preserve">Шпатлевка поверхности на цементной основе (с проклейкой стыков лентой армирующей)</v>
      </c>
      <c r="T177" s="230" t="str">
        <f>'ОС'!C43&amp;" мм"</f>
        <v xml:space="preserve">2 мм</v>
      </c>
      <c r="V177" s="285" t="str">
        <f>'ОТ'!B20</f>
        <v xml:space="preserve">Улучшенная окраска краской водно-дисперсионной за 2 раза, группа горючести Г1</v>
      </c>
      <c r="W177" s="230" t="str">
        <f>'ОТ'!C20</f>
        <v xml:space="preserve">2 слоя</v>
      </c>
      <c r="X177" s="91"/>
      <c r="Y177" s="109"/>
      <c r="Z177" s="91"/>
      <c r="AA177" s="60"/>
      <c r="AB177" s="91"/>
      <c r="AC177" s="105" t="str">
        <f>П!C104</f>
        <v xml:space="preserve">Грунтовка глубокого проникновения Церезит CT 17</v>
      </c>
      <c r="AD177" s="79" t="str">
        <f>П!D104</f>
        <v xml:space="preserve">1 слой</v>
      </c>
      <c r="AE177" s="60"/>
      <c r="AF177" s="91"/>
      <c r="AG177" s="175"/>
    </row>
    <row r="178" ht="16.5" customHeight="1" outlineLevel="1">
      <c r="A178" s="91"/>
      <c r="B178" s="58"/>
      <c r="C178" s="91"/>
      <c r="D178" s="91"/>
      <c r="E178" s="91"/>
      <c r="G178" s="91"/>
      <c r="H178" s="91"/>
      <c r="I178" s="91"/>
      <c r="J178" s="91"/>
      <c r="K178" s="91"/>
      <c r="L178" s="91"/>
      <c r="M178" s="91"/>
      <c r="N178" s="91"/>
      <c r="P178" s="91"/>
      <c r="Q178" s="91"/>
      <c r="R178" s="91"/>
      <c r="S178" s="58"/>
      <c r="T178" s="91"/>
      <c r="V178" s="58"/>
      <c r="W178" s="91"/>
      <c r="X178" s="91"/>
      <c r="Y178" s="296" t="str">
        <f>'ПТ'!B77</f>
        <v xml:space="preserve">Слой штукатурно-клеевой Технониколь 210 или аналог, армированный сеткой фасадной стеклотканевой щелочестойкой М3600</v>
      </c>
      <c r="Z178" s="230" t="str">
        <f>'ПТ'!C77&amp;" мм"</f>
        <v xml:space="preserve">10 мм</v>
      </c>
      <c r="AA178" s="60"/>
      <c r="AB178" s="91"/>
      <c r="AC178" s="94" t="str">
        <f>П!C105</f>
        <v xml:space="preserve">Стяжка полусухая цементно-песчаная М150, армированная фиброволокном 
(фибра полипропиленовая 12мм, расход 0.6кг/м3)</v>
      </c>
      <c r="AD178" s="95" t="str">
        <f>'П'!D105&amp;" мм"</f>
        <v xml:space="preserve">44 мм</v>
      </c>
      <c r="AE178" s="60"/>
      <c r="AF178" s="91"/>
      <c r="AG178" s="175"/>
    </row>
    <row r="179" ht="18" customHeight="1" outlineLevel="1">
      <c r="A179" s="91"/>
      <c r="B179" s="58"/>
      <c r="C179" s="91"/>
      <c r="D179" s="213" t="str">
        <f>'ОС'!B52</f>
        <v xml:space="preserve">Шпатлевка поверхности на цементной основе</v>
      </c>
      <c r="E179" s="230" t="str">
        <f>'ОС'!C52&amp;" мм"</f>
        <v xml:space="preserve">2 мм</v>
      </c>
      <c r="G179" s="213" t="str">
        <f>'ОС'!B98</f>
        <v xml:space="preserve">Шпатлевка поверхности на цементной основе</v>
      </c>
      <c r="H179" s="230" t="str">
        <f>'ОС'!C98&amp;" мм"</f>
        <v xml:space="preserve">2 мм</v>
      </c>
      <c r="I179" s="91"/>
      <c r="J179" s="213" t="str">
        <f>'ОС'!B56</f>
        <v xml:space="preserve">Шпатлевка поверхности на цементной основе</v>
      </c>
      <c r="K179" s="230" t="str">
        <f>'ОС'!C56&amp;" мм"</f>
        <v xml:space="preserve">2 мм</v>
      </c>
      <c r="L179" s="91"/>
      <c r="M179" s="213" t="str">
        <f>'ОС'!B60</f>
        <v xml:space="preserve">Шпатлевка поверхности на цементной основе</v>
      </c>
      <c r="N179" s="230" t="str">
        <f>'ОС'!C60&amp;" мм"</f>
        <v xml:space="preserve">2 мм</v>
      </c>
      <c r="P179" s="213" t="str">
        <f>'ОС'!B66</f>
        <v xml:space="preserve">Шпатлевка поверхности на цементной основе</v>
      </c>
      <c r="Q179" s="230" t="str">
        <f>'ОС'!C66&amp;" мм"</f>
        <v xml:space="preserve">2 мм</v>
      </c>
      <c r="R179" s="91"/>
      <c r="S179" s="58"/>
      <c r="T179" s="91"/>
      <c r="V179" s="58"/>
      <c r="W179" s="91"/>
      <c r="X179" s="91"/>
      <c r="Y179" s="58"/>
      <c r="Z179" s="91"/>
      <c r="AA179" s="60"/>
      <c r="AB179" s="91"/>
      <c r="AC179" s="94" t="str">
        <f>П!C106</f>
        <v xml:space="preserve">Плиты теплоизоляционные LOGICPIR Пол ФЛ/ФЛ, прочность на сжатие 10% линейной деформации не менее 150 кПа, λ=0.025 Вт/м°С</v>
      </c>
      <c r="AD179" s="79" t="str">
        <f>П!D106&amp;" мм"</f>
        <v xml:space="preserve">20 мм</v>
      </c>
      <c r="AE179" s="60"/>
      <c r="AF179" s="91"/>
      <c r="AG179" s="175"/>
    </row>
    <row r="180" ht="18" customHeight="1" outlineLevel="1">
      <c r="A180" s="91"/>
      <c r="B180" s="70"/>
      <c r="C180" s="71"/>
      <c r="D180" s="71"/>
      <c r="E180" s="71"/>
      <c r="F180" s="28"/>
      <c r="G180" s="71"/>
      <c r="H180" s="71"/>
      <c r="I180" s="71"/>
      <c r="J180" s="71"/>
      <c r="K180" s="71"/>
      <c r="L180" s="71"/>
      <c r="M180" s="71"/>
      <c r="N180" s="71"/>
      <c r="O180" s="28"/>
      <c r="P180" s="71"/>
      <c r="Q180" s="71"/>
      <c r="R180" s="71"/>
      <c r="S180" s="70"/>
      <c r="T180" s="71"/>
      <c r="U180" s="28"/>
      <c r="V180" s="70"/>
      <c r="W180" s="71"/>
      <c r="X180" s="91"/>
      <c r="Y180" s="58"/>
      <c r="Z180" s="91"/>
      <c r="AA180" s="60"/>
      <c r="AB180" s="71"/>
      <c r="AC180" s="159" t="str">
        <f>П!C107</f>
        <v xml:space="preserve">Монолитный ж/бетон</v>
      </c>
      <c r="AD180" s="139" t="str">
        <f>'П'!D107</f>
        <v xml:space="preserve">по проекту</v>
      </c>
      <c r="AE180" s="60"/>
      <c r="AF180" s="91"/>
      <c r="AG180" s="175"/>
    </row>
    <row r="181" outlineLevel="1">
      <c r="A181" s="91"/>
      <c r="B181" s="77" t="s">
        <v>502</v>
      </c>
      <c r="C181" s="65" t="str">
        <f>'ОС'!A3</f>
        <v>ОС-1</v>
      </c>
      <c r="D181" s="64" t="str">
        <f>'ОС'!B3</f>
        <v xml:space="preserve">Грунтовка Бетонконтакт</v>
      </c>
      <c r="E181" s="65" t="str">
        <f>'ОС'!C3</f>
        <v xml:space="preserve">1 слой</v>
      </c>
      <c r="F181" s="236" t="str">
        <f>'ОС'!A3</f>
        <v>ОС-1</v>
      </c>
      <c r="G181" s="208" t="str">
        <f>'ОС'!B3</f>
        <v xml:space="preserve">Грунтовка Бетонконтакт</v>
      </c>
      <c r="H181" s="65" t="str">
        <f>'ОС'!C3</f>
        <v xml:space="preserve">1 слой</v>
      </c>
      <c r="I181" s="65" t="str">
        <f>'ОС'!A28</f>
        <v>ОС-15</v>
      </c>
      <c r="J181" s="64" t="str">
        <f>'ОС'!B28</f>
        <v xml:space="preserve">Грунтовка глубокого проникновения</v>
      </c>
      <c r="K181" s="65" t="str">
        <f>'ОС'!C28</f>
        <v xml:space="preserve">1 слой</v>
      </c>
      <c r="L181" s="65" t="str">
        <f>'ОС'!A13</f>
        <v>ОС-7</v>
      </c>
      <c r="M181" s="64" t="str">
        <f>'ОС'!B13</f>
        <v xml:space="preserve">Грунтовка глубокого проникновения</v>
      </c>
      <c r="N181" s="65" t="str">
        <f>'ОС'!C13</f>
        <v xml:space="preserve">1 слой</v>
      </c>
      <c r="O181" s="349" t="str">
        <f>'ОС'!A6</f>
        <v>ОС-3</v>
      </c>
      <c r="P181" s="93" t="str">
        <f>'ОС'!B6</f>
        <v xml:space="preserve">Слой штукатурно-клеевой Технониколь 210 или аналог, армированный сеткой фасадной стеклотканевой щелочестойкой М3600</v>
      </c>
      <c r="Q181" s="79" t="str">
        <f>'ОС'!C6&amp;" мм"</f>
        <v xml:space="preserve">10 мм</v>
      </c>
      <c r="R181" s="224" t="str">
        <f>'ОС'!A46</f>
        <v>ОС-24</v>
      </c>
      <c r="S181" s="228" t="str">
        <f>'ОС'!B46</f>
        <v xml:space="preserve">Шпатлевка стыков ГСП с проклейкой лентой армирующей</v>
      </c>
      <c r="T181" s="230" t="str">
        <f>'ОС'!C46</f>
        <v>-</v>
      </c>
      <c r="U181" s="224" t="str">
        <f>'ОТ'!A29</f>
        <v>ОТ-14</v>
      </c>
      <c r="V181" s="238" t="str">
        <f>'ОТ'!B29</f>
        <v xml:space="preserve">Пропитка упрочняющая обеспыливающая</v>
      </c>
      <c r="W181" s="230" t="str">
        <f>'ОТ'!C29</f>
        <v xml:space="preserve">1 слой</v>
      </c>
      <c r="X181" s="91"/>
      <c r="Y181" s="286" t="str">
        <f>'ПТ'!B78</f>
        <v xml:space="preserve">Пропитка упрочняющая обеспыливающая</v>
      </c>
      <c r="Z181" s="230" t="str">
        <f>'ПТ'!C78</f>
        <v xml:space="preserve">1 слой</v>
      </c>
      <c r="AA181" s="60"/>
      <c r="AB181" s="77" t="str">
        <f>'П'!A108</f>
        <v>П-18</v>
      </c>
      <c r="AC181" s="94" t="str">
        <f>П!C108</f>
        <v xml:space="preserve">Керамогранит с затиркой швов</v>
      </c>
      <c r="AD181" s="95" t="str">
        <f>'П'!D108&amp;" мм"</f>
        <v xml:space="preserve">9 мм</v>
      </c>
      <c r="AE181" s="60"/>
      <c r="AF181" s="91"/>
      <c r="AG181" s="175"/>
    </row>
    <row r="182" outlineLevel="1">
      <c r="A182" s="91"/>
      <c r="B182" s="91"/>
      <c r="C182" s="91"/>
      <c r="D182" s="58"/>
      <c r="E182" s="91"/>
      <c r="G182" s="91"/>
      <c r="H182" s="91"/>
      <c r="I182" s="91"/>
      <c r="J182" s="58"/>
      <c r="K182" s="91"/>
      <c r="L182" s="91"/>
      <c r="M182" s="58"/>
      <c r="N182" s="91"/>
      <c r="O182" s="60"/>
      <c r="P182" s="91"/>
      <c r="Q182" s="91"/>
      <c r="R182" s="91"/>
      <c r="S182" s="91"/>
      <c r="T182" s="91"/>
      <c r="U182" s="91"/>
      <c r="V182" s="91"/>
      <c r="W182" s="91"/>
      <c r="X182" s="91"/>
      <c r="Y182" s="58"/>
      <c r="Z182" s="91"/>
      <c r="AA182" s="60"/>
      <c r="AB182" s="91"/>
      <c r="AC182" s="105" t="str">
        <f>П!C109</f>
        <v xml:space="preserve">Клей плиточный водостойкий Церезит СМ 16</v>
      </c>
      <c r="AD182" s="79" t="str">
        <f>П!D109&amp;" мм"</f>
        <v xml:space="preserve">6 мм</v>
      </c>
      <c r="AE182" s="60"/>
      <c r="AF182" s="91"/>
      <c r="AG182" s="175"/>
    </row>
    <row r="183" ht="10" customHeight="1" outlineLevel="1">
      <c r="A183" s="91"/>
      <c r="B183" s="91"/>
      <c r="C183" s="91"/>
      <c r="D183" s="58"/>
      <c r="E183" s="91"/>
      <c r="G183" s="91"/>
      <c r="H183" s="91"/>
      <c r="I183" s="91"/>
      <c r="J183" s="58"/>
      <c r="K183" s="91"/>
      <c r="L183" s="91"/>
      <c r="M183" s="58"/>
      <c r="N183" s="91"/>
      <c r="O183" s="60"/>
      <c r="P183" s="91"/>
      <c r="Q183" s="91"/>
      <c r="R183" s="91"/>
      <c r="S183" s="91"/>
      <c r="T183" s="91"/>
      <c r="U183" s="91"/>
      <c r="V183" s="91"/>
      <c r="W183" s="91"/>
      <c r="X183" s="91"/>
      <c r="Y183" s="58"/>
      <c r="Z183" s="91"/>
      <c r="AA183" s="60"/>
      <c r="AB183" s="91"/>
      <c r="AC183" s="105" t="str">
        <f>П!C110</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183" s="79" t="str">
        <f>'П'!D110</f>
        <v xml:space="preserve">2 слоя</v>
      </c>
      <c r="AE183" s="60"/>
      <c r="AF183" s="91"/>
      <c r="AG183" s="175"/>
    </row>
    <row r="184" ht="16.5" customHeight="1" outlineLevel="1">
      <c r="A184" s="91"/>
      <c r="B184" s="91"/>
      <c r="C184" s="91"/>
      <c r="D184" s="285" t="str">
        <f>'ОС'!B4</f>
        <v xml:space="preserve">Затирка поверхности после демонтажа опалубки</v>
      </c>
      <c r="E184" s="230" t="str">
        <f>'ОС'!C4&amp;" мм"</f>
        <v xml:space="preserve">2-4 мм</v>
      </c>
      <c r="G184" s="228" t="str">
        <f>'ОС'!B4</f>
        <v xml:space="preserve">Затирка поверхности после демонтажа опалубки</v>
      </c>
      <c r="H184" s="239" t="str">
        <f>'ОС'!C4&amp;" мм"</f>
        <v xml:space="preserve">2-4 мм</v>
      </c>
      <c r="I184" s="91"/>
      <c r="J184" s="285" t="str">
        <f>'ОС'!B29</f>
        <v xml:space="preserve">Простая штукатурка смесями цементно-песчаными </v>
      </c>
      <c r="K184" s="230" t="str">
        <f>'ОС'!C29&amp;" мм"</f>
        <v xml:space="preserve">14 мм</v>
      </c>
      <c r="L184" s="91"/>
      <c r="M184" s="285" t="str">
        <f>'ОС'!B14</f>
        <v xml:space="preserve">Простая штукатурка смесями цементно-песчаными по сетке тканой стальной 10х10х0.8 мм</v>
      </c>
      <c r="N184" s="230" t="str">
        <f>'ОС'!C14&amp;" мм"</f>
        <v xml:space="preserve">14 мм</v>
      </c>
      <c r="O184" s="60"/>
      <c r="P184" s="91"/>
      <c r="Q184" s="91"/>
      <c r="R184" s="91"/>
      <c r="S184" s="91"/>
      <c r="T184" s="91"/>
      <c r="U184" s="91"/>
      <c r="V184" s="91"/>
      <c r="W184" s="91"/>
      <c r="X184" s="91"/>
      <c r="Y184" s="296" t="str">
        <f>'ПТ'!B79</f>
        <v xml:space="preserve">Потолок подвесной металлический типа "Грильято" 75х75х40 (цвет черный) на металлическом каркасе, группа горючести НГ</v>
      </c>
      <c r="Z184" s="230" t="str">
        <f>'ПТ'!C79&amp;" мм"</f>
        <v xml:space="preserve">40 мм</v>
      </c>
      <c r="AA184" s="60"/>
      <c r="AB184" s="91"/>
      <c r="AC184" s="105" t="str">
        <f>П!C111</f>
        <v xml:space="preserve">Грунтовка глубокого проникновения Церезит CT 17</v>
      </c>
      <c r="AD184" s="79" t="str">
        <f>П!D111</f>
        <v xml:space="preserve">1 слой</v>
      </c>
      <c r="AE184" s="60"/>
      <c r="AF184" s="91"/>
      <c r="AG184" s="175"/>
    </row>
    <row r="185" ht="16.5" customHeight="1" outlineLevel="1">
      <c r="A185" s="91"/>
      <c r="B185" s="91"/>
      <c r="C185" s="91"/>
      <c r="D185" s="58"/>
      <c r="E185" s="91"/>
      <c r="G185" s="91"/>
      <c r="H185" s="91"/>
      <c r="I185" s="91"/>
      <c r="J185" s="58"/>
      <c r="K185" s="91"/>
      <c r="L185" s="91"/>
      <c r="M185" s="58"/>
      <c r="N185" s="91"/>
      <c r="O185" s="60"/>
      <c r="P185" s="91"/>
      <c r="Q185" s="91"/>
      <c r="R185" s="91"/>
      <c r="S185" s="91"/>
      <c r="T185" s="91"/>
      <c r="U185" s="91"/>
      <c r="V185" s="91"/>
      <c r="W185" s="91"/>
      <c r="X185" s="91"/>
      <c r="Y185" s="58"/>
      <c r="Z185" s="91"/>
      <c r="AA185" s="60"/>
      <c r="AB185" s="91"/>
      <c r="AC185" s="94" t="str">
        <f>П!C112</f>
        <v xml:space="preserve">Стяжка полусухая цементно-песчаная М150, армированная фиброволокном 
(фибра полипропиленовая 12мм, расход 0.6кг/м3)</v>
      </c>
      <c r="AD185" s="95" t="str">
        <f>'П'!D112&amp;" мм"</f>
        <v xml:space="preserve">64 мм</v>
      </c>
      <c r="AE185" s="60"/>
      <c r="AF185" s="91"/>
      <c r="AG185" s="175"/>
    </row>
    <row r="186" ht="16.5" customHeight="1" outlineLevel="1">
      <c r="A186" s="91"/>
      <c r="B186" s="91"/>
      <c r="C186" s="91"/>
      <c r="D186" s="58"/>
      <c r="E186" s="91"/>
      <c r="G186" s="91"/>
      <c r="H186" s="91"/>
      <c r="I186" s="91"/>
      <c r="J186" s="58"/>
      <c r="K186" s="91"/>
      <c r="L186" s="91"/>
      <c r="M186" s="58"/>
      <c r="N186" s="91"/>
      <c r="O186" s="60"/>
      <c r="P186" s="91"/>
      <c r="Q186" s="91"/>
      <c r="R186" s="91"/>
      <c r="S186" s="91"/>
      <c r="T186" s="91"/>
      <c r="U186" s="91"/>
      <c r="V186" s="91"/>
      <c r="W186" s="91"/>
      <c r="X186" s="91"/>
      <c r="Y186" s="58"/>
      <c r="Z186" s="91"/>
      <c r="AA186" s="60"/>
      <c r="AB186" s="91"/>
      <c r="AC186" s="94" t="str">
        <f>П!C113</f>
        <v xml:space="preserve">Плиты теплоизоляционные LOGICPIR Пол ФЛ/ФЛ, прочность на сжатие 10% линейной деформации не менее 150 кПа, λ=0.025 Вт/м°С</v>
      </c>
      <c r="AD186" s="79" t="str">
        <f>П!D113&amp;" мм"</f>
        <v xml:space="preserve">20 мм</v>
      </c>
      <c r="AE186" s="60"/>
      <c r="AF186" s="91"/>
      <c r="AG186" s="175"/>
    </row>
    <row r="187" ht="16.5" customHeight="1" outlineLevel="1">
      <c r="A187" s="91"/>
      <c r="B187" s="71"/>
      <c r="C187" s="71"/>
      <c r="D187" s="58"/>
      <c r="E187" s="71"/>
      <c r="F187" s="28"/>
      <c r="G187" s="71"/>
      <c r="H187" s="71"/>
      <c r="I187" s="71"/>
      <c r="J187" s="70"/>
      <c r="K187" s="71"/>
      <c r="L187" s="71"/>
      <c r="M187" s="70"/>
      <c r="N187" s="71"/>
      <c r="O187" s="29"/>
      <c r="P187" s="71"/>
      <c r="Q187" s="71"/>
      <c r="R187" s="71"/>
      <c r="S187" s="71"/>
      <c r="T187" s="71"/>
      <c r="U187" s="71"/>
      <c r="V187" s="71"/>
      <c r="W187" s="71"/>
      <c r="X187" s="71"/>
      <c r="Y187" s="70"/>
      <c r="Z187" s="71"/>
      <c r="AA187" s="60"/>
      <c r="AB187" s="71"/>
      <c r="AC187" s="159" t="str">
        <f>П!C114</f>
        <v xml:space="preserve">Монолитный ж/бетон</v>
      </c>
      <c r="AD187" s="139" t="str">
        <f>'П'!D114</f>
        <v xml:space="preserve">по проекту</v>
      </c>
      <c r="AE187" s="29"/>
      <c r="AF187" s="71"/>
      <c r="AG187" s="161"/>
    </row>
    <row r="188" outlineLevel="1">
      <c r="A188" s="91"/>
      <c r="B188" s="82" t="s">
        <v>534</v>
      </c>
      <c r="C188" s="65"/>
      <c r="D188" s="65"/>
      <c r="E188" s="65"/>
      <c r="F188" s="65"/>
      <c r="G188" s="65"/>
      <c r="H188" s="65"/>
      <c r="I188" s="65"/>
      <c r="J188" s="65"/>
      <c r="K188" s="65"/>
      <c r="L188" s="65"/>
      <c r="M188" s="65"/>
      <c r="N188" s="65"/>
      <c r="O188" s="65"/>
      <c r="P188" s="65"/>
      <c r="Q188" s="65"/>
      <c r="R188" s="65"/>
      <c r="S188" s="65"/>
      <c r="T188" s="65"/>
      <c r="U188" s="65"/>
      <c r="V188" s="65"/>
      <c r="W188" s="65"/>
      <c r="X188" s="270" t="str">
        <f>'ПТ'!A141&amp;"
(горизонтальная и вертикальная части зашивки)"</f>
        <v xml:space="preserve">ПТ-31
(горизонтальная и вертикальная части зашивки)</v>
      </c>
      <c r="Y188" s="308" t="str">
        <f>'ПТ'!B141</f>
        <v xml:space="preserve">Каркас металлический П 113 (профиль ПН 28х27 и ПП 60х27)</v>
      </c>
      <c r="Z188" s="270" t="str">
        <f>'ПТ'!C141&amp;" мм"</f>
        <v xml:space="preserve">27 мм</v>
      </c>
      <c r="AA188" s="60"/>
      <c r="AB188" s="65"/>
      <c r="AC188" s="65"/>
      <c r="AD188" s="65"/>
      <c r="AE188" s="65"/>
      <c r="AF188" s="65"/>
      <c r="AG188" s="65"/>
    </row>
    <row r="189" outlineLevel="1">
      <c r="A189" s="91"/>
      <c r="B189" s="91"/>
      <c r="C189" s="91"/>
      <c r="D189" s="91"/>
      <c r="E189" s="91"/>
      <c r="F189" s="91"/>
      <c r="G189" s="91"/>
      <c r="H189" s="91"/>
      <c r="I189" s="91"/>
      <c r="J189" s="91"/>
      <c r="K189" s="91"/>
      <c r="L189" s="91"/>
      <c r="M189" s="91"/>
      <c r="N189" s="91"/>
      <c r="O189" s="91"/>
      <c r="P189" s="91"/>
      <c r="Q189" s="91"/>
      <c r="R189" s="91"/>
      <c r="S189" s="91"/>
      <c r="T189" s="91"/>
      <c r="U189" s="91"/>
      <c r="V189" s="91"/>
      <c r="W189" s="91"/>
      <c r="X189" s="91"/>
      <c r="Y189" s="277" t="str">
        <f>'ПТ'!B142</f>
        <v>ГСП-А</v>
      </c>
      <c r="Z189" s="239" t="str">
        <f>'ПТ'!C142&amp;" мм"</f>
        <v xml:space="preserve">12.5 мм</v>
      </c>
      <c r="AA189" s="60"/>
      <c r="AB189" s="91"/>
      <c r="AC189" s="91"/>
      <c r="AD189" s="91"/>
      <c r="AE189" s="91"/>
      <c r="AF189" s="91"/>
      <c r="AG189" s="91"/>
    </row>
    <row r="190" outlineLevel="1">
      <c r="A190" s="91"/>
      <c r="B190" s="91"/>
      <c r="C190" s="91"/>
      <c r="D190" s="91"/>
      <c r="E190" s="91"/>
      <c r="F190" s="91"/>
      <c r="G190" s="91"/>
      <c r="H190" s="91"/>
      <c r="I190" s="91"/>
      <c r="J190" s="91"/>
      <c r="K190" s="91"/>
      <c r="L190" s="91"/>
      <c r="M190" s="91"/>
      <c r="N190" s="91"/>
      <c r="O190" s="91"/>
      <c r="P190" s="91"/>
      <c r="Q190" s="91"/>
      <c r="R190" s="91"/>
      <c r="S190" s="91"/>
      <c r="T190" s="91"/>
      <c r="U190" s="91"/>
      <c r="V190" s="91"/>
      <c r="W190" s="91"/>
      <c r="X190" s="91"/>
      <c r="Y190" s="288" t="str">
        <f>'ПТ'!B143</f>
        <v xml:space="preserve">Грунтовка глубокого проникновения</v>
      </c>
      <c r="Z190" s="239" t="str">
        <f>'ПТ'!C143</f>
        <v xml:space="preserve">1 слой</v>
      </c>
      <c r="AA190" s="60"/>
      <c r="AB190" s="91"/>
      <c r="AC190" s="91"/>
      <c r="AD190" s="91"/>
      <c r="AE190" s="91"/>
      <c r="AF190" s="91"/>
      <c r="AG190" s="91"/>
    </row>
    <row r="191" outlineLevel="1">
      <c r="A191" s="91"/>
      <c r="B191" s="91"/>
      <c r="C191" s="91"/>
      <c r="D191" s="91"/>
      <c r="E191" s="91"/>
      <c r="F191" s="91"/>
      <c r="G191" s="91"/>
      <c r="H191" s="91"/>
      <c r="I191" s="91"/>
      <c r="J191" s="91"/>
      <c r="K191" s="91"/>
      <c r="L191" s="91"/>
      <c r="M191" s="91"/>
      <c r="N191" s="91"/>
      <c r="O191" s="91"/>
      <c r="P191" s="91"/>
      <c r="Q191" s="91"/>
      <c r="R191" s="91"/>
      <c r="S191" s="91"/>
      <c r="T191" s="91"/>
      <c r="U191" s="91"/>
      <c r="V191" s="91"/>
      <c r="W191" s="91"/>
      <c r="X191" s="91"/>
      <c r="Y191" s="277" t="str">
        <f>'ПТ'!B144</f>
        <v xml:space="preserve">Шпатлевка поверхности на цементной основе (с проклейкой стыков лентой армирующей )</v>
      </c>
      <c r="Z191" s="239" t="str">
        <f>'ПТ'!C144&amp;" мм"</f>
        <v xml:space="preserve">2 мм</v>
      </c>
      <c r="AA191" s="60"/>
      <c r="AB191" s="91"/>
      <c r="AC191" s="91"/>
      <c r="AD191" s="91"/>
      <c r="AE191" s="91"/>
      <c r="AF191" s="91"/>
      <c r="AG191" s="91"/>
    </row>
    <row r="192" outlineLevel="1">
      <c r="A192" s="91"/>
      <c r="B192" s="91"/>
      <c r="C192" s="91"/>
      <c r="D192" s="91"/>
      <c r="E192" s="91"/>
      <c r="F192" s="91"/>
      <c r="G192" s="91"/>
      <c r="H192" s="91"/>
      <c r="I192" s="91"/>
      <c r="J192" s="91"/>
      <c r="K192" s="91"/>
      <c r="L192" s="91"/>
      <c r="M192" s="91"/>
      <c r="N192" s="91"/>
      <c r="O192" s="91"/>
      <c r="P192" s="91"/>
      <c r="Q192" s="91"/>
      <c r="R192" s="91"/>
      <c r="S192" s="91"/>
      <c r="T192" s="91"/>
      <c r="U192" s="91"/>
      <c r="V192" s="91"/>
      <c r="W192" s="91"/>
      <c r="X192" s="91"/>
      <c r="Y192" s="288" t="str">
        <f>'ПТ'!B145</f>
        <v xml:space="preserve">Грунтовка под финишную отделку</v>
      </c>
      <c r="Z192" s="239" t="str">
        <f>'ПТ'!C145</f>
        <v xml:space="preserve">1 слой</v>
      </c>
      <c r="AA192" s="60"/>
      <c r="AB192" s="91"/>
      <c r="AC192" s="91"/>
      <c r="AD192" s="91"/>
      <c r="AE192" s="91"/>
      <c r="AF192" s="91"/>
      <c r="AG192" s="91"/>
    </row>
    <row r="193" outlineLevel="1">
      <c r="A193" s="9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277" t="str">
        <f>'ПТ'!B146</f>
        <v xml:space="preserve">Улучшенная окраска краской водно-дисперсионной за 2 раза, группа горючести Г1</v>
      </c>
      <c r="Z193" s="239" t="str">
        <f>'ПТ'!C146</f>
        <v xml:space="preserve">2 слоя</v>
      </c>
      <c r="AA193" s="29"/>
      <c r="AB193" s="71"/>
      <c r="AC193" s="71"/>
      <c r="AD193" s="71"/>
      <c r="AE193" s="71"/>
      <c r="AF193" s="71"/>
      <c r="AG193" s="71"/>
    </row>
    <row r="194" ht="38.5" customHeight="1" outlineLevel="1">
      <c r="A194" s="91"/>
      <c r="B194" s="76" t="s">
        <v>503</v>
      </c>
      <c r="C194" s="350"/>
      <c r="D194" s="350"/>
      <c r="E194" s="350"/>
      <c r="F194" s="350"/>
      <c r="G194" s="350"/>
      <c r="H194" s="350"/>
      <c r="I194" s="350"/>
      <c r="J194" s="350"/>
      <c r="K194" s="350"/>
      <c r="L194" s="350"/>
      <c r="M194" s="350"/>
      <c r="N194" s="350"/>
      <c r="O194" s="350"/>
      <c r="P194" s="350"/>
      <c r="Q194" s="350"/>
      <c r="R194" s="350"/>
      <c r="S194" s="350"/>
      <c r="T194" s="350"/>
      <c r="U194" s="350"/>
      <c r="V194" s="350"/>
      <c r="W194" s="350"/>
      <c r="X194" s="76" t="str">
        <f>'ПТ'!A160</f>
        <v>ПТ-34</v>
      </c>
      <c r="Y194" s="246" t="str">
        <f>'ПТ'!B160</f>
        <v xml:space="preserve">Смесь клеевая для монтажа утеплителя (Технониколь 110)</v>
      </c>
      <c r="Z194" s="240" t="str">
        <f>'ПТ'!C160&amp;" мм"</f>
        <v xml:space="preserve">5 мм</v>
      </c>
      <c r="AA194" s="351"/>
      <c r="AB194" s="76" t="str">
        <f>П!A191</f>
        <v>П-31</v>
      </c>
      <c r="AC194" s="246" t="str">
        <f>П!C191</f>
        <v xml:space="preserve">Стяжка полусухая цементно-песчаная М150, армированная фиброволокном 
(фибра полипропиленовая 12мм, расход 0.6кг/м3)</v>
      </c>
      <c r="AD194" s="240" t="str">
        <f>П!D191&amp;" мм"</f>
        <v xml:space="preserve">40 мм</v>
      </c>
      <c r="AE194" s="351"/>
      <c r="AF194" s="351"/>
      <c r="AG194" s="351"/>
    </row>
    <row r="195" ht="36" customHeight="1" outlineLevel="1">
      <c r="A195" s="91"/>
      <c r="B195" s="91"/>
      <c r="C195" s="91"/>
      <c r="D195" s="91"/>
      <c r="E195" s="91"/>
      <c r="F195" s="91"/>
      <c r="G195" s="91"/>
      <c r="H195" s="91"/>
      <c r="I195" s="91"/>
      <c r="J195" s="91"/>
      <c r="K195" s="91"/>
      <c r="L195" s="91"/>
      <c r="M195" s="91"/>
      <c r="N195" s="91"/>
      <c r="O195" s="91"/>
      <c r="P195" s="91"/>
      <c r="Q195" s="91"/>
      <c r="R195" s="91"/>
      <c r="S195" s="91"/>
      <c r="T195" s="91"/>
      <c r="U195" s="91"/>
      <c r="V195" s="91"/>
      <c r="W195" s="91"/>
      <c r="X195" s="91"/>
      <c r="Y195" s="295" t="str">
        <f>'ПТ'!B161</f>
        <v xml:space="preserve">Утеплитель минераловатный (Технониколь - ТЕХНОФАС ДЕКОР) ρ=90-110 кг/м³, предел прочности на отрыв не менее 15 кПа, λ=0,044 Вт/м°С</v>
      </c>
      <c r="Z195" s="242" t="str">
        <f>'ПТ'!C161</f>
        <v xml:space="preserve">по проекту</v>
      </c>
      <c r="AA195" s="60"/>
      <c r="AB195" s="91"/>
      <c r="AC195" s="302" t="str">
        <f>П!C192</f>
        <v xml:space="preserve">Плиты теплоизоляционные LOGICPIR Пол ФЛ/ФЛ, прочность на сжатие 10% линейной деформации не менее 150 кПа, λ=0.025 Вт/м°С</v>
      </c>
      <c r="AD195" s="242" t="str">
        <f>П!D192&amp;" мм"</f>
        <v xml:space="preserve">20 мм</v>
      </c>
      <c r="AE195" s="60"/>
      <c r="AF195" s="60"/>
      <c r="AG195" s="60"/>
    </row>
    <row r="196" outlineLevel="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352"/>
      <c r="Z196" s="71"/>
      <c r="AA196" s="29"/>
      <c r="AB196" s="71"/>
      <c r="AC196" s="341" t="str">
        <f>П!C193</f>
        <v xml:space="preserve">Монолитный ж/бетон</v>
      </c>
      <c r="AD196" s="342" t="str">
        <f>П!D193</f>
        <v xml:space="preserve">по проекту</v>
      </c>
      <c r="AE196" s="29"/>
      <c r="AF196" s="29"/>
      <c r="AG196" s="29"/>
    </row>
    <row r="197" outlineLevel="1">
      <c r="A197" s="62" t="s">
        <v>535</v>
      </c>
      <c r="B197" s="53"/>
      <c r="C197" s="201" t="str">
        <f>'ОС'!A75</f>
        <v>ОС-34</v>
      </c>
      <c r="D197" s="202" t="str">
        <f>'ОС'!B75</f>
        <v xml:space="preserve">Каркас металлический С625 (профиль ПН 50х40 и ПС 50х50)</v>
      </c>
      <c r="E197" s="212" t="str">
        <f>'ОС'!C75&amp;" мм"</f>
        <v xml:space="preserve">50 мм</v>
      </c>
      <c r="F197" s="65"/>
      <c r="G197" s="225"/>
      <c r="H197" s="65"/>
      <c r="I197" s="65" t="str">
        <f>'ОС'!A75</f>
        <v>ОС-34</v>
      </c>
      <c r="J197" s="296" t="str">
        <f>'ОС'!B75</f>
        <v xml:space="preserve">Каркас металлический С625 (профиль ПН 50х40 и ПС 50х50)</v>
      </c>
      <c r="K197" s="201" t="str">
        <f>'ОС'!C75&amp;" мм"</f>
        <v xml:space="preserve">50 мм</v>
      </c>
      <c r="L197" s="65"/>
      <c r="M197" s="65"/>
      <c r="N197" s="65"/>
      <c r="O197" s="65"/>
      <c r="P197" s="65"/>
      <c r="Q197" s="65"/>
      <c r="R197" s="65"/>
      <c r="S197" s="65"/>
      <c r="T197" s="65"/>
      <c r="U197" s="353" t="str">
        <f>'ОТ'!A23</f>
        <v>ОТ-11</v>
      </c>
      <c r="V197" s="286" t="str">
        <f>'ОТ'!B23</f>
        <v xml:space="preserve">Грунтовка под финишную отделку</v>
      </c>
      <c r="W197" s="230" t="str">
        <f>'ОТ'!C23</f>
        <v xml:space="preserve">1 слой</v>
      </c>
      <c r="X197" s="65"/>
      <c r="Y197" s="230"/>
      <c r="Z197" s="230"/>
      <c r="AA197" s="65"/>
      <c r="AB197" s="65"/>
      <c r="AC197" s="230"/>
      <c r="AD197" s="230"/>
      <c r="AE197" s="65"/>
      <c r="AF197" s="65"/>
      <c r="AG197" s="65"/>
    </row>
    <row r="198" ht="15.75" outlineLevel="1">
      <c r="A198" s="58"/>
      <c r="B198" s="60"/>
      <c r="C198" s="91"/>
      <c r="D198" s="211" t="str">
        <f>'ОС'!B76</f>
        <v>ГСП-Н2</v>
      </c>
      <c r="E198" s="212" t="str">
        <f>'ОС'!C76&amp;" мм"</f>
        <v xml:space="preserve">12.5 мм</v>
      </c>
      <c r="F198" s="91"/>
      <c r="G198" s="91"/>
      <c r="H198" s="91"/>
      <c r="I198" s="91"/>
      <c r="J198" s="285" t="str">
        <f>'ОС'!B76</f>
        <v>ГСП-Н2</v>
      </c>
      <c r="K198" s="230" t="str">
        <f>'ОС'!C76&amp;" мм"</f>
        <v xml:space="preserve">12.5 мм</v>
      </c>
      <c r="L198" s="91"/>
      <c r="M198" s="91"/>
      <c r="N198" s="91"/>
      <c r="O198" s="91"/>
      <c r="P198" s="91"/>
      <c r="Q198" s="91"/>
      <c r="R198" s="91"/>
      <c r="S198" s="91"/>
      <c r="T198" s="91"/>
      <c r="V198" s="58"/>
      <c r="W198" s="91"/>
      <c r="X198" s="91"/>
      <c r="Y198" s="91"/>
      <c r="Z198" s="91"/>
      <c r="AA198" s="91"/>
      <c r="AB198" s="91"/>
      <c r="AC198" s="91"/>
      <c r="AD198" s="91"/>
      <c r="AE198" s="91"/>
      <c r="AF198" s="91"/>
      <c r="AG198" s="91"/>
    </row>
    <row r="199" outlineLevel="1">
      <c r="A199" s="58"/>
      <c r="B199" s="60"/>
      <c r="C199" s="91"/>
      <c r="D199" s="216" t="str">
        <f>'ОС'!B77</f>
        <v xml:space="preserve">Грунтовка глубокого проникновения</v>
      </c>
      <c r="E199" s="212" t="str">
        <f>'ОС'!C77</f>
        <v xml:space="preserve">1 слой</v>
      </c>
      <c r="F199" s="91"/>
      <c r="G199" s="91"/>
      <c r="H199" s="91"/>
      <c r="I199" s="91"/>
      <c r="J199" s="286" t="str">
        <f>'ОС'!B77</f>
        <v xml:space="preserve">Грунтовка глубокого проникновения</v>
      </c>
      <c r="K199" s="230" t="str">
        <f>'ОС'!C77</f>
        <v xml:space="preserve">1 слой</v>
      </c>
      <c r="L199" s="91"/>
      <c r="M199" s="91"/>
      <c r="N199" s="91"/>
      <c r="O199" s="91"/>
      <c r="P199" s="91"/>
      <c r="Q199" s="91"/>
      <c r="R199" s="91"/>
      <c r="S199" s="91"/>
      <c r="T199" s="91"/>
      <c r="V199" s="277" t="str">
        <f>'ОТ'!B24</f>
        <v xml:space="preserve">Улучшенная окраска краской водно-дисперсионной за 2 раза, группа горючести Г1</v>
      </c>
      <c r="W199" s="230" t="str">
        <f>'ОТ'!C24</f>
        <v xml:space="preserve">2 слоя</v>
      </c>
      <c r="X199" s="91"/>
      <c r="Y199" s="91"/>
      <c r="Z199" s="91"/>
      <c r="AA199" s="91"/>
      <c r="AB199" s="91"/>
      <c r="AC199" s="91"/>
      <c r="AD199" s="91"/>
      <c r="AE199" s="91"/>
      <c r="AF199" s="91"/>
      <c r="AG199" s="91"/>
    </row>
    <row r="200" outlineLevel="1">
      <c r="A200" s="70"/>
      <c r="B200" s="29"/>
      <c r="C200" s="71"/>
      <c r="D200" s="260" t="str">
        <f>'ОС'!B78</f>
        <v xml:space="preserve">Профиль угловой оцинкованный перфорированный 31х31х0,4 мм, шпатлевка поверхности на гипсовой основе</v>
      </c>
      <c r="E200" s="212" t="str">
        <f>'ОС'!C78&amp;" мм"</f>
        <v xml:space="preserve">2 мм</v>
      </c>
      <c r="F200" s="71"/>
      <c r="G200" s="71"/>
      <c r="H200" s="71"/>
      <c r="I200" s="71"/>
      <c r="J200" s="296" t="str">
        <f>'ОС'!B78</f>
        <v xml:space="preserve">Профиль угловой оцинкованный перфорированный 31х31х0,4 мм, шпатлевка поверхности на гипсовой основе</v>
      </c>
      <c r="K200" s="73" t="str">
        <f>'ОС'!C78&amp;" мм"</f>
        <v xml:space="preserve">2 мм</v>
      </c>
      <c r="L200" s="71"/>
      <c r="M200" s="71"/>
      <c r="N200" s="71"/>
      <c r="O200" s="71"/>
      <c r="P200" s="71"/>
      <c r="Q200" s="71"/>
      <c r="R200" s="71"/>
      <c r="S200" s="71"/>
      <c r="T200" s="71"/>
      <c r="U200" s="28"/>
      <c r="V200" s="58"/>
      <c r="W200" s="91"/>
      <c r="X200" s="71"/>
      <c r="Y200" s="71"/>
      <c r="Z200" s="71"/>
      <c r="AA200" s="71"/>
      <c r="AB200" s="71"/>
      <c r="AC200" s="71"/>
      <c r="AD200" s="71"/>
      <c r="AE200" s="71"/>
      <c r="AF200" s="71"/>
      <c r="AG200" s="71"/>
    </row>
    <row r="201" outlineLevel="1">
      <c r="A201" s="77" t="s">
        <v>536</v>
      </c>
      <c r="B201" s="77" t="s">
        <v>501</v>
      </c>
      <c r="C201" s="65" t="str">
        <f>'ОС'!A79</f>
        <v>ОС-35</v>
      </c>
      <c r="D201" s="64" t="str">
        <f>'ОС'!B79</f>
        <v xml:space="preserve">Грунтовка Бетонконтакт</v>
      </c>
      <c r="E201" s="65" t="str">
        <f>'ОС'!C79</f>
        <v xml:space="preserve">1 слой</v>
      </c>
      <c r="F201" s="255" t="str">
        <f>'ОС'!A107</f>
        <v>ОС-42</v>
      </c>
      <c r="G201" s="208" t="str">
        <f>'ОС'!B107</f>
        <v xml:space="preserve">Грунтовка Бетонконтакт</v>
      </c>
      <c r="H201" s="209" t="str">
        <f>'ОС'!C107</f>
        <v xml:space="preserve">1 слой</v>
      </c>
      <c r="I201" s="65" t="str">
        <f>'ОС'!A91</f>
        <v>ОС-38</v>
      </c>
      <c r="J201" s="208" t="str">
        <f>'ОС'!B91</f>
        <v xml:space="preserve">Грунтовка глубокого проникновения</v>
      </c>
      <c r="K201" s="209" t="str">
        <f>'ОС'!C91</f>
        <v xml:space="preserve">1 слой</v>
      </c>
      <c r="L201" s="65" t="str">
        <f>'ОС'!A99</f>
        <v>ОС-40</v>
      </c>
      <c r="M201" s="64" t="str">
        <f>'ОС'!B99</f>
        <v xml:space="preserve">Грунтовка глубокого проникновения</v>
      </c>
      <c r="N201" s="65" t="str">
        <f>'ОС'!C99</f>
        <v xml:space="preserve">1 слой</v>
      </c>
      <c r="O201" s="209"/>
      <c r="P201" s="225"/>
      <c r="Q201" s="65"/>
      <c r="R201" s="224" t="str">
        <f>'ОС'!A44</f>
        <v>ОС-23</v>
      </c>
      <c r="S201" s="64" t="str">
        <f>'ОС'!B44</f>
        <v xml:space="preserve">Грунтовка глубокого проникновения</v>
      </c>
      <c r="T201" s="65" t="str">
        <f>'ОС'!C44</f>
        <v xml:space="preserve">1 слой</v>
      </c>
      <c r="U201" s="264" t="str">
        <f>'ОТ'!A19</f>
        <v>ОТ-9</v>
      </c>
      <c r="V201" s="64" t="str">
        <f>'ОТ'!B19</f>
        <v xml:space="preserve">Грунтовка под финишную отделку</v>
      </c>
      <c r="W201" s="65" t="str">
        <f>'ОТ'!C19</f>
        <v xml:space="preserve">1 слой</v>
      </c>
      <c r="X201" s="203" t="str">
        <f>'ПТ'!A80</f>
        <v>ПТ-16</v>
      </c>
      <c r="Y201" s="217" t="str">
        <f>'ПТ'!B80</f>
        <v xml:space="preserve">Грунтовка Бетонконтакт</v>
      </c>
      <c r="Z201" s="232" t="str">
        <f>'ПТ'!C80</f>
        <v xml:space="preserve">1 слой</v>
      </c>
      <c r="AA201" s="203" t="s">
        <v>458</v>
      </c>
      <c r="AB201" s="203" t="str">
        <f>'П'!A122</f>
        <v>П-20</v>
      </c>
      <c r="AC201" s="280" t="str">
        <f>'П'!C122</f>
        <v xml:space="preserve">Керамогранит с затиркой швов</v>
      </c>
      <c r="AD201" s="232" t="str">
        <f>'П'!D122&amp;" мм"</f>
        <v xml:space="preserve">9 мм</v>
      </c>
      <c r="AE201" s="66" t="str">
        <f>П!A360</f>
        <v>ПЛН-01</v>
      </c>
      <c r="AF201" s="67" t="str">
        <f>П!C360</f>
        <v xml:space="preserve">Плинтус из керамогранита h=100мм (нарезать из керамогранита отделки пола)</v>
      </c>
      <c r="AG201" s="117" t="str">
        <f>П!D360&amp;" мм"</f>
        <v xml:space="preserve">9 мм</v>
      </c>
    </row>
    <row r="202" ht="47" customHeight="1" outlineLevel="1">
      <c r="A202" s="91"/>
      <c r="B202" s="91"/>
      <c r="C202" s="91"/>
      <c r="D202" s="285" t="str">
        <f>'ОС'!B80</f>
        <v xml:space="preserve">Затирка поверхности после демонтажа опалубки</v>
      </c>
      <c r="E202" s="230" t="str">
        <f>'ОС'!C80&amp;" мм"</f>
        <v xml:space="preserve">2-4 мм</v>
      </c>
      <c r="G202" s="231" t="str">
        <f>'ОС'!B108</f>
        <v xml:space="preserve">Сплошное выравнивание смесями гипсовыми по сетке СВУ 120-2600 СП 31-111-2004</v>
      </c>
      <c r="H202" s="214" t="str">
        <f>'ОС'!C108&amp;" мм"</f>
        <v xml:space="preserve">до 35 мм</v>
      </c>
      <c r="I202" s="91"/>
      <c r="J202" s="213" t="str">
        <f>'ОС'!B92</f>
        <v xml:space="preserve">Улучшенная штукатурка смесями гипсовыми </v>
      </c>
      <c r="K202" s="214" t="str">
        <f>'ОС'!C92&amp;" мм"</f>
        <v xml:space="preserve">17 мм</v>
      </c>
      <c r="L202" s="91"/>
      <c r="M202" s="285" t="str">
        <f>'ОС'!B100</f>
        <v xml:space="preserve">Улучшенная штукатурка смесями гипсовыми по сетке СВУ 120-2600 СП 31-111-2004</v>
      </c>
      <c r="N202" s="239" t="str">
        <f>'ОС'!C100&amp;" мм"</f>
        <v xml:space="preserve">17 мм</v>
      </c>
      <c r="O202" s="60"/>
      <c r="P202" s="91"/>
      <c r="Q202" s="91"/>
      <c r="R202" s="91"/>
      <c r="S202" s="58"/>
      <c r="T202" s="91"/>
      <c r="V202" s="58"/>
      <c r="W202" s="91"/>
      <c r="X202" s="91"/>
      <c r="Y202" s="251" t="str">
        <f>'ПТ'!B81</f>
        <v xml:space="preserve">Затирка поверхности после демонтажа опалубки</v>
      </c>
      <c r="Z202" s="232" t="str">
        <f>'ПТ'!C81&amp;" мм"</f>
        <v xml:space="preserve">2-4 мм</v>
      </c>
      <c r="AA202" s="91"/>
      <c r="AB202" s="91"/>
      <c r="AC202" s="281" t="str">
        <f>П!C123</f>
        <v xml:space="preserve">Клей плиточный водостойкий Церезит СМ 16</v>
      </c>
      <c r="AD202" s="232" t="str">
        <f>П!D123&amp;" мм"</f>
        <v xml:space="preserve">6 мм</v>
      </c>
      <c r="AE202" s="60"/>
      <c r="AF202" s="91"/>
      <c r="AG202" s="175"/>
    </row>
    <row r="203" outlineLevel="1">
      <c r="A203" s="91"/>
      <c r="B203" s="91"/>
      <c r="C203" s="91"/>
      <c r="D203" s="286" t="str">
        <f>'ОС'!B81</f>
        <v xml:space="preserve">Грунтовка глубокого проникновения</v>
      </c>
      <c r="E203" s="230" t="str">
        <f>'ОС'!C81</f>
        <v xml:space="preserve">1 слой</v>
      </c>
      <c r="G203" s="238" t="str">
        <f>'ОС'!B109</f>
        <v xml:space="preserve">Грунтовка глубокого проникновения</v>
      </c>
      <c r="H203" s="214" t="str">
        <f>'ОС'!C109</f>
        <v xml:space="preserve">1 слой</v>
      </c>
      <c r="I203" s="91"/>
      <c r="J203" s="238" t="str">
        <f>'ОС'!B93</f>
        <v xml:space="preserve">Грунтовка глубокого проникновения</v>
      </c>
      <c r="K203" s="214" t="str">
        <f>'ОС'!C93</f>
        <v xml:space="preserve">1 слой</v>
      </c>
      <c r="L203" s="91"/>
      <c r="M203" s="286" t="str">
        <f>'ОС'!B101</f>
        <v xml:space="preserve">Грунтовка глубокого проникновения</v>
      </c>
      <c r="N203" s="230" t="str">
        <f>'ОС'!C101</f>
        <v xml:space="preserve">1 слой</v>
      </c>
      <c r="O203" s="60"/>
      <c r="P203" s="91"/>
      <c r="Q203" s="91"/>
      <c r="R203" s="91"/>
      <c r="S203" s="285" t="str">
        <f>'ОС'!B45</f>
        <v xml:space="preserve">Шпатлевка поверхности на гипсовой основе (с проклейкой стыков лентой армирующей)</v>
      </c>
      <c r="T203" s="230" t="str">
        <f>'ОС'!C45&amp;" мм"</f>
        <v xml:space="preserve">2 мм</v>
      </c>
      <c r="V203" s="285" t="str">
        <f>'ОТ'!B20</f>
        <v xml:space="preserve">Улучшенная окраска краской водно-дисперсионной за 2 раза, группа горючести Г1</v>
      </c>
      <c r="W203" s="230" t="str">
        <f>'ОТ'!C20</f>
        <v xml:space="preserve">2 слоя</v>
      </c>
      <c r="X203" s="91"/>
      <c r="Y203" s="91"/>
      <c r="Z203" s="91"/>
      <c r="AA203" s="91"/>
      <c r="AB203" s="91"/>
      <c r="AC203" s="281" t="str">
        <f>П!C124</f>
        <v xml:space="preserve">Грунтовка глубокого проникновения Церезит CT 17</v>
      </c>
      <c r="AD203" s="232" t="str">
        <f>'П'!D124</f>
        <v xml:space="preserve">1 слой</v>
      </c>
      <c r="AE203" s="60"/>
      <c r="AF203" s="91"/>
      <c r="AG203" s="175"/>
    </row>
    <row r="204" ht="28.5" customHeight="1" outlineLevel="1">
      <c r="A204" s="91"/>
      <c r="B204" s="71"/>
      <c r="C204" s="71"/>
      <c r="D204" s="293" t="str">
        <f>'ОС'!B82</f>
        <v xml:space="preserve">Шпатлевка поверхности на гипсовой основе</v>
      </c>
      <c r="E204" s="73" t="str">
        <f>'ОС'!C82&amp;" мм"</f>
        <v xml:space="preserve">2 мм</v>
      </c>
      <c r="F204" s="28"/>
      <c r="G204" s="253" t="str">
        <f>'ОС'!B110</f>
        <v xml:space="preserve">Шпатлевка поверхности на гипсовой основе</v>
      </c>
      <c r="H204" s="32" t="str">
        <f>'ОС'!C110&amp;" мм"</f>
        <v xml:space="preserve">2 мм</v>
      </c>
      <c r="I204" s="71"/>
      <c r="J204" s="253" t="str">
        <f>'ОС'!B94</f>
        <v xml:space="preserve">Шпатлевка поверхности на гипсовой основе</v>
      </c>
      <c r="K204" s="32" t="str">
        <f>'ОС'!C94&amp;" мм"</f>
        <v xml:space="preserve">2 мм</v>
      </c>
      <c r="L204" s="71"/>
      <c r="M204" s="285" t="str">
        <f>'ОС'!B102</f>
        <v xml:space="preserve">Шпатлевка поверхности на гипсовой основе</v>
      </c>
      <c r="N204" s="230" t="str">
        <f>'ОС'!C102&amp;" мм"</f>
        <v xml:space="preserve">2 мм</v>
      </c>
      <c r="O204" s="29"/>
      <c r="P204" s="71"/>
      <c r="Q204" s="71"/>
      <c r="R204" s="71"/>
      <c r="S204" s="70"/>
      <c r="T204" s="71"/>
      <c r="U204" s="28"/>
      <c r="V204" s="70"/>
      <c r="W204" s="71"/>
      <c r="X204" s="91"/>
      <c r="Y204" s="217" t="str">
        <f>'ПТ'!B82</f>
        <v xml:space="preserve">Пропитка упрочняющая обеспыливающая</v>
      </c>
      <c r="Z204" s="232" t="str">
        <f>'ПТ'!C82</f>
        <v xml:space="preserve">1 слой</v>
      </c>
      <c r="AA204" s="91"/>
      <c r="AB204" s="91"/>
      <c r="AC204" s="280" t="str">
        <f>П!C125</f>
        <v xml:space="preserve">Стяжка полусухая цементно-песчаная М150, армированная фиброволокном 
(фибра полипропиленовая 12мм, расход 0.6кг/м3)</v>
      </c>
      <c r="AD204" s="232" t="str">
        <f>'П'!D125&amp;" мм"</f>
        <v xml:space="preserve">45 мм</v>
      </c>
      <c r="AE204" s="60"/>
      <c r="AF204" s="91"/>
      <c r="AG204" s="175"/>
    </row>
    <row r="205" outlineLevel="1">
      <c r="A205" s="91"/>
      <c r="B205" s="77" t="s">
        <v>502</v>
      </c>
      <c r="C205" s="65" t="str">
        <f>'ОС'!A3</f>
        <v>ОС-1</v>
      </c>
      <c r="D205" s="286" t="str">
        <f>'ОС'!B3</f>
        <v xml:space="preserve">Грунтовка Бетонконтакт</v>
      </c>
      <c r="E205" s="230" t="str">
        <f>'ОС'!C3</f>
        <v xml:space="preserve">1 слой</v>
      </c>
      <c r="F205" s="267" t="str">
        <f>'ОС'!A3</f>
        <v>ОС-1</v>
      </c>
      <c r="G205" s="238" t="str">
        <f>'ОС'!B3</f>
        <v xml:space="preserve">Грунтовка Бетонконтакт</v>
      </c>
      <c r="H205" s="230" t="str">
        <f>'ОС'!C3</f>
        <v xml:space="preserve">1 слой</v>
      </c>
      <c r="I205" s="65" t="str">
        <f>'ОС'!A30</f>
        <v>ОС-16</v>
      </c>
      <c r="J205" s="286" t="str">
        <f>'ОС'!B30</f>
        <v xml:space="preserve">Грунтовка глубокого проникновения</v>
      </c>
      <c r="K205" s="230" t="str">
        <f>'ОС'!C30</f>
        <v xml:space="preserve">1 слой</v>
      </c>
      <c r="L205" s="65" t="str">
        <f>'ОС'!A32</f>
        <v>ОС-17</v>
      </c>
      <c r="M205" s="64" t="str">
        <f>'ОС'!B32</f>
        <v xml:space="preserve">Грунтовка глубокого проникновения</v>
      </c>
      <c r="N205" s="65" t="str">
        <f>'ОС'!C32</f>
        <v xml:space="preserve">1 слой</v>
      </c>
      <c r="O205" s="101"/>
      <c r="P205" s="107"/>
      <c r="Q205" s="77"/>
      <c r="R205" s="77" t="str">
        <f>'ОС'!A46</f>
        <v>ОС-24</v>
      </c>
      <c r="S205" s="138" t="str">
        <f>'ОС'!B46</f>
        <v xml:space="preserve">Шпатлевка стыков ГСП с проклейкой лентой армирующей</v>
      </c>
      <c r="T205" s="79" t="str">
        <f>'ОС'!C46</f>
        <v>-</v>
      </c>
      <c r="U205" s="224" t="str">
        <f>'ОТ'!A29</f>
        <v>ОТ-14</v>
      </c>
      <c r="V205" s="238" t="str">
        <f>'ОТ'!B29</f>
        <v xml:space="preserve">Пропитка упрочняющая обеспыливающая</v>
      </c>
      <c r="W205" s="230" t="str">
        <f>'ОТ'!C29</f>
        <v xml:space="preserve">1 слой</v>
      </c>
      <c r="X205" s="91"/>
      <c r="Y205" s="91"/>
      <c r="Z205" s="91"/>
      <c r="AA205" s="91"/>
      <c r="AB205" s="91"/>
      <c r="AC205" s="280" t="str">
        <f>П!C126</f>
        <v xml:space="preserve">Пленка полиэтиленовая 200 мкр</v>
      </c>
      <c r="AD205" s="232" t="str">
        <f>'П'!D126</f>
        <v xml:space="preserve">1 слой</v>
      </c>
      <c r="AE205" s="60"/>
      <c r="AF205" s="91"/>
      <c r="AG205" s="175"/>
    </row>
    <row r="206" ht="24.5" customHeight="1" outlineLevel="1">
      <c r="A206" s="91"/>
      <c r="B206" s="91"/>
      <c r="C206" s="91"/>
      <c r="D206" s="285" t="str">
        <f>'ОС'!B4</f>
        <v xml:space="preserve">Затирка поверхности после демонтажа опалубки</v>
      </c>
      <c r="E206" s="230" t="str">
        <f>'ОС'!C4&amp;" мм"</f>
        <v xml:space="preserve">2-4 мм</v>
      </c>
      <c r="G206" s="228" t="str">
        <f>'ОС'!B4</f>
        <v xml:space="preserve">Затирка поверхности после демонтажа опалубки</v>
      </c>
      <c r="H206" s="239" t="str">
        <f>'ОС'!C4&amp;" мм"</f>
        <v xml:space="preserve">2-4 мм</v>
      </c>
      <c r="I206" s="91"/>
      <c r="J206" s="285" t="str">
        <f>'ОС'!B31</f>
        <v xml:space="preserve">Простая штукатурка смесями гипсовыми </v>
      </c>
      <c r="K206" s="230" t="str">
        <f>'ОС'!C31&amp;" мм"</f>
        <v xml:space="preserve">14 мм</v>
      </c>
      <c r="L206" s="91"/>
      <c r="M206" s="285" t="str">
        <f>'ОС'!B33</f>
        <v xml:space="preserve">Простая штукатурка смесями гипсовыми по сетке СВУ 120-2600 СП 31-111-2004</v>
      </c>
      <c r="N206" s="230" t="str">
        <f>'ОС'!C33&amp;" мм"</f>
        <v xml:space="preserve">14 мм</v>
      </c>
      <c r="O206" s="60"/>
      <c r="P206" s="91"/>
      <c r="Q206" s="91"/>
      <c r="R206" s="91"/>
      <c r="S206" s="91"/>
      <c r="T206" s="91"/>
      <c r="U206" s="91"/>
      <c r="V206" s="91"/>
      <c r="W206" s="91"/>
      <c r="X206" s="91"/>
      <c r="Y206" s="211" t="str">
        <f>'ПТ'!B83</f>
        <v xml:space="preserve">Потолок подвесной металлический типа "Грильято" 75х75х40 (цвет белый) на металлическом каркасе, группа горючести НГ</v>
      </c>
      <c r="Z206" s="232" t="str">
        <f>'ПТ'!C83&amp;" мм"</f>
        <v xml:space="preserve">40 мм</v>
      </c>
      <c r="AA206" s="91"/>
      <c r="AB206" s="91"/>
      <c r="AC206" s="280" t="str">
        <f>П!C127</f>
        <v xml:space="preserve">Утеплитель минераловатный (Технониколь ТЕХНОФЛОР СТАНДАРТ) q=100-120 кг/м3, предел прочности на сжатие не менее 30 кПа, λ=0,044 Вт/м°С</v>
      </c>
      <c r="AD206" s="232" t="str">
        <f>'П'!D127&amp;" мм"</f>
        <v xml:space="preserve">50 мм</v>
      </c>
      <c r="AE206" s="60"/>
      <c r="AF206" s="91"/>
      <c r="AG206" s="175"/>
    </row>
    <row r="207" ht="24.5" customHeight="1" outlineLevel="1">
      <c r="A207" s="91"/>
      <c r="B207" s="71"/>
      <c r="C207" s="71"/>
      <c r="D207" s="70"/>
      <c r="E207" s="71"/>
      <c r="F207" s="28"/>
      <c r="G207" s="71"/>
      <c r="H207" s="71"/>
      <c r="I207" s="71"/>
      <c r="J207" s="70"/>
      <c r="K207" s="71"/>
      <c r="L207" s="71"/>
      <c r="M207" s="70"/>
      <c r="N207" s="71"/>
      <c r="O207" s="29"/>
      <c r="P207" s="71"/>
      <c r="Q207" s="71"/>
      <c r="R207" s="71"/>
      <c r="S207" s="71"/>
      <c r="T207" s="71"/>
      <c r="U207" s="71"/>
      <c r="V207" s="71"/>
      <c r="W207" s="71"/>
      <c r="X207" s="71"/>
      <c r="Y207" s="71"/>
      <c r="Z207" s="71"/>
      <c r="AA207" s="91"/>
      <c r="AB207" s="71"/>
      <c r="AC207" s="280" t="str">
        <f>П!C128</f>
        <v xml:space="preserve">Монолитный ж/бетон</v>
      </c>
      <c r="AD207" s="232" t="str">
        <f>'П'!D128</f>
        <v xml:space="preserve">по проекту</v>
      </c>
      <c r="AE207" s="29"/>
      <c r="AF207" s="71"/>
      <c r="AG207" s="161"/>
    </row>
    <row r="208" outlineLevel="1">
      <c r="A208" s="91"/>
      <c r="B208" s="82" t="s">
        <v>534</v>
      </c>
      <c r="C208" s="65"/>
      <c r="D208" s="65"/>
      <c r="E208" s="65"/>
      <c r="F208" s="65"/>
      <c r="G208" s="65"/>
      <c r="H208" s="65"/>
      <c r="I208" s="65"/>
      <c r="J208" s="65"/>
      <c r="K208" s="65"/>
      <c r="L208" s="65"/>
      <c r="M208" s="65"/>
      <c r="N208" s="65"/>
      <c r="O208" s="65"/>
      <c r="P208" s="65"/>
      <c r="Q208" s="65"/>
      <c r="R208" s="65"/>
      <c r="S208" s="65"/>
      <c r="T208" s="65"/>
      <c r="U208" s="65"/>
      <c r="V208" s="65"/>
      <c r="W208" s="65"/>
      <c r="X208" s="270" t="str">
        <f>'ПТ'!A90&amp;"
(горизонтальная и вертикальная части зашивки)"</f>
        <v xml:space="preserve">ПТ-18
(горизонтальная и вертикальная части зашивки)</v>
      </c>
      <c r="Y208" s="308" t="str">
        <f>'ПТ'!B90</f>
        <v xml:space="preserve">Каркас металлический П 113 (профиль ПН 28х27 и ПП 60х27)</v>
      </c>
      <c r="Z208" s="270" t="str">
        <f>'ПТ'!C90&amp;" мм"</f>
        <v xml:space="preserve">27 мм</v>
      </c>
      <c r="AA208" s="91"/>
      <c r="AB208" s="65"/>
      <c r="AC208" s="65"/>
      <c r="AD208" s="65"/>
      <c r="AE208" s="65"/>
      <c r="AF208" s="65"/>
      <c r="AG208" s="65"/>
    </row>
    <row r="209" ht="15.75" outlineLevel="1">
      <c r="A209" s="91"/>
      <c r="B209" s="91"/>
      <c r="C209" s="91"/>
      <c r="D209" s="91"/>
      <c r="E209" s="91"/>
      <c r="F209" s="91"/>
      <c r="G209" s="91"/>
      <c r="H209" s="91"/>
      <c r="I209" s="91"/>
      <c r="J209" s="91"/>
      <c r="K209" s="91"/>
      <c r="L209" s="91"/>
      <c r="M209" s="91"/>
      <c r="N209" s="91"/>
      <c r="O209" s="91"/>
      <c r="P209" s="91"/>
      <c r="Q209" s="91"/>
      <c r="R209" s="91"/>
      <c r="S209" s="91"/>
      <c r="T209" s="91"/>
      <c r="U209" s="91"/>
      <c r="V209" s="91"/>
      <c r="W209" s="91"/>
      <c r="X209" s="91"/>
      <c r="Y209" s="277" t="str">
        <f>'ПТ'!B91</f>
        <v>ГСП-А</v>
      </c>
      <c r="Z209" s="239" t="str">
        <f>'ПТ'!C91&amp;" мм"</f>
        <v xml:space="preserve">12.5 мм</v>
      </c>
      <c r="AA209" s="91"/>
      <c r="AB209" s="91"/>
      <c r="AC209" s="91"/>
      <c r="AD209" s="91"/>
      <c r="AE209" s="91"/>
      <c r="AF209" s="91"/>
      <c r="AG209" s="91"/>
    </row>
    <row r="210" ht="15.75" outlineLevel="1">
      <c r="A210" s="91"/>
      <c r="B210" s="91"/>
      <c r="C210" s="91"/>
      <c r="D210" s="91"/>
      <c r="E210" s="91"/>
      <c r="F210" s="91"/>
      <c r="G210" s="91"/>
      <c r="H210" s="91"/>
      <c r="I210" s="91"/>
      <c r="J210" s="91"/>
      <c r="K210" s="91"/>
      <c r="L210" s="91"/>
      <c r="M210" s="91"/>
      <c r="N210" s="91"/>
      <c r="O210" s="91"/>
      <c r="P210" s="91"/>
      <c r="Q210" s="91"/>
      <c r="R210" s="91"/>
      <c r="S210" s="91"/>
      <c r="T210" s="91"/>
      <c r="U210" s="91"/>
      <c r="V210" s="91"/>
      <c r="W210" s="91"/>
      <c r="X210" s="91"/>
      <c r="Y210" s="288" t="str">
        <f>'ПТ'!B92</f>
        <v xml:space="preserve">Грунтовка глубокого проникновения</v>
      </c>
      <c r="Z210" s="239" t="str">
        <f>'ПТ'!C92</f>
        <v xml:space="preserve">1 слой</v>
      </c>
      <c r="AA210" s="91"/>
      <c r="AB210" s="91"/>
      <c r="AC210" s="91"/>
      <c r="AD210" s="91"/>
      <c r="AE210" s="91"/>
      <c r="AF210" s="91"/>
      <c r="AG210" s="91"/>
    </row>
    <row r="211" outlineLevel="1">
      <c r="A211" s="91"/>
      <c r="B211" s="91"/>
      <c r="C211" s="91"/>
      <c r="D211" s="91"/>
      <c r="E211" s="91"/>
      <c r="F211" s="91"/>
      <c r="G211" s="91"/>
      <c r="H211" s="91"/>
      <c r="I211" s="91"/>
      <c r="J211" s="91"/>
      <c r="K211" s="91"/>
      <c r="L211" s="91"/>
      <c r="M211" s="91"/>
      <c r="N211" s="91"/>
      <c r="O211" s="91"/>
      <c r="P211" s="91"/>
      <c r="Q211" s="91"/>
      <c r="R211" s="91"/>
      <c r="S211" s="91"/>
      <c r="T211" s="91"/>
      <c r="U211" s="91"/>
      <c r="V211" s="91"/>
      <c r="W211" s="91"/>
      <c r="X211" s="91"/>
      <c r="Y211" s="277" t="str">
        <f>'ПТ'!B93</f>
        <v xml:space="preserve">Шпатлевка поверхности на гипсовой основе (с проклейкой стыков лентой армирующей )</v>
      </c>
      <c r="Z211" s="239" t="str">
        <f>'ПТ'!C93&amp;" мм"</f>
        <v xml:space="preserve">2 мм</v>
      </c>
      <c r="AA211" s="91"/>
      <c r="AB211" s="91"/>
      <c r="AC211" s="91"/>
      <c r="AD211" s="91"/>
      <c r="AE211" s="91"/>
      <c r="AF211" s="91"/>
      <c r="AG211" s="91"/>
    </row>
    <row r="212" ht="15.75" outlineLevel="1">
      <c r="A212" s="91"/>
      <c r="B212" s="91"/>
      <c r="C212" s="91"/>
      <c r="D212" s="91"/>
      <c r="E212" s="91"/>
      <c r="F212" s="91"/>
      <c r="G212" s="91"/>
      <c r="H212" s="91"/>
      <c r="I212" s="91"/>
      <c r="J212" s="91"/>
      <c r="K212" s="91"/>
      <c r="L212" s="91"/>
      <c r="M212" s="91"/>
      <c r="N212" s="91"/>
      <c r="O212" s="91"/>
      <c r="P212" s="91"/>
      <c r="Q212" s="91"/>
      <c r="R212" s="91"/>
      <c r="S212" s="91"/>
      <c r="T212" s="91"/>
      <c r="U212" s="91"/>
      <c r="V212" s="91"/>
      <c r="W212" s="91"/>
      <c r="X212" s="91"/>
      <c r="Y212" s="288" t="str">
        <f>'ПТ'!B94</f>
        <v xml:space="preserve">Грунтовка под финишную отделку</v>
      </c>
      <c r="Z212" s="239" t="str">
        <f>'ПТ'!C94</f>
        <v xml:space="preserve">1 слой</v>
      </c>
      <c r="AA212" s="91"/>
      <c r="AB212" s="91"/>
      <c r="AC212" s="91"/>
      <c r="AD212" s="91"/>
      <c r="AE212" s="91"/>
      <c r="AF212" s="91"/>
      <c r="AG212" s="91"/>
    </row>
    <row r="213" outlineLevel="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305" t="str">
        <f>'ПТ'!B95</f>
        <v xml:space="preserve">Улучшенная окраска краской водно-дисперсионной за 2 раза, группа горючести Г1</v>
      </c>
      <c r="Z213" s="254" t="str">
        <f>'ПТ'!C95</f>
        <v xml:space="preserve">2 слоя</v>
      </c>
      <c r="AA213" s="71"/>
      <c r="AB213" s="71"/>
      <c r="AC213" s="71"/>
      <c r="AD213" s="71"/>
      <c r="AE213" s="71"/>
      <c r="AF213" s="71"/>
      <c r="AG213" s="71"/>
    </row>
    <row r="214" outlineLevel="1">
      <c r="A214" s="62" t="s">
        <v>537</v>
      </c>
      <c r="B214" s="53"/>
      <c r="C214" s="203" t="str">
        <f>'ОС'!A79</f>
        <v>ОС-35</v>
      </c>
      <c r="D214" s="271" t="str">
        <f>'ОС'!B79</f>
        <v xml:space="preserve">Грунтовка Бетонконтакт</v>
      </c>
      <c r="E214" s="203" t="str">
        <f>'ОС'!C79</f>
        <v xml:space="preserve">1 слой</v>
      </c>
      <c r="F214" s="222" t="str">
        <f>'ОС'!A107</f>
        <v>ОС-42</v>
      </c>
      <c r="G214" s="223" t="str">
        <f>'ОС'!B107</f>
        <v xml:space="preserve">Грунтовка Бетонконтакт</v>
      </c>
      <c r="H214" s="203" t="str">
        <f>'ОС'!C107</f>
        <v xml:space="preserve">1 слой</v>
      </c>
      <c r="I214" s="203" t="str">
        <f>'ОС'!A91</f>
        <v>ОС-38</v>
      </c>
      <c r="J214" s="271" t="str">
        <f>'ОС'!B91</f>
        <v xml:space="preserve">Грунтовка глубокого проникновения</v>
      </c>
      <c r="K214" s="203" t="str">
        <f>'ОС'!C91</f>
        <v xml:space="preserve">1 слой</v>
      </c>
      <c r="L214" s="203" t="str">
        <f>'ОС'!A99</f>
        <v>ОС-40</v>
      </c>
      <c r="M214" s="281" t="str">
        <f>'ОС'!B99</f>
        <v xml:space="preserve">Грунтовка глубокого проникновения</v>
      </c>
      <c r="N214" s="232" t="str">
        <f>'ОС'!C99</f>
        <v xml:space="preserve">1 слой</v>
      </c>
      <c r="O214" s="210"/>
      <c r="P214" s="203"/>
      <c r="Q214" s="203"/>
      <c r="R214" s="294" t="str">
        <f>'ОС'!A44</f>
        <v>ОС-23</v>
      </c>
      <c r="S214" s="271" t="str">
        <f>'ОС'!B44</f>
        <v xml:space="preserve">Грунтовка глубокого проникновения</v>
      </c>
      <c r="T214" s="203" t="str">
        <f>'ОС'!C44</f>
        <v xml:space="preserve">1 слой</v>
      </c>
      <c r="U214" s="264" t="str">
        <f>'ОТ'!A19</f>
        <v>ОТ-9</v>
      </c>
      <c r="V214" s="64" t="str">
        <f>'ОТ'!B19</f>
        <v xml:space="preserve">Грунтовка под финишную отделку</v>
      </c>
      <c r="W214" s="65" t="str">
        <f>'ОТ'!C19</f>
        <v xml:space="preserve">1 слой</v>
      </c>
      <c r="X214" s="203" t="str">
        <f>'ПТ'!A84</f>
        <v>ПТ-17</v>
      </c>
      <c r="Y214" s="271" t="str">
        <f>'ПТ'!B84</f>
        <v xml:space="preserve">Грунтовка Бетонконтакт</v>
      </c>
      <c r="Z214" s="203" t="str">
        <f>'ПТ'!C84</f>
        <v xml:space="preserve">1 слой</v>
      </c>
      <c r="AA214" s="210" t="s">
        <v>458</v>
      </c>
      <c r="AB214" s="203" t="str">
        <f>'П'!A137</f>
        <v>П-22</v>
      </c>
      <c r="AC214" s="284" t="str">
        <f>'П'!C137</f>
        <v xml:space="preserve">Линолеум антистатичный пожаробезопасный</v>
      </c>
      <c r="AD214" s="203" t="str">
        <f>'П'!D137&amp;" мм"</f>
        <v xml:space="preserve">2 мм</v>
      </c>
      <c r="AE214" s="287" t="str">
        <f>П!A367</f>
        <v>ПЛН-09</v>
      </c>
      <c r="AF214" s="67" t="str">
        <f>П!C367</f>
        <v xml:space="preserve">Плинтус гибкий ПВХ h=100мм, группа горючести Г1</v>
      </c>
      <c r="AG214" s="67"/>
    </row>
    <row r="215" outlineLevel="1">
      <c r="A215" s="58"/>
      <c r="B215" s="60"/>
      <c r="C215" s="91"/>
      <c r="D215" s="280" t="str">
        <f>'ОС'!B80</f>
        <v xml:space="preserve">Затирка поверхности после демонтажа опалубки</v>
      </c>
      <c r="E215" s="232" t="str">
        <f>'ОС'!C80&amp;" мм"</f>
        <v xml:space="preserve">2-4 мм</v>
      </c>
      <c r="G215" s="231" t="str">
        <f>'ОС'!B108</f>
        <v xml:space="preserve">Сплошное выравнивание смесями гипсовыми по сетке СВУ 120-2600 СП 31-111-2004</v>
      </c>
      <c r="H215" s="232" t="str">
        <f>'ОС'!C108&amp;" мм"</f>
        <v xml:space="preserve">до 35 мм</v>
      </c>
      <c r="I215" s="91"/>
      <c r="J215" s="280" t="str">
        <f>'ОС'!B92</f>
        <v xml:space="preserve">Улучшенная штукатурка смесями гипсовыми </v>
      </c>
      <c r="K215" s="232" t="str">
        <f>'ОС'!C92&amp;" мм"</f>
        <v xml:space="preserve">17 мм</v>
      </c>
      <c r="L215" s="91"/>
      <c r="M215" s="280" t="str">
        <f>'ОС'!B100</f>
        <v xml:space="preserve">Улучшенная штукатурка смесями гипсовыми по сетке СВУ 120-2600 СП 31-111-2004</v>
      </c>
      <c r="N215" s="239" t="str">
        <f>'ОС'!C100&amp;" мм"</f>
        <v xml:space="preserve">17 мм</v>
      </c>
      <c r="O215" s="60"/>
      <c r="P215" s="91"/>
      <c r="Q215" s="91"/>
      <c r="R215" s="91"/>
      <c r="S215" s="58"/>
      <c r="T215" s="91"/>
      <c r="V215" s="58"/>
      <c r="W215" s="91"/>
      <c r="X215" s="91"/>
      <c r="Y215" s="296" t="str">
        <f>'ПТ'!B85</f>
        <v xml:space="preserve">Сплошное выравнивание смесями гипсовыми </v>
      </c>
      <c r="Z215" s="232" t="str">
        <f>'ПТ'!C85&amp;" мм"</f>
        <v xml:space="preserve">10 мм</v>
      </c>
      <c r="AA215" s="60"/>
      <c r="AB215" s="91"/>
      <c r="AC215" s="309" t="str">
        <f>П!C138</f>
        <v xml:space="preserve">Клей токопроводящий 523 EUROSTAR TACK EC</v>
      </c>
      <c r="AD215" s="212" t="str">
        <f>П!D138&amp;" мм"</f>
        <v xml:space="preserve">2 мм</v>
      </c>
      <c r="AE215" s="60"/>
      <c r="AF215" s="91"/>
      <c r="AG215" s="91"/>
    </row>
    <row r="216" outlineLevel="1">
      <c r="A216" s="58"/>
      <c r="B216" s="60"/>
      <c r="C216" s="91"/>
      <c r="D216" s="58"/>
      <c r="E216" s="91"/>
      <c r="G216" s="91"/>
      <c r="H216" s="91"/>
      <c r="I216" s="91"/>
      <c r="J216" s="58"/>
      <c r="K216" s="91"/>
      <c r="L216" s="91"/>
      <c r="M216" s="58"/>
      <c r="N216" s="91"/>
      <c r="O216" s="60"/>
      <c r="P216" s="91"/>
      <c r="Q216" s="91"/>
      <c r="R216" s="91"/>
      <c r="S216" s="58"/>
      <c r="T216" s="91"/>
      <c r="V216" s="58"/>
      <c r="W216" s="91"/>
      <c r="X216" s="91"/>
      <c r="Y216" s="281" t="str">
        <f>'ПТ'!B86</f>
        <v xml:space="preserve">Грунтовка глубокого проникновения</v>
      </c>
      <c r="Z216" s="232" t="str">
        <f>'ПТ'!C86</f>
        <v xml:space="preserve">1 слой</v>
      </c>
      <c r="AA216" s="60"/>
      <c r="AB216" s="91"/>
      <c r="AC216" s="309" t="str">
        <f>П!C139</f>
        <v xml:space="preserve">Грунтовка токопроводяшая Forbo Eurocol 041 Europrimer EС</v>
      </c>
      <c r="AD216" s="232" t="str">
        <f>'П'!D139</f>
        <v xml:space="preserve">1 слой</v>
      </c>
      <c r="AE216" s="60"/>
      <c r="AF216" s="91"/>
      <c r="AG216" s="91"/>
    </row>
    <row r="217" ht="26" customHeight="1" outlineLevel="1">
      <c r="A217" s="58"/>
      <c r="B217" s="60"/>
      <c r="C217" s="91"/>
      <c r="D217" s="58"/>
      <c r="E217" s="91"/>
      <c r="G217" s="91"/>
      <c r="H217" s="91"/>
      <c r="I217" s="91"/>
      <c r="J217" s="58"/>
      <c r="K217" s="91"/>
      <c r="L217" s="91"/>
      <c r="M217" s="58"/>
      <c r="N217" s="91"/>
      <c r="O217" s="60"/>
      <c r="P217" s="91"/>
      <c r="Q217" s="91"/>
      <c r="R217" s="91"/>
      <c r="S217" s="280" t="str">
        <f>'ОС'!B45</f>
        <v xml:space="preserve">Шпатлевка поверхности на гипсовой основе (с проклейкой стыков лентой армирующей)</v>
      </c>
      <c r="T217" s="232" t="str">
        <f>'ОС'!C45&amp;" мм"</f>
        <v xml:space="preserve">2 мм</v>
      </c>
      <c r="V217" s="285" t="str">
        <f>'ОТ'!B20</f>
        <v xml:space="preserve">Улучшенная окраска краской водно-дисперсионной за 2 раза, группа горючести Г1</v>
      </c>
      <c r="W217" s="230" t="str">
        <f>'ОТ'!C20</f>
        <v xml:space="preserve">2 слоя</v>
      </c>
      <c r="X217" s="91"/>
      <c r="Y217" s="280" t="str">
        <f>'ПТ'!B87</f>
        <v xml:space="preserve">Шпатлевка поверхности на гипсовой основе</v>
      </c>
      <c r="Z217" s="232" t="str">
        <f>'ПТ'!C87&amp;" мм"</f>
        <v xml:space="preserve">2 мм</v>
      </c>
      <c r="AA217" s="60"/>
      <c r="AB217" s="91"/>
      <c r="AC217" s="280" t="str">
        <f>П!C140</f>
        <v xml:space="preserve">Стяжка полусухая цементно-песчаная М150, армированная фиброволокном 
(фибра полипропиленовая 12мм, расход 0.6кг/м3)</v>
      </c>
      <c r="AD217" s="212" t="str">
        <f>'П'!D140&amp;" мм"</f>
        <v xml:space="preserve">56 мм</v>
      </c>
      <c r="AE217" s="60"/>
      <c r="AF217" s="91"/>
      <c r="AG217" s="91"/>
    </row>
    <row r="218" outlineLevel="1">
      <c r="A218" s="58"/>
      <c r="B218" s="60"/>
      <c r="C218" s="91"/>
      <c r="D218" s="281" t="str">
        <f>'ОС'!B81</f>
        <v xml:space="preserve">Грунтовка глубокого проникновения</v>
      </c>
      <c r="E218" s="232" t="str">
        <f>'ОС'!C81</f>
        <v xml:space="preserve">1 слой</v>
      </c>
      <c r="G218" s="217" t="str">
        <f>'ОС'!B109</f>
        <v xml:space="preserve">Грунтовка глубокого проникновения</v>
      </c>
      <c r="H218" s="232" t="str">
        <f>'ОС'!C109</f>
        <v xml:space="preserve">1 слой</v>
      </c>
      <c r="I218" s="91"/>
      <c r="J218" s="281" t="str">
        <f>'ОС'!B93</f>
        <v xml:space="preserve">Грунтовка глубокого проникновения</v>
      </c>
      <c r="K218" s="232" t="str">
        <f>'ОС'!C93</f>
        <v xml:space="preserve">1 слой</v>
      </c>
      <c r="L218" s="91"/>
      <c r="M218" s="281" t="str">
        <f>'ОС'!B101</f>
        <v xml:space="preserve">Грунтовка глубокого проникновения</v>
      </c>
      <c r="N218" s="232" t="str">
        <f>'ОС'!C101</f>
        <v xml:space="preserve">1 слой</v>
      </c>
      <c r="O218" s="60"/>
      <c r="P218" s="91"/>
      <c r="Q218" s="91"/>
      <c r="R218" s="91"/>
      <c r="S218" s="58"/>
      <c r="T218" s="91"/>
      <c r="V218" s="58"/>
      <c r="W218" s="91"/>
      <c r="X218" s="91"/>
      <c r="Y218" s="281" t="str">
        <f>'ПТ'!B88</f>
        <v xml:space="preserve">Грунтовка под финишную отделку</v>
      </c>
      <c r="Z218" s="232" t="str">
        <f>'ПТ'!C88</f>
        <v xml:space="preserve">1 слой</v>
      </c>
      <c r="AA218" s="60"/>
      <c r="AB218" s="91"/>
      <c r="AC218" s="280" t="str">
        <f>П!C141</f>
        <v xml:space="preserve">Пленка полиэтиленовая 200 мкр</v>
      </c>
      <c r="AD218" s="232" t="str">
        <f>'П'!D141</f>
        <v xml:space="preserve">1 слой</v>
      </c>
      <c r="AE218" s="60"/>
      <c r="AF218" s="91"/>
      <c r="AG218" s="91"/>
    </row>
    <row r="219" ht="18.5" customHeight="1" outlineLevel="1">
      <c r="A219" s="58"/>
      <c r="B219" s="60"/>
      <c r="C219" s="91"/>
      <c r="D219" s="280" t="str">
        <f>'ОС'!B82</f>
        <v xml:space="preserve">Шпатлевка поверхности на гипсовой основе</v>
      </c>
      <c r="E219" s="232" t="str">
        <f>'ОС'!C82&amp;" мм"</f>
        <v xml:space="preserve">2 мм</v>
      </c>
      <c r="G219" s="251" t="str">
        <f>'ОС'!B110</f>
        <v xml:space="preserve">Шпатлевка поверхности на гипсовой основе</v>
      </c>
      <c r="H219" s="232" t="str">
        <f>'ОС'!C110&amp;" мм"</f>
        <v xml:space="preserve">2 мм</v>
      </c>
      <c r="I219" s="91"/>
      <c r="J219" s="280" t="str">
        <f>'ОС'!B94</f>
        <v xml:space="preserve">Шпатлевка поверхности на гипсовой основе</v>
      </c>
      <c r="K219" s="232" t="str">
        <f>'ОС'!C94&amp;" мм"</f>
        <v xml:space="preserve">2 мм</v>
      </c>
      <c r="L219" s="91"/>
      <c r="M219" s="280" t="str">
        <f>'ОС'!B102</f>
        <v xml:space="preserve">Шпатлевка поверхности на гипсовой основе</v>
      </c>
      <c r="N219" s="232" t="str">
        <f>'ОС'!C102&amp;" мм"</f>
        <v xml:space="preserve">2 мм</v>
      </c>
      <c r="O219" s="60"/>
      <c r="P219" s="91"/>
      <c r="Q219" s="91"/>
      <c r="R219" s="91"/>
      <c r="S219" s="58"/>
      <c r="T219" s="91"/>
      <c r="V219" s="58"/>
      <c r="W219" s="91"/>
      <c r="X219" s="91"/>
      <c r="Y219" s="277" t="str">
        <f>'ПТ'!B89</f>
        <v xml:space="preserve">Улучшенная окраска краской водно-дисперсионной за 2 раза</v>
      </c>
      <c r="Z219" s="232" t="str">
        <f>'ПТ'!C89</f>
        <v xml:space="preserve">2 слоя</v>
      </c>
      <c r="AA219" s="60"/>
      <c r="AB219" s="91"/>
      <c r="AC219" s="280" t="str">
        <f>П!C142</f>
        <v xml:space="preserve">Утеплитель минераловатный (Технониколь ТЕХНОФЛОР СТАНДАРТ) q=100-120 кг/м3, предел прочности на сжатие не менее 30 кПа, λ=0,044 Вт/м°С</v>
      </c>
      <c r="AD219" s="232" t="str">
        <f>'П'!D142&amp;" мм"</f>
        <v xml:space="preserve">50 мм</v>
      </c>
      <c r="AE219" s="60"/>
      <c r="AF219" s="91"/>
      <c r="AG219" s="91"/>
    </row>
    <row r="220" ht="18.5" customHeight="1" outlineLevel="1">
      <c r="A220" s="70"/>
      <c r="B220" s="29"/>
      <c r="C220" s="71"/>
      <c r="D220" s="70"/>
      <c r="E220" s="71"/>
      <c r="F220" s="28"/>
      <c r="G220" s="71"/>
      <c r="H220" s="71"/>
      <c r="I220" s="71"/>
      <c r="J220" s="70"/>
      <c r="K220" s="71"/>
      <c r="L220" s="71"/>
      <c r="M220" s="70"/>
      <c r="N220" s="71"/>
      <c r="O220" s="29"/>
      <c r="P220" s="71"/>
      <c r="Q220" s="71"/>
      <c r="R220" s="71"/>
      <c r="S220" s="70"/>
      <c r="T220" s="71"/>
      <c r="U220" s="28"/>
      <c r="V220" s="70"/>
      <c r="W220" s="71"/>
      <c r="X220" s="71"/>
      <c r="Y220" s="70"/>
      <c r="Z220" s="71"/>
      <c r="AA220" s="29"/>
      <c r="AB220" s="71"/>
      <c r="AC220" s="289" t="str">
        <f>П!C143</f>
        <v xml:space="preserve">Монолитный ж/бетон</v>
      </c>
      <c r="AD220" s="290" t="str">
        <f>'П'!D143</f>
        <v xml:space="preserve">по проекту</v>
      </c>
      <c r="AE220" s="29"/>
      <c r="AF220" s="71"/>
      <c r="AG220" s="71"/>
    </row>
    <row r="221" outlineLevel="1">
      <c r="A221" s="77" t="s">
        <v>538</v>
      </c>
      <c r="B221" s="77" t="s">
        <v>479</v>
      </c>
      <c r="C221" s="65" t="str">
        <f>'ОС'!A49</f>
        <v>ОС-26</v>
      </c>
      <c r="D221" s="286" t="str">
        <f>'ОС'!B49</f>
        <v xml:space="preserve">Грунтовка Бетонконтакт</v>
      </c>
      <c r="E221" s="230" t="str">
        <f>'ОС'!C49</f>
        <v xml:space="preserve">1 слой</v>
      </c>
      <c r="F221" s="267" t="str">
        <f>'ОС'!A126</f>
        <v>ОС-48</v>
      </c>
      <c r="G221" s="238" t="str">
        <f>'ОС'!B126</f>
        <v xml:space="preserve">Грунтовка Бетонконтакт</v>
      </c>
      <c r="H221" s="65" t="str">
        <f>'ОС'!C126</f>
        <v xml:space="preserve">1 слой</v>
      </c>
      <c r="I221" s="65" t="str">
        <f>'ОС'!A140</f>
        <v>ОС-52</v>
      </c>
      <c r="J221" s="286" t="str">
        <f>'ОС'!B140</f>
        <v xml:space="preserve">Грунтовка глубокого проникновения</v>
      </c>
      <c r="K221" s="230" t="str">
        <f>'ОС'!C140</f>
        <v xml:space="preserve">1 слой</v>
      </c>
      <c r="L221" s="224"/>
      <c r="M221" s="251"/>
      <c r="N221" s="232"/>
      <c r="O221" s="224"/>
      <c r="P221" s="204"/>
      <c r="Q221" s="203"/>
      <c r="R221" s="65" t="str">
        <f>'ОС'!A42</f>
        <v>ОС-22</v>
      </c>
      <c r="S221" s="286" t="str">
        <f>'ОС'!B42</f>
        <v xml:space="preserve">Грунтовка глубокого проникновения</v>
      </c>
      <c r="T221" s="230" t="str">
        <f>'ОС'!C42</f>
        <v xml:space="preserve">1 слой</v>
      </c>
      <c r="U221" s="264" t="str">
        <f>'ОТ'!A15</f>
        <v>ОТ-7</v>
      </c>
      <c r="V221" s="286" t="str">
        <f>'ОТ'!B15</f>
        <v xml:space="preserve">Грунтовка под финишную отделку</v>
      </c>
      <c r="W221" s="230" t="str">
        <f>'ОТ'!C15</f>
        <v xml:space="preserve">1 слой</v>
      </c>
      <c r="X221" s="203" t="str">
        <f>'ПТ'!A45</f>
        <v>ПТ-9</v>
      </c>
      <c r="Y221" s="280" t="str">
        <f>'ПТ'!B45</f>
        <v xml:space="preserve">Каркас металлический П 113 (профиль ПН 28х27 и ПП 60х27)</v>
      </c>
      <c r="Z221" s="232" t="str">
        <f>'ПТ'!C45&amp;" мм"</f>
        <v xml:space="preserve">27 мм</v>
      </c>
      <c r="AA221" s="209" t="s">
        <v>458</v>
      </c>
      <c r="AB221" s="203" t="str">
        <f>'П'!A144</f>
        <v>П-23</v>
      </c>
      <c r="AC221" s="280" t="str">
        <f>П!C144</f>
        <v xml:space="preserve">Керамогранит с затиркой швов</v>
      </c>
      <c r="AD221" s="232" t="str">
        <f>'П'!D144&amp;" мм"</f>
        <v xml:space="preserve">8 мм</v>
      </c>
      <c r="AE221" s="210" t="s">
        <v>458</v>
      </c>
      <c r="AF221" s="203" t="s">
        <v>458</v>
      </c>
      <c r="AG221" s="203" t="s">
        <v>458</v>
      </c>
    </row>
    <row r="222" outlineLevel="1">
      <c r="A222" s="91"/>
      <c r="B222" s="91"/>
      <c r="C222" s="91"/>
      <c r="D222" s="285" t="str">
        <f>'ОС'!B50</f>
        <v xml:space="preserve">Затирка поверхности после демонтажа опалубки</v>
      </c>
      <c r="E222" s="230" t="str">
        <f>'ОС'!C50&amp;" мм"</f>
        <v xml:space="preserve">2-4 мм</v>
      </c>
      <c r="G222" s="302" t="str">
        <f>'ОС'!B127</f>
        <v xml:space="preserve">Сплошное выравнивание смесями цементно-песчаными по сетке тканой стальной 10х10х0.8 мм</v>
      </c>
      <c r="H222" s="230" t="str">
        <f>'ОС'!C127&amp;" мм"</f>
        <v xml:space="preserve">до 35 мм</v>
      </c>
      <c r="I222" s="91"/>
      <c r="J222" s="285" t="str">
        <f>'ОС'!B141</f>
        <v xml:space="preserve">Простая штукатурка смесями цементно-песчаными </v>
      </c>
      <c r="K222" s="230" t="str">
        <f>'ОС'!C141&amp;" мм"</f>
        <v xml:space="preserve">14 мм</v>
      </c>
      <c r="L222" s="91"/>
      <c r="M222" s="91"/>
      <c r="N222" s="91"/>
      <c r="O222" s="91"/>
      <c r="P222" s="91"/>
      <c r="Q222" s="91"/>
      <c r="R222" s="91"/>
      <c r="S222" s="58"/>
      <c r="T222" s="91"/>
      <c r="V222" s="58"/>
      <c r="W222" s="91"/>
      <c r="X222" s="91"/>
      <c r="Y222" s="280" t="str">
        <f>'ПТ'!B46</f>
        <v>ГСП-Н2</v>
      </c>
      <c r="Z222" s="232" t="str">
        <f>'ПТ'!C46&amp;" мм"</f>
        <v xml:space="preserve">12.5 мм</v>
      </c>
      <c r="AA222" s="60"/>
      <c r="AB222" s="91"/>
      <c r="AC222" s="281" t="str">
        <f>П!C145</f>
        <v xml:space="preserve">Клей плиточный водостойкий Церезит СМ 16</v>
      </c>
      <c r="AD222" s="232" t="str">
        <f>П!D145&amp;" мм"</f>
        <v xml:space="preserve">6 мм</v>
      </c>
      <c r="AE222" s="60"/>
      <c r="AF222" s="91"/>
      <c r="AG222" s="91"/>
    </row>
    <row r="223" ht="34" customHeight="1" outlineLevel="1">
      <c r="A223" s="91"/>
      <c r="B223" s="91"/>
      <c r="C223" s="91"/>
      <c r="D223" s="286" t="str">
        <f>'ОС'!B51</f>
        <v xml:space="preserve">Грунтовка глубокого проникновения</v>
      </c>
      <c r="E223" s="230" t="str">
        <f>'ОС'!C51</f>
        <v xml:space="preserve">1 слой</v>
      </c>
      <c r="G223" s="238" t="str">
        <f>'ОС'!B128</f>
        <v xml:space="preserve">Грунтовка глубокого проникновения</v>
      </c>
      <c r="H223" s="230" t="str">
        <f>'ОС'!C128</f>
        <v xml:space="preserve">1 слой</v>
      </c>
      <c r="I223" s="91"/>
      <c r="J223" s="286" t="str">
        <f>'ОС'!B142</f>
        <v xml:space="preserve">Грунтовка глубокого проникновения</v>
      </c>
      <c r="K223" s="230" t="str">
        <f>'ОС'!C142</f>
        <v xml:space="preserve">1 слой</v>
      </c>
      <c r="L223" s="91"/>
      <c r="M223" s="91"/>
      <c r="N223" s="91"/>
      <c r="O223" s="91"/>
      <c r="P223" s="91"/>
      <c r="Q223" s="91"/>
      <c r="R223" s="91"/>
      <c r="S223" s="285" t="str">
        <f>'ОС'!B43</f>
        <v xml:space="preserve">Шпатлевка поверхности на цементной основе (с проклейкой стыков лентой армирующей)</v>
      </c>
      <c r="T223" s="230" t="str">
        <f>'ОС'!C43&amp;" мм"</f>
        <v xml:space="preserve">2 мм</v>
      </c>
      <c r="V223" s="285" t="str">
        <f>'ОТ'!B16</f>
        <v xml:space="preserve">Улучшенная окраска краской водно-дисперсионной влагостойкой за 2 раза</v>
      </c>
      <c r="W223" s="230" t="str">
        <f>'ОТ'!C16</f>
        <v xml:space="preserve">2 слоя</v>
      </c>
      <c r="X223" s="91"/>
      <c r="Y223" s="281" t="str">
        <f>'ПТ'!B47</f>
        <v xml:space="preserve">Грунтовка глубокого проникновения</v>
      </c>
      <c r="Z223" s="232" t="str">
        <f>'ПТ'!C47</f>
        <v xml:space="preserve">1 слой</v>
      </c>
      <c r="AA223" s="60"/>
      <c r="AB223" s="91"/>
      <c r="AC223" s="281" t="str">
        <f>П!C146</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223" s="232" t="str">
        <f>'П'!D146</f>
        <v xml:space="preserve">2 слоя</v>
      </c>
      <c r="AE223" s="60"/>
      <c r="AF223" s="91"/>
      <c r="AG223" s="91"/>
    </row>
    <row r="224" outlineLevel="1">
      <c r="A224" s="91"/>
      <c r="B224" s="71"/>
      <c r="C224" s="71"/>
      <c r="D224" s="285" t="str">
        <f>'ОС'!B52</f>
        <v xml:space="preserve">Шпатлевка поверхности на цементной основе</v>
      </c>
      <c r="E224" s="230" t="str">
        <f>'ОС'!C52&amp;" мм"</f>
        <v xml:space="preserve">2 мм</v>
      </c>
      <c r="F224" s="1"/>
      <c r="G224" s="213" t="str">
        <f>'ОС'!B129</f>
        <v xml:space="preserve">Шпатлевка поверхности на цементной основе</v>
      </c>
      <c r="H224" s="230" t="str">
        <f>'ОС'!C129&amp;" мм"</f>
        <v xml:space="preserve">2 мм</v>
      </c>
      <c r="I224" s="71"/>
      <c r="J224" s="293" t="str">
        <f>'ОС'!B143</f>
        <v xml:space="preserve">Шпатлевка поверхности на цементной основе</v>
      </c>
      <c r="K224" s="73" t="str">
        <f>'ОС'!C143&amp;" мм"</f>
        <v xml:space="preserve">2 мм</v>
      </c>
      <c r="L224" s="71"/>
      <c r="M224" s="71"/>
      <c r="N224" s="71"/>
      <c r="O224" s="71"/>
      <c r="P224" s="71"/>
      <c r="Q224" s="71"/>
      <c r="R224" s="71"/>
      <c r="S224" s="70"/>
      <c r="T224" s="71"/>
      <c r="U224" s="28"/>
      <c r="V224" s="70"/>
      <c r="W224" s="71"/>
      <c r="X224" s="91"/>
      <c r="Y224" s="280" t="str">
        <f>'ПТ'!B48</f>
        <v xml:space="preserve">Шпатлевка поверхности на цементной основе (с проклейкой стыков лентой армирующей)</v>
      </c>
      <c r="Z224" s="232" t="str">
        <f>'ПТ'!C48&amp;" мм"</f>
        <v xml:space="preserve">2 мм</v>
      </c>
      <c r="AA224" s="60"/>
      <c r="AB224" s="91"/>
      <c r="AC224" s="281" t="str">
        <f>П!C147</f>
        <v xml:space="preserve">Грунтовка глубокого проникновения Церезит CT 17</v>
      </c>
      <c r="AD224" s="232" t="str">
        <f>П!D147</f>
        <v xml:space="preserve">1 слой</v>
      </c>
      <c r="AE224" s="60"/>
      <c r="AF224" s="91"/>
      <c r="AG224" s="91"/>
    </row>
    <row r="225" ht="27" customHeight="1" outlineLevel="1">
      <c r="A225" s="91"/>
      <c r="B225" s="77" t="s">
        <v>480</v>
      </c>
      <c r="C225" s="65" t="str">
        <f>'ОС'!A3</f>
        <v>ОС-1</v>
      </c>
      <c r="D225" s="64" t="str">
        <f>'ОС'!B3</f>
        <v xml:space="preserve">Грунтовка Бетонконтакт</v>
      </c>
      <c r="E225" s="65" t="str">
        <f>'ОС'!C3</f>
        <v xml:space="preserve">1 слой</v>
      </c>
      <c r="F225" s="255" t="str">
        <f>'ОС'!A144</f>
        <v>ОС-53</v>
      </c>
      <c r="G225" s="208" t="str">
        <f>'ОС'!B144</f>
        <v xml:space="preserve">Грунтовка Бетонконтакт</v>
      </c>
      <c r="H225" s="65" t="str">
        <f>'ОС'!C144</f>
        <v xml:space="preserve">1 слой</v>
      </c>
      <c r="I225" s="65" t="str">
        <f>'ОС'!A28</f>
        <v>ОС-15</v>
      </c>
      <c r="J225" s="64" t="str">
        <f>'ОС'!B28</f>
        <v xml:space="preserve">Грунтовка глубокого проникновения</v>
      </c>
      <c r="K225" s="65" t="str">
        <f>'ОС'!C28</f>
        <v xml:space="preserve">1 слой</v>
      </c>
      <c r="L225" s="65"/>
      <c r="M225" s="235"/>
      <c r="N225" s="235"/>
      <c r="O225" s="235"/>
      <c r="P225" s="235"/>
      <c r="Q225" s="235"/>
      <c r="R225" s="224"/>
      <c r="S225" s="213"/>
      <c r="T225" s="230"/>
      <c r="U225" s="226" t="str">
        <f>'ОТ'!A30</f>
        <v>ОТ-15</v>
      </c>
      <c r="V225" s="64" t="str">
        <f>'ОТ'!B30</f>
        <v xml:space="preserve">Грунтовка глубокого проникновения</v>
      </c>
      <c r="W225" s="65" t="str">
        <f>'ОТ'!C30</f>
        <v xml:space="preserve">1 слой</v>
      </c>
      <c r="X225" s="91"/>
      <c r="Y225" s="58"/>
      <c r="Z225" s="91"/>
      <c r="AA225" s="60"/>
      <c r="AB225" s="91"/>
      <c r="AC225" s="280" t="str">
        <f>П!C148</f>
        <v xml:space="preserve">Стяжка полусухая цементно-песчаная М150, армированная фиброволокном 
(фибра полипропиленовая 12мм, расход 0.6кг/м3)</v>
      </c>
      <c r="AD225" s="242" t="str">
        <f>'П'!D148&amp;" мм"</f>
        <v xml:space="preserve">45 мм</v>
      </c>
      <c r="AE225" s="60"/>
      <c r="AF225" s="91"/>
      <c r="AG225" s="91"/>
    </row>
    <row r="226" outlineLevel="1">
      <c r="A226" s="91"/>
      <c r="B226" s="91"/>
      <c r="C226" s="71"/>
      <c r="D226" s="293" t="str">
        <f>'ОС'!B4</f>
        <v xml:space="preserve">Затирка поверхности после демонтажа опалубки</v>
      </c>
      <c r="E226" s="73" t="str">
        <f>'ОС'!C4&amp;" мм"</f>
        <v xml:space="preserve">2-4 мм</v>
      </c>
      <c r="F226" s="28"/>
      <c r="G226" s="304" t="str">
        <f>'ОС'!B145</f>
        <v xml:space="preserve">Сплошное выравнивание смесями цементно-песчаными по сетке тканой стальной 10х10х0.8 мм</v>
      </c>
      <c r="H226" s="73" t="str">
        <f>'ОС'!C145&amp;" мм"</f>
        <v xml:space="preserve">до 35 мм</v>
      </c>
      <c r="I226" s="71"/>
      <c r="J226" s="293" t="str">
        <f>'ОС'!B29</f>
        <v xml:space="preserve">Простая штукатурка смесями цементно-песчаными </v>
      </c>
      <c r="K226" s="73" t="str">
        <f>'ОС'!C29&amp;" мм"</f>
        <v xml:space="preserve">14 мм</v>
      </c>
      <c r="L226" s="91"/>
      <c r="M226" s="58"/>
      <c r="N226" s="58"/>
      <c r="O226" s="58"/>
      <c r="P226" s="58"/>
      <c r="Q226" s="58"/>
      <c r="R226" s="71"/>
      <c r="S226" s="71"/>
      <c r="T226" s="71"/>
      <c r="U226" s="70"/>
      <c r="V226" s="285" t="str">
        <f>'ОТ'!B31</f>
        <v xml:space="preserve">Керамическая плитка на растворе цементно-песчаном с затиркой швов</v>
      </c>
      <c r="W226" s="229" t="str">
        <f>'ОТ'!C31&amp;" мм"</f>
        <v xml:space="preserve">12* мм</v>
      </c>
      <c r="X226" s="91"/>
      <c r="Y226" s="281" t="str">
        <f>'ПТ'!B49</f>
        <v xml:space="preserve">Грунтовка под финишную отделку</v>
      </c>
      <c r="Z226" s="232" t="str">
        <f>'ПТ'!C49</f>
        <v xml:space="preserve">1 слой</v>
      </c>
      <c r="AA226" s="60"/>
      <c r="AB226" s="91"/>
      <c r="AC226" s="280" t="str">
        <f>П!C149</f>
        <v xml:space="preserve">Пленка полиэтиленовая 200 мкр</v>
      </c>
      <c r="AD226" s="232" t="str">
        <f>'П'!D149</f>
        <v xml:space="preserve">1 слой</v>
      </c>
      <c r="AE226" s="60"/>
      <c r="AF226" s="91"/>
      <c r="AG226" s="91"/>
    </row>
    <row r="227" ht="23.5" customHeight="1" outlineLevel="1">
      <c r="A227" s="91"/>
      <c r="B227" s="91"/>
      <c r="C227" s="65"/>
      <c r="D227" s="235"/>
      <c r="E227" s="235"/>
      <c r="F227" s="65"/>
      <c r="G227" s="227"/>
      <c r="H227" s="235"/>
      <c r="I227" s="65"/>
      <c r="J227" s="235"/>
      <c r="K227" s="235"/>
      <c r="L227" s="65"/>
      <c r="M227" s="235"/>
      <c r="N227" s="235"/>
      <c r="O227" s="235"/>
      <c r="P227" s="235"/>
      <c r="Q227" s="235"/>
      <c r="R227" s="65" t="str">
        <f>'ОС'!A46</f>
        <v>ОС-24</v>
      </c>
      <c r="S227" s="234" t="str">
        <f>'ОС'!B46</f>
        <v xml:space="preserve">Шпатлевка стыков ГСП с проклейкой лентой армирующей</v>
      </c>
      <c r="T227" s="65" t="str">
        <f>'ОС'!C46</f>
        <v>-</v>
      </c>
      <c r="U227" s="235" t="str">
        <f>'ОТ'!A32</f>
        <v>ОТ-16</v>
      </c>
      <c r="V227" s="64" t="str">
        <f>'ОТ'!B32</f>
        <v xml:space="preserve">Грунтовка Бетонконтакт</v>
      </c>
      <c r="W227" s="65" t="str">
        <f>'ОТ'!C32</f>
        <v xml:space="preserve">1 слой</v>
      </c>
      <c r="X227" s="91"/>
      <c r="Y227" s="285" t="str">
        <f>'ПТ'!B50</f>
        <v xml:space="preserve">Улучшенная окраска краской влагостойкой водно-дисперсионной за 2 раза</v>
      </c>
      <c r="Z227" s="230" t="str">
        <f>'ПТ'!C50</f>
        <v xml:space="preserve">2 слоя</v>
      </c>
      <c r="AA227" s="60"/>
      <c r="AB227" s="91"/>
      <c r="AC227" s="280" t="str">
        <f>П!C150</f>
        <v xml:space="preserve">Утеплитель минераловатный (Технониколь ТЕХНОФЛОР СТАНДАРТ) q=100-120 кг/м3, предел прочности на сжатие не менее 30 кПа, λ=0,044 Вт/м°С</v>
      </c>
      <c r="AD227" s="232" t="str">
        <f>'П'!D150&amp;" мм"</f>
        <v xml:space="preserve">50 мм</v>
      </c>
      <c r="AE227" s="60"/>
      <c r="AF227" s="91"/>
      <c r="AG227" s="91"/>
    </row>
    <row r="228" outlineLevel="1">
      <c r="A228" s="71"/>
      <c r="B228" s="71"/>
      <c r="C228" s="91"/>
      <c r="D228" s="58"/>
      <c r="E228" s="58"/>
      <c r="F228" s="91"/>
      <c r="G228" s="58"/>
      <c r="H228" s="58"/>
      <c r="I228" s="91"/>
      <c r="J228" s="58"/>
      <c r="K228" s="58"/>
      <c r="L228" s="91"/>
      <c r="M228" s="58"/>
      <c r="N228" s="58"/>
      <c r="O228" s="58"/>
      <c r="P228" s="58"/>
      <c r="Q228" s="58"/>
      <c r="R228" s="71"/>
      <c r="S228" s="71"/>
      <c r="T228" s="71"/>
      <c r="U228" s="70"/>
      <c r="V228" s="285" t="str">
        <f>'ОТ'!B33</f>
        <v xml:space="preserve">Керамическая плитка на растворе цементно-песчаном с затиркой швов</v>
      </c>
      <c r="W228" s="229" t="str">
        <f>'ОТ'!C33&amp;" мм"</f>
        <v xml:space="preserve">12* мм</v>
      </c>
      <c r="X228" s="71"/>
      <c r="Y228" s="70"/>
      <c r="Z228" s="91"/>
      <c r="AA228" s="29"/>
      <c r="AB228" s="71"/>
      <c r="AC228" s="289" t="str">
        <f>П!C151</f>
        <v xml:space="preserve">Монолитный ж/бетон</v>
      </c>
      <c r="AD228" s="232" t="str">
        <f>'П'!D151</f>
        <v xml:space="preserve">по проекту</v>
      </c>
      <c r="AE228" s="29"/>
      <c r="AF228" s="71"/>
      <c r="AG228" s="71"/>
    </row>
    <row r="229" outlineLevel="1">
      <c r="A229" s="62" t="s">
        <v>539</v>
      </c>
      <c r="B229" s="53"/>
      <c r="C229" s="65" t="str">
        <f>'ОС'!A3</f>
        <v>ОС-1</v>
      </c>
      <c r="D229" s="64" t="str">
        <f>'ОС'!B3</f>
        <v xml:space="preserve">Грунтовка Бетонконтакт</v>
      </c>
      <c r="E229" s="235" t="str">
        <f>'ОС'!C3</f>
        <v xml:space="preserve">1 слой</v>
      </c>
      <c r="F229" s="235" t="str">
        <f>'ОС'!A144</f>
        <v>ОС-53</v>
      </c>
      <c r="G229" s="64" t="str">
        <f>'ОС'!B144</f>
        <v xml:space="preserve">Грунтовка Бетонконтакт</v>
      </c>
      <c r="H229" s="235" t="str">
        <f>'ОС'!C144</f>
        <v xml:space="preserve">1 слой</v>
      </c>
      <c r="I229" s="65" t="str">
        <f>'ОС'!A28</f>
        <v>ОС-15</v>
      </c>
      <c r="J229" s="64" t="str">
        <f>'ОС'!B28</f>
        <v xml:space="preserve">Грунтовка глубокого проникновения</v>
      </c>
      <c r="K229" s="203" t="str">
        <f>'ОС'!C27</f>
        <v xml:space="preserve">2 слоя</v>
      </c>
      <c r="L229" s="224"/>
      <c r="M229" s="204"/>
      <c r="N229" s="203"/>
      <c r="O229" s="224"/>
      <c r="P229" s="204"/>
      <c r="Q229" s="203"/>
      <c r="R229" s="224"/>
      <c r="S229" s="204"/>
      <c r="T229" s="203"/>
      <c r="U229" s="226" t="str">
        <f>'ОТ'!A30</f>
        <v>ОТ-15</v>
      </c>
      <c r="V229" s="64" t="str">
        <f>'ОТ'!B30</f>
        <v xml:space="preserve">Грунтовка глубокого проникновения</v>
      </c>
      <c r="W229" s="65" t="str">
        <f>'ОТ'!C30</f>
        <v xml:space="preserve">1 слой</v>
      </c>
      <c r="X229" s="203" t="str">
        <f>'ПТ'!A45</f>
        <v>ПТ-9</v>
      </c>
      <c r="Y229" s="280" t="str">
        <f>'ПТ'!B45</f>
        <v xml:space="preserve">Каркас металлический П 113 (профиль ПН 28х27 и ПП 60х27)</v>
      </c>
      <c r="Z229" s="203" t="str">
        <f>'ПТ'!C45&amp;" мм"</f>
        <v xml:space="preserve">27 мм</v>
      </c>
      <c r="AA229" s="210" t="s">
        <v>458</v>
      </c>
      <c r="AB229" s="203" t="str">
        <f>'П'!A144</f>
        <v>П-23</v>
      </c>
      <c r="AC229" s="280" t="str">
        <f>'П'!C144</f>
        <v xml:space="preserve">Керамогранит с затиркой швов</v>
      </c>
      <c r="AD229" s="203" t="str">
        <f>'П'!D144&amp;" мм"</f>
        <v xml:space="preserve">8 мм</v>
      </c>
      <c r="AE229" s="210" t="s">
        <v>458</v>
      </c>
      <c r="AF229" s="203" t="s">
        <v>458</v>
      </c>
      <c r="AG229" s="203" t="s">
        <v>458</v>
      </c>
    </row>
    <row r="230" outlineLevel="1">
      <c r="A230" s="58"/>
      <c r="B230" s="60"/>
      <c r="C230" s="91"/>
      <c r="D230" s="58"/>
      <c r="E230" s="58"/>
      <c r="F230" s="58"/>
      <c r="G230" s="58"/>
      <c r="H230" s="58"/>
      <c r="I230" s="91"/>
      <c r="J230" s="354"/>
      <c r="K230" s="91"/>
      <c r="L230" s="91"/>
      <c r="M230" s="91"/>
      <c r="N230" s="91"/>
      <c r="O230" s="91"/>
      <c r="P230" s="91"/>
      <c r="Q230" s="91"/>
      <c r="R230" s="91"/>
      <c r="S230" s="91"/>
      <c r="T230" s="91"/>
      <c r="U230" s="58"/>
      <c r="V230" s="58"/>
      <c r="W230" s="91"/>
      <c r="X230" s="91"/>
      <c r="Y230" s="280" t="str">
        <f>'ПТ'!B46</f>
        <v>ГСП-Н2</v>
      </c>
      <c r="Z230" s="232" t="str">
        <f>'ПТ'!C46&amp;" мм"</f>
        <v xml:space="preserve">12.5 мм</v>
      </c>
      <c r="AA230" s="60"/>
      <c r="AB230" s="91"/>
      <c r="AC230" s="281" t="str">
        <f>П!C145</f>
        <v xml:space="preserve">Клей плиточный водостойкий Церезит СМ 16</v>
      </c>
      <c r="AD230" s="232" t="str">
        <f>П!D145&amp;" мм"</f>
        <v xml:space="preserve">6 мм</v>
      </c>
      <c r="AE230" s="60"/>
      <c r="AF230" s="91"/>
      <c r="AG230" s="91"/>
    </row>
    <row r="231" ht="25" customHeight="1" outlineLevel="1">
      <c r="A231" s="58"/>
      <c r="B231" s="60"/>
      <c r="C231" s="91"/>
      <c r="D231" s="280" t="str">
        <f>'ОС'!B4</f>
        <v xml:space="preserve">Затирка поверхности после демонтажа опалубки</v>
      </c>
      <c r="E231" s="232" t="str">
        <f>'ОС'!C4&amp;" мм"</f>
        <v xml:space="preserve">2-4 мм</v>
      </c>
      <c r="F231" s="58"/>
      <c r="G231" s="302" t="str">
        <f>'ОС'!B145</f>
        <v xml:space="preserve">Сплошное выравнивание смесями цементно-песчаными по сетке тканой стальной 10х10х0.8 мм</v>
      </c>
      <c r="H231" s="276" t="str">
        <f>'ОС'!C145&amp;" мм"</f>
        <v xml:space="preserve">до 35 мм</v>
      </c>
      <c r="I231" s="91"/>
      <c r="J231" s="280" t="str">
        <f>'ОС'!B29</f>
        <v xml:space="preserve">Простая штукатурка смесями цементно-песчаными </v>
      </c>
      <c r="K231" s="232" t="str">
        <f>'ОС'!C29&amp;" мм"</f>
        <v xml:space="preserve">14 мм</v>
      </c>
      <c r="L231" s="91"/>
      <c r="M231" s="91"/>
      <c r="N231" s="91"/>
      <c r="O231" s="91"/>
      <c r="P231" s="91"/>
      <c r="Q231" s="91"/>
      <c r="R231" s="91"/>
      <c r="S231" s="91"/>
      <c r="T231" s="91"/>
      <c r="U231" s="58"/>
      <c r="V231" s="285" t="str">
        <f>'ОТ'!B31</f>
        <v xml:space="preserve">Керамическая плитка на растворе цементно-песчаном с затиркой швов</v>
      </c>
      <c r="W231" s="229" t="str">
        <f>'ОТ'!C31&amp;" мм"</f>
        <v xml:space="preserve">12* мм</v>
      </c>
      <c r="X231" s="91"/>
      <c r="Y231" s="281" t="str">
        <f>'ПТ'!B47</f>
        <v xml:space="preserve">Грунтовка глубокого проникновения</v>
      </c>
      <c r="Z231" s="232" t="str">
        <f>'ПТ'!C47</f>
        <v xml:space="preserve">1 слой</v>
      </c>
      <c r="AA231" s="60"/>
      <c r="AB231" s="91"/>
      <c r="AC231" s="281" t="str">
        <f>П!C146</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231" s="232" t="str">
        <f>'П'!D146</f>
        <v xml:space="preserve">2 слоя</v>
      </c>
      <c r="AE231" s="60"/>
      <c r="AF231" s="91"/>
      <c r="AG231" s="91"/>
    </row>
    <row r="232" ht="15.75" outlineLevel="1">
      <c r="A232" s="58"/>
      <c r="B232" s="60"/>
      <c r="C232" s="71"/>
      <c r="D232" s="70"/>
      <c r="E232" s="71"/>
      <c r="F232" s="70"/>
      <c r="G232" s="70"/>
      <c r="H232" s="70"/>
      <c r="I232" s="71"/>
      <c r="J232" s="70"/>
      <c r="K232" s="71"/>
      <c r="L232" s="71"/>
      <c r="M232" s="71"/>
      <c r="N232" s="71"/>
      <c r="O232" s="71"/>
      <c r="P232" s="71"/>
      <c r="Q232" s="71"/>
      <c r="R232" s="71"/>
      <c r="S232" s="71"/>
      <c r="T232" s="71"/>
      <c r="U232" s="70"/>
      <c r="V232" s="70"/>
      <c r="W232" s="161"/>
      <c r="X232" s="91"/>
      <c r="Y232" s="280" t="str">
        <f>'ПТ'!B48</f>
        <v xml:space="preserve">Шпатлевка поверхности на цементной основе (с проклейкой стыков лентой армирующей)</v>
      </c>
      <c r="Z232" s="232" t="str">
        <f>'ПТ'!C48&amp;" мм"</f>
        <v xml:space="preserve">2 мм</v>
      </c>
      <c r="AA232" s="60"/>
      <c r="AB232" s="91"/>
      <c r="AC232" s="281" t="str">
        <f>П!C147</f>
        <v xml:space="preserve">Грунтовка глубокого проникновения Церезит CT 17</v>
      </c>
      <c r="AD232" s="232" t="str">
        <f>П!D147</f>
        <v xml:space="preserve">1 слой</v>
      </c>
      <c r="AE232" s="60"/>
      <c r="AF232" s="91"/>
      <c r="AG232" s="91"/>
    </row>
    <row r="233" ht="23.5" customHeight="1" outlineLevel="1">
      <c r="A233" s="58"/>
      <c r="B233" s="60"/>
      <c r="C233" s="224"/>
      <c r="D233" s="251"/>
      <c r="E233" s="232"/>
      <c r="F233" s="224"/>
      <c r="G233" s="204"/>
      <c r="H233" s="203"/>
      <c r="I233" s="224"/>
      <c r="J233" s="251"/>
      <c r="K233" s="232"/>
      <c r="L233" s="224"/>
      <c r="M233" s="204"/>
      <c r="N233" s="203"/>
      <c r="O233" s="224"/>
      <c r="P233" s="204"/>
      <c r="Q233" s="203"/>
      <c r="R233" s="203" t="str">
        <f>'ОС'!A46</f>
        <v>ОС-24</v>
      </c>
      <c r="S233" s="234" t="str">
        <f>'ОС'!B46</f>
        <v xml:space="preserve">Шпатлевка стыков ГСП с проклейкой лентой армирующей</v>
      </c>
      <c r="T233" s="203" t="str">
        <f>'ОС'!C46</f>
        <v>-</v>
      </c>
      <c r="U233" s="226" t="str">
        <f>'ОТ'!A32</f>
        <v>ОТ-16</v>
      </c>
      <c r="V233" s="64" t="str">
        <f>'ОТ'!B32</f>
        <v xml:space="preserve">Грунтовка Бетонконтакт</v>
      </c>
      <c r="W233" s="65" t="str">
        <f>'ОТ'!C32</f>
        <v xml:space="preserve">1 слой</v>
      </c>
      <c r="X233" s="91"/>
      <c r="Y233" s="58"/>
      <c r="Z233" s="91"/>
      <c r="AA233" s="60"/>
      <c r="AB233" s="91"/>
      <c r="AC233" s="280" t="str">
        <f>П!C148</f>
        <v xml:space="preserve">Стяжка полусухая цементно-песчаная М150, армированная фиброволокном 
(фибра полипропиленовая 12мм, расход 0.6кг/м3)</v>
      </c>
      <c r="AD233" s="242" t="str">
        <f>'П'!D148&amp;" мм"</f>
        <v xml:space="preserve">45 мм</v>
      </c>
      <c r="AE233" s="60"/>
      <c r="AF233" s="91"/>
      <c r="AG233" s="91"/>
    </row>
    <row r="234" outlineLevel="1">
      <c r="A234" s="58"/>
      <c r="B234" s="60"/>
      <c r="C234" s="91"/>
      <c r="D234" s="91"/>
      <c r="E234" s="91"/>
      <c r="F234" s="91"/>
      <c r="G234" s="91"/>
      <c r="H234" s="91"/>
      <c r="I234" s="91"/>
      <c r="J234" s="91"/>
      <c r="K234" s="91"/>
      <c r="L234" s="91"/>
      <c r="M234" s="91"/>
      <c r="N234" s="91"/>
      <c r="O234" s="91"/>
      <c r="P234" s="91"/>
      <c r="Q234" s="91"/>
      <c r="R234" s="91"/>
      <c r="S234" s="91"/>
      <c r="T234" s="91"/>
      <c r="U234" s="58"/>
      <c r="V234" s="58"/>
      <c r="W234" s="91"/>
      <c r="X234" s="91"/>
      <c r="Y234" s="281" t="str">
        <f>'ПТ'!B49</f>
        <v xml:space="preserve">Грунтовка под финишную отделку</v>
      </c>
      <c r="Z234" s="232" t="str">
        <f>'ПТ'!C49</f>
        <v xml:space="preserve">1 слой</v>
      </c>
      <c r="AA234" s="60"/>
      <c r="AB234" s="91"/>
      <c r="AC234" s="280" t="str">
        <f>П!C149</f>
        <v xml:space="preserve">Пленка полиэтиленовая 200 мкр</v>
      </c>
      <c r="AD234" s="232" t="str">
        <f>'П'!D149</f>
        <v xml:space="preserve">1 слой</v>
      </c>
      <c r="AE234" s="60"/>
      <c r="AF234" s="91"/>
      <c r="AG234" s="91"/>
    </row>
    <row r="235" ht="26" customHeight="1" outlineLevel="1">
      <c r="A235" s="58"/>
      <c r="B235" s="60"/>
      <c r="C235" s="91"/>
      <c r="D235" s="91"/>
      <c r="E235" s="91"/>
      <c r="F235" s="91"/>
      <c r="G235" s="91"/>
      <c r="H235" s="91"/>
      <c r="I235" s="91"/>
      <c r="J235" s="91"/>
      <c r="K235" s="91"/>
      <c r="L235" s="91"/>
      <c r="M235" s="91"/>
      <c r="N235" s="91"/>
      <c r="O235" s="91"/>
      <c r="P235" s="91"/>
      <c r="Q235" s="91"/>
      <c r="R235" s="91"/>
      <c r="S235" s="91"/>
      <c r="T235" s="91"/>
      <c r="U235" s="58"/>
      <c r="V235" s="285" t="str">
        <f>'ОТ'!B33</f>
        <v xml:space="preserve">Керамическая плитка на растворе цементно-песчаном с затиркой швов</v>
      </c>
      <c r="W235" s="229" t="str">
        <f>'ОТ'!C33&amp;" мм"</f>
        <v xml:space="preserve">12* мм</v>
      </c>
      <c r="X235" s="91"/>
      <c r="Y235" s="285" t="str">
        <f>'ПТ'!B50</f>
        <v xml:space="preserve">Улучшенная окраска краской влагостойкой водно-дисперсионной за 2 раза</v>
      </c>
      <c r="Z235" s="230" t="str">
        <f>'ПТ'!C50</f>
        <v xml:space="preserve">2 слоя</v>
      </c>
      <c r="AA235" s="60"/>
      <c r="AB235" s="91"/>
      <c r="AC235" s="280" t="str">
        <f>П!C150</f>
        <v xml:space="preserve">Утеплитель минераловатный (Технониколь ТЕХНОФЛОР СТАНДАРТ) q=100-120 кг/м3, предел прочности на сжатие не менее 30 кПа, λ=0,044 Вт/м°С</v>
      </c>
      <c r="AD235" s="232" t="str">
        <f>'П'!D150&amp;" мм"</f>
        <v xml:space="preserve">50 мм</v>
      </c>
      <c r="AE235" s="60"/>
      <c r="AF235" s="91"/>
      <c r="AG235" s="91"/>
    </row>
    <row r="236" ht="23" customHeight="1" outlineLevel="1">
      <c r="A236" s="70"/>
      <c r="B236" s="29"/>
      <c r="C236" s="71"/>
      <c r="D236" s="71"/>
      <c r="E236" s="71"/>
      <c r="F236" s="71"/>
      <c r="G236" s="71"/>
      <c r="H236" s="71"/>
      <c r="I236" s="71"/>
      <c r="J236" s="71"/>
      <c r="K236" s="71"/>
      <c r="L236" s="71"/>
      <c r="M236" s="71"/>
      <c r="N236" s="71"/>
      <c r="O236" s="71"/>
      <c r="P236" s="71"/>
      <c r="Q236" s="71"/>
      <c r="R236" s="71"/>
      <c r="S236" s="71"/>
      <c r="T236" s="71"/>
      <c r="U236" s="70"/>
      <c r="V236" s="70"/>
      <c r="W236" s="161"/>
      <c r="X236" s="71"/>
      <c r="Y236" s="70"/>
      <c r="Z236" s="71"/>
      <c r="AA236" s="29"/>
      <c r="AB236" s="71"/>
      <c r="AC236" s="280" t="str">
        <f>П!C151</f>
        <v xml:space="preserve">Монолитный ж/бетон</v>
      </c>
      <c r="AD236" s="290" t="str">
        <f>'П'!D151</f>
        <v xml:space="preserve">по проекту</v>
      </c>
      <c r="AE236" s="29"/>
      <c r="AF236" s="71"/>
      <c r="AG236" s="71"/>
    </row>
    <row r="237">
      <c r="A237" s="348"/>
      <c r="B237" s="14"/>
      <c r="C237" s="348" t="s">
        <v>540</v>
      </c>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5"/>
    </row>
    <row r="238" ht="21.5" customHeight="1" outlineLevel="1">
      <c r="A238" s="77" t="s">
        <v>541</v>
      </c>
      <c r="B238" s="77" t="s">
        <v>468</v>
      </c>
      <c r="C238" s="65" t="str">
        <f>'ОС'!A49</f>
        <v>ОС-26</v>
      </c>
      <c r="D238" s="208" t="str">
        <f>'ОС'!B49</f>
        <v xml:space="preserve">Грунтовка Бетонконтакт</v>
      </c>
      <c r="E238" s="65" t="str">
        <f>'ОС'!C49</f>
        <v xml:space="preserve">1 слой</v>
      </c>
      <c r="F238" s="270" t="str">
        <f>'ОС'!A95</f>
        <v>ОС-39</v>
      </c>
      <c r="G238" s="208" t="str">
        <f>'ОС'!B95</f>
        <v xml:space="preserve">Грунтовка Бетонконтакт</v>
      </c>
      <c r="H238" s="65" t="str">
        <f>'ОС'!C95</f>
        <v xml:space="preserve">1 слой</v>
      </c>
      <c r="I238" s="65" t="str">
        <f>'ОС'!A53</f>
        <v>ОС-27</v>
      </c>
      <c r="J238" s="208" t="str">
        <f>'ОС'!B53</f>
        <v xml:space="preserve">Грунтовка глубокого проникновения</v>
      </c>
      <c r="K238" s="65" t="str">
        <f>'ОС'!C53</f>
        <v xml:space="preserve">1 слой</v>
      </c>
      <c r="L238" s="65" t="str">
        <f>'ОС'!A57</f>
        <v>ОС-28</v>
      </c>
      <c r="M238" s="208" t="str">
        <f>'ОС'!B57</f>
        <v xml:space="preserve">Грунтовка глубокого проникновения</v>
      </c>
      <c r="N238" s="65" t="str">
        <f>'ОС'!C57</f>
        <v xml:space="preserve">1 слой</v>
      </c>
      <c r="O238" s="65" t="str">
        <f>'ОС'!A64</f>
        <v>ОС-30</v>
      </c>
      <c r="P238" s="234" t="str">
        <f>'ОС'!B64</f>
        <v xml:space="preserve">Слой штукатурно-клеевой Технониколь 210 или аналог, армированный сеткой фасадной стеклотканевой щелочестойкой М3600</v>
      </c>
      <c r="Q238" s="65" t="str">
        <f>'ОС'!C64&amp;" мм"</f>
        <v xml:space="preserve">10 мм</v>
      </c>
      <c r="R238" s="224" t="str">
        <f>'ОС'!A42</f>
        <v>ОС-22</v>
      </c>
      <c r="S238" s="208" t="str">
        <f>'ОС'!B42</f>
        <v xml:space="preserve">Грунтовка глубокого проникновения</v>
      </c>
      <c r="T238" s="65" t="str">
        <f>'ОС'!C42</f>
        <v xml:space="preserve">1 слой</v>
      </c>
      <c r="U238" s="226" t="str">
        <f>'ОТ'!A19</f>
        <v>ОТ-9</v>
      </c>
      <c r="V238" s="208" t="str">
        <f>'ОТ'!B19</f>
        <v xml:space="preserve">Грунтовка под финишную отделку</v>
      </c>
      <c r="W238" s="65" t="str">
        <f>'ОТ'!C19</f>
        <v xml:space="preserve">1 слой</v>
      </c>
      <c r="X238" s="65" t="str">
        <f>'ПТ'!A75</f>
        <v>ПТ-15</v>
      </c>
      <c r="Y238" s="355" t="str">
        <f>'ПТ'!B75</f>
        <v xml:space="preserve">Смесь клеевая для монтажа утеплителя (Технониколь 110)</v>
      </c>
      <c r="Z238" s="65" t="str">
        <f>'ПТ'!C75&amp;" мм"</f>
        <v xml:space="preserve">5 мм</v>
      </c>
      <c r="AA238" s="209" t="s">
        <v>458</v>
      </c>
      <c r="AB238" s="77" t="str">
        <f>'П'!A100</f>
        <v>П-17</v>
      </c>
      <c r="AC238" s="90" t="str">
        <f>'П'!C100</f>
        <v xml:space="preserve">Решетка грязезащитное (резина+щетка+скребок) (вес 18,1 кг/м2)</v>
      </c>
      <c r="AD238" s="77" t="str">
        <f>'П'!D100&amp;" мм"</f>
        <v xml:space="preserve">20 мм</v>
      </c>
      <c r="AE238" s="101" t="str">
        <f>П!A360</f>
        <v>ПЛН-01</v>
      </c>
      <c r="AF238" s="107" t="str">
        <f>П!C360</f>
        <v xml:space="preserve">Плинтус из керамогранита h=100мм (нарезать из керамогранита отделки пола)</v>
      </c>
      <c r="AG238" s="117" t="str">
        <f>П!D360&amp;" мм"</f>
        <v xml:space="preserve">9 мм</v>
      </c>
    </row>
    <row r="239" outlineLevel="1">
      <c r="A239" s="91"/>
      <c r="B239" s="91"/>
      <c r="C239" s="91"/>
      <c r="D239" s="91"/>
      <c r="E239" s="91"/>
      <c r="F239" s="91"/>
      <c r="G239" s="91"/>
      <c r="H239" s="91"/>
      <c r="I239" s="91"/>
      <c r="J239" s="91"/>
      <c r="K239" s="91"/>
      <c r="L239" s="91"/>
      <c r="M239" s="91"/>
      <c r="N239" s="91"/>
      <c r="O239" s="91"/>
      <c r="P239" s="91"/>
      <c r="Q239" s="91"/>
      <c r="R239" s="91"/>
      <c r="S239" s="91"/>
      <c r="T239" s="91"/>
      <c r="U239" s="58"/>
      <c r="V239" s="91"/>
      <c r="W239" s="91"/>
      <c r="X239" s="91"/>
      <c r="Y239" s="58"/>
      <c r="Z239" s="91"/>
      <c r="AA239" s="60"/>
      <c r="AB239" s="91"/>
      <c r="AC239" s="94" t="str">
        <f>П!C101</f>
        <v xml:space="preserve">Керамогранит с затиркой швов</v>
      </c>
      <c r="AD239" s="95" t="str">
        <f>П!D101&amp;" мм"</f>
        <v xml:space="preserve">9 мм</v>
      </c>
      <c r="AE239" s="60"/>
      <c r="AF239" s="91"/>
      <c r="AG239" s="175"/>
    </row>
    <row r="240" ht="15.75" outlineLevel="1">
      <c r="A240" s="91"/>
      <c r="B240" s="91"/>
      <c r="C240" s="91"/>
      <c r="D240" s="213" t="str">
        <f>'ОС'!B50</f>
        <v xml:space="preserve">Затирка поверхности после демонтажа опалубки</v>
      </c>
      <c r="E240" s="230" t="str">
        <f>'ОС'!C50&amp;" мм"</f>
        <v xml:space="preserve">2-4 мм</v>
      </c>
      <c r="F240" s="91"/>
      <c r="G240" s="231" t="str">
        <f>'ОС'!B96</f>
        <v xml:space="preserve">Сплошное выравнивание смесями цементно-песчаными по сетке тканой стальной 10х10х0.8 мм</v>
      </c>
      <c r="H240" s="230" t="str">
        <f>'ОС'!C96&amp;" мм"</f>
        <v xml:space="preserve">до 35 мм</v>
      </c>
      <c r="I240" s="91"/>
      <c r="J240" s="213" t="str">
        <f>'ОС'!B54</f>
        <v xml:space="preserve">Улучшенная штукатурка смесями цементно-песчаными </v>
      </c>
      <c r="K240" s="230" t="str">
        <f>'ОС'!C54&amp;" мм"</f>
        <v xml:space="preserve">17 мм</v>
      </c>
      <c r="L240" s="91"/>
      <c r="M240" s="213" t="str">
        <f>'ОС'!B58</f>
        <v xml:space="preserve">Улучшенная штукатурка смесями цементно-песчаными по сетке тканой стальной 10х10х0.8 мм</v>
      </c>
      <c r="N240" s="239" t="str">
        <f>'ОС'!C58&amp;" мм"</f>
        <v xml:space="preserve">17 мм</v>
      </c>
      <c r="O240" s="91"/>
      <c r="P240" s="91"/>
      <c r="Q240" s="91"/>
      <c r="R240" s="91"/>
      <c r="S240" s="91"/>
      <c r="T240" s="91"/>
      <c r="U240" s="58"/>
      <c r="V240" s="91"/>
      <c r="W240" s="91"/>
      <c r="X240" s="91"/>
      <c r="Y240" s="356" t="str">
        <f>'ПТ'!B76</f>
        <v xml:space="preserve">Утеплитель минераловатный (Технониколь - ТЕХНОФАС ДЕКОР) ρ=90-110 кг/м³, предел прочности на отрыв не менее 15 кПа, λ=0,044 Вт/м°С</v>
      </c>
      <c r="Z240" s="230" t="str">
        <f>'ПТ'!C76</f>
        <v xml:space="preserve">по проекту</v>
      </c>
      <c r="AA240" s="60"/>
      <c r="AB240" s="91"/>
      <c r="AC240" s="105" t="str">
        <f>П!C102</f>
        <v xml:space="preserve">Клей плиточный водостойкий Церезит СМ 16</v>
      </c>
      <c r="AD240" s="79" t="str">
        <f>П!D102&amp;" мм"</f>
        <v xml:space="preserve">6 мм</v>
      </c>
      <c r="AE240" s="60"/>
      <c r="AF240" s="91"/>
      <c r="AG240" s="175"/>
    </row>
    <row r="241" ht="55" customHeight="1" outlineLevel="1">
      <c r="A241" s="91"/>
      <c r="B241" s="91"/>
      <c r="C241" s="91"/>
      <c r="D241" s="91"/>
      <c r="E241" s="91"/>
      <c r="F241" s="91"/>
      <c r="G241" s="91"/>
      <c r="H241" s="91"/>
      <c r="I241" s="91"/>
      <c r="J241" s="91"/>
      <c r="K241" s="91"/>
      <c r="L241" s="91"/>
      <c r="M241" s="91"/>
      <c r="N241" s="91"/>
      <c r="O241" s="91"/>
      <c r="P241" s="91"/>
      <c r="Q241" s="91"/>
      <c r="R241" s="91"/>
      <c r="S241" s="91"/>
      <c r="T241" s="91"/>
      <c r="U241" s="58"/>
      <c r="V241" s="91"/>
      <c r="W241" s="91"/>
      <c r="X241" s="91"/>
      <c r="Y241" s="109"/>
      <c r="Z241" s="91"/>
      <c r="AA241" s="60"/>
      <c r="AB241" s="91"/>
      <c r="AC241" s="105" t="str">
        <f>П!C103</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241" s="79" t="str">
        <f>'П'!D103</f>
        <v xml:space="preserve">2 слоя</v>
      </c>
      <c r="AE241" s="60"/>
      <c r="AF241" s="91"/>
      <c r="AG241" s="175"/>
    </row>
    <row r="242" ht="15.5" customHeight="1" outlineLevel="1">
      <c r="A242" s="91"/>
      <c r="B242" s="91"/>
      <c r="C242" s="91"/>
      <c r="D242" s="238" t="str">
        <f>'ОС'!B51</f>
        <v xml:space="preserve">Грунтовка глубокого проникновения</v>
      </c>
      <c r="E242" s="230" t="str">
        <f>'ОС'!C51</f>
        <v xml:space="preserve">1 слой</v>
      </c>
      <c r="F242" s="91"/>
      <c r="G242" s="238" t="str">
        <f>'ОС'!B97</f>
        <v xml:space="preserve">Грунтовка глубокого проникновения</v>
      </c>
      <c r="H242" s="230" t="str">
        <f>'ОС'!C97</f>
        <v xml:space="preserve">1 слой</v>
      </c>
      <c r="I242" s="91"/>
      <c r="J242" s="238" t="str">
        <f>'ОС'!B55</f>
        <v xml:space="preserve">Грунтовка глубокого проникновения</v>
      </c>
      <c r="K242" s="230" t="str">
        <f>'ОС'!C55</f>
        <v xml:space="preserve">1 слой</v>
      </c>
      <c r="L242" s="91"/>
      <c r="M242" s="238" t="str">
        <f>'ОС'!B59</f>
        <v xml:space="preserve">Грунтовка глубокого проникновения</v>
      </c>
      <c r="N242" s="230" t="str">
        <f>'ОС'!C59</f>
        <v xml:space="preserve">1 слой</v>
      </c>
      <c r="O242" s="91"/>
      <c r="P242" s="238" t="str">
        <f>'ОС'!B65</f>
        <v xml:space="preserve">Грунтовка глубокого проникновения</v>
      </c>
      <c r="Q242" s="230" t="str">
        <f>'ОС'!C65</f>
        <v xml:space="preserve">1 слой</v>
      </c>
      <c r="R242" s="91"/>
      <c r="S242" s="213" t="str">
        <f>'ОС'!B43</f>
        <v xml:space="preserve">Шпатлевка поверхности на цементной основе (с проклейкой стыков лентой армирующей)</v>
      </c>
      <c r="T242" s="230" t="str">
        <f>'ОС'!C43&amp;" мм"</f>
        <v xml:space="preserve">2 мм</v>
      </c>
      <c r="U242" s="58"/>
      <c r="V242" s="213" t="str">
        <f>'ОТ'!B20</f>
        <v xml:space="preserve">Улучшенная окраска краской водно-дисперсионной за 2 раза, группа горючести Г1</v>
      </c>
      <c r="W242" s="230" t="str">
        <f>'ОТ'!C20</f>
        <v xml:space="preserve">2 слоя</v>
      </c>
      <c r="X242" s="91"/>
      <c r="Y242" s="109"/>
      <c r="Z242" s="91"/>
      <c r="AA242" s="60"/>
      <c r="AB242" s="91"/>
      <c r="AC242" s="105" t="str">
        <f>П!C104</f>
        <v xml:space="preserve">Грунтовка глубокого проникновения Церезит CT 17</v>
      </c>
      <c r="AD242" s="79" t="str">
        <f>П!D104</f>
        <v xml:space="preserve">1 слой</v>
      </c>
      <c r="AE242" s="60"/>
      <c r="AF242" s="91"/>
      <c r="AG242" s="175"/>
    </row>
    <row r="243" ht="15.5" customHeight="1" outlineLevel="1">
      <c r="A243" s="91"/>
      <c r="B243" s="91"/>
      <c r="C243" s="91"/>
      <c r="D243" s="91"/>
      <c r="E243" s="91"/>
      <c r="F243" s="91"/>
      <c r="G243" s="91"/>
      <c r="H243" s="91"/>
      <c r="I243" s="91"/>
      <c r="J243" s="91"/>
      <c r="K243" s="91"/>
      <c r="L243" s="91"/>
      <c r="M243" s="91"/>
      <c r="N243" s="91"/>
      <c r="O243" s="91"/>
      <c r="P243" s="91"/>
      <c r="Q243" s="91"/>
      <c r="R243" s="91"/>
      <c r="S243" s="91"/>
      <c r="T243" s="91"/>
      <c r="U243" s="58"/>
      <c r="V243" s="91"/>
      <c r="W243" s="91"/>
      <c r="X243" s="91"/>
      <c r="Y243" s="357" t="str">
        <f>'ПТ'!B77</f>
        <v xml:space="preserve">Слой штукатурно-клеевой Технониколь 210 или аналог, армированный сеткой фасадной стеклотканевой щелочестойкой М3600</v>
      </c>
      <c r="Z243" s="230" t="str">
        <f>'ПТ'!C77&amp;" мм"</f>
        <v xml:space="preserve">10 мм</v>
      </c>
      <c r="AA243" s="60"/>
      <c r="AB243" s="91"/>
      <c r="AC243" s="94" t="str">
        <f>П!C105</f>
        <v xml:space="preserve">Стяжка полусухая цементно-песчаная М150, армированная фиброволокном 
(фибра полипропиленовая 12мм, расход 0.6кг/м3)</v>
      </c>
      <c r="AD243" s="95" t="str">
        <f>'П'!D105&amp;" мм"</f>
        <v xml:space="preserve">44 мм</v>
      </c>
      <c r="AE243" s="60"/>
      <c r="AF243" s="91"/>
      <c r="AG243" s="175"/>
    </row>
    <row r="244" ht="21.5" customHeight="1" outlineLevel="1">
      <c r="A244" s="91"/>
      <c r="B244" s="91"/>
      <c r="C244" s="91"/>
      <c r="D244" s="213" t="str">
        <f>'ОС'!B52</f>
        <v xml:space="preserve">Шпатлевка поверхности на цементной основе</v>
      </c>
      <c r="E244" s="230" t="str">
        <f>'ОС'!C52&amp;" мм"</f>
        <v xml:space="preserve">2 мм</v>
      </c>
      <c r="F244" s="91"/>
      <c r="G244" s="213" t="str">
        <f>'ОС'!B98</f>
        <v xml:space="preserve">Шпатлевка поверхности на цементной основе</v>
      </c>
      <c r="H244" s="230" t="str">
        <f>'ОС'!C98&amp;" мм"</f>
        <v xml:space="preserve">2 мм</v>
      </c>
      <c r="I244" s="91"/>
      <c r="J244" s="213" t="str">
        <f>'ОС'!B56</f>
        <v xml:space="preserve">Шпатлевка поверхности на цементной основе</v>
      </c>
      <c r="K244" s="230" t="str">
        <f>'ОС'!C56&amp;" мм"</f>
        <v xml:space="preserve">2 мм</v>
      </c>
      <c r="L244" s="91"/>
      <c r="M244" s="213" t="str">
        <f>'ОС'!B60</f>
        <v xml:space="preserve">Шпатлевка поверхности на цементной основе</v>
      </c>
      <c r="N244" s="230" t="str">
        <f>'ОС'!C60&amp;" мм"</f>
        <v xml:space="preserve">2 мм</v>
      </c>
      <c r="O244" s="91"/>
      <c r="P244" s="213" t="str">
        <f>'ОС'!B66</f>
        <v xml:space="preserve">Шпатлевка поверхности на цементной основе</v>
      </c>
      <c r="Q244" s="230" t="str">
        <f>'ОС'!C66&amp;" мм"</f>
        <v xml:space="preserve">2 мм</v>
      </c>
      <c r="R244" s="91"/>
      <c r="S244" s="91"/>
      <c r="T244" s="91"/>
      <c r="U244" s="58"/>
      <c r="V244" s="91"/>
      <c r="W244" s="91"/>
      <c r="X244" s="91"/>
      <c r="Y244" s="58"/>
      <c r="Z244" s="91"/>
      <c r="AA244" s="60"/>
      <c r="AB244" s="91"/>
      <c r="AC244" s="94" t="str">
        <f>П!C106</f>
        <v xml:space="preserve">Плиты теплоизоляционные LOGICPIR Пол ФЛ/ФЛ, прочность на сжатие 10% линейной деформации не менее 150 кПа, λ=0.025 Вт/м°С</v>
      </c>
      <c r="AD244" s="79" t="str">
        <f>П!D106&amp;" мм"</f>
        <v xml:space="preserve">20 мм</v>
      </c>
      <c r="AE244" s="60"/>
      <c r="AF244" s="91"/>
      <c r="AG244" s="175"/>
    </row>
    <row r="245" ht="16.5" customHeight="1" outlineLevel="1">
      <c r="A245" s="91"/>
      <c r="B245" s="71"/>
      <c r="C245" s="71"/>
      <c r="D245" s="71"/>
      <c r="E245" s="71"/>
      <c r="F245" s="71"/>
      <c r="G245" s="71"/>
      <c r="H245" s="71"/>
      <c r="I245" s="71"/>
      <c r="J245" s="71"/>
      <c r="K245" s="71"/>
      <c r="L245" s="71"/>
      <c r="M245" s="71"/>
      <c r="N245" s="71"/>
      <c r="O245" s="71"/>
      <c r="P245" s="71"/>
      <c r="Q245" s="71"/>
      <c r="R245" s="71"/>
      <c r="S245" s="91"/>
      <c r="T245" s="91"/>
      <c r="U245" s="70"/>
      <c r="V245" s="71"/>
      <c r="W245" s="71"/>
      <c r="X245" s="91"/>
      <c r="Y245" s="58"/>
      <c r="Z245" s="91"/>
      <c r="AA245" s="60"/>
      <c r="AB245" s="71"/>
      <c r="AC245" s="159" t="str">
        <f>П!C107</f>
        <v xml:space="preserve">Монолитный ж/бетон</v>
      </c>
      <c r="AD245" s="139" t="str">
        <f>'П'!D107</f>
        <v xml:space="preserve">по проекту</v>
      </c>
      <c r="AE245" s="60"/>
      <c r="AF245" s="91"/>
      <c r="AG245" s="175"/>
    </row>
    <row r="246" outlineLevel="1">
      <c r="A246" s="91"/>
      <c r="B246" s="77" t="s">
        <v>469</v>
      </c>
      <c r="C246" s="65" t="str">
        <f>'ОС'!A3</f>
        <v>ОС-1</v>
      </c>
      <c r="D246" s="64" t="str">
        <f>'ОС'!B3</f>
        <v xml:space="preserve">Грунтовка Бетонконтакт</v>
      </c>
      <c r="E246" s="65" t="str">
        <f>'ОС'!C3</f>
        <v xml:space="preserve">1 слой</v>
      </c>
      <c r="F246" s="272" t="str">
        <f>'ОС'!A3</f>
        <v>ОС-1</v>
      </c>
      <c r="G246" s="358" t="str">
        <f>'ОС'!B3</f>
        <v xml:space="preserve">Грунтовка Бетонконтакт</v>
      </c>
      <c r="H246" s="209" t="str">
        <f>'ОС'!C3</f>
        <v xml:space="preserve">1 слой</v>
      </c>
      <c r="I246" s="65" t="str">
        <f>'ОС'!A28</f>
        <v>ОС-15</v>
      </c>
      <c r="J246" s="64" t="str">
        <f>'ОС'!B28</f>
        <v xml:space="preserve">Грунтовка глубокого проникновения</v>
      </c>
      <c r="K246" s="65" t="str">
        <f>'ОС'!C28</f>
        <v xml:space="preserve">1 слой</v>
      </c>
      <c r="L246" s="65" t="str">
        <f>'ОС'!A13</f>
        <v>ОС-7</v>
      </c>
      <c r="M246" s="64" t="str">
        <f>'ОС'!B13</f>
        <v xml:space="preserve">Грунтовка глубокого проникновения</v>
      </c>
      <c r="N246" s="65" t="str">
        <f>'ОС'!C13</f>
        <v xml:space="preserve">1 слой</v>
      </c>
      <c r="O246" s="102" t="str">
        <f>'ОС'!A6</f>
        <v>ОС-3</v>
      </c>
      <c r="P246" s="103" t="str">
        <f>'ОС'!B6</f>
        <v xml:space="preserve">Слой штукатурно-клеевой Технониколь 210 или аналог, армированный сеткой фасадной стеклотканевой щелочестойкой М3600</v>
      </c>
      <c r="Q246" s="77" t="str">
        <f>'ОС'!C6&amp;" мм"</f>
        <v xml:space="preserve">10 мм</v>
      </c>
      <c r="R246" s="77" t="str">
        <f>'ОС'!A46</f>
        <v>ОС-24</v>
      </c>
      <c r="S246" s="131" t="str">
        <f>'ОС'!B46</f>
        <v xml:space="preserve">Шпатлевка стыков ГСП с проклейкой лентой армирующей</v>
      </c>
      <c r="T246" s="77" t="str">
        <f>'ОС'!C46</f>
        <v>-</v>
      </c>
      <c r="U246" s="224" t="str">
        <f>'ОТ'!A29</f>
        <v>ОТ-14</v>
      </c>
      <c r="V246" s="238" t="str">
        <f>'ОТ'!B29</f>
        <v xml:space="preserve">Пропитка упрочняющая обеспыливающая</v>
      </c>
      <c r="W246" s="65" t="str">
        <f>'ОТ'!C29</f>
        <v xml:space="preserve">1 слой</v>
      </c>
      <c r="X246" s="91"/>
      <c r="Y246" s="359" t="str">
        <f>'ПТ'!B78</f>
        <v xml:space="preserve">Пропитка упрочняющая обеспыливающая</v>
      </c>
      <c r="Z246" s="230" t="str">
        <f>'ПТ'!C78</f>
        <v xml:space="preserve">1 слой</v>
      </c>
      <c r="AA246" s="60"/>
      <c r="AB246" s="79" t="str">
        <f>'П'!A108</f>
        <v>П-18</v>
      </c>
      <c r="AC246" s="90" t="str">
        <f>П!C108</f>
        <v xml:space="preserve">Керамогранит с затиркой швов</v>
      </c>
      <c r="AD246" s="76" t="str">
        <f>'П'!D108&amp;" мм"</f>
        <v xml:space="preserve">9 мм</v>
      </c>
      <c r="AE246" s="60"/>
      <c r="AF246" s="91"/>
      <c r="AG246" s="175"/>
    </row>
    <row r="247" outlineLevel="1">
      <c r="A247" s="91"/>
      <c r="B247" s="91"/>
      <c r="C247" s="91"/>
      <c r="D247" s="58"/>
      <c r="E247" s="91"/>
      <c r="F247" s="60"/>
      <c r="G247" s="60"/>
      <c r="H247" s="60"/>
      <c r="I247" s="91"/>
      <c r="J247" s="58"/>
      <c r="K247" s="91"/>
      <c r="L247" s="91"/>
      <c r="M247" s="58"/>
      <c r="N247" s="91"/>
      <c r="O247" s="91"/>
      <c r="P247" s="91"/>
      <c r="Q247" s="91"/>
      <c r="R247" s="91"/>
      <c r="S247" s="91"/>
      <c r="T247" s="91"/>
      <c r="U247" s="91"/>
      <c r="V247" s="91"/>
      <c r="W247" s="91"/>
      <c r="X247" s="91"/>
      <c r="Y247" s="58"/>
      <c r="Z247" s="91"/>
      <c r="AA247" s="60"/>
      <c r="AB247" s="91"/>
      <c r="AC247" s="105" t="str">
        <f>П!C109</f>
        <v xml:space="preserve">Клей плиточный водостойкий Церезит СМ 16</v>
      </c>
      <c r="AD247" s="79" t="str">
        <f>П!D109&amp;" мм"</f>
        <v xml:space="preserve">6 мм</v>
      </c>
      <c r="AE247" s="60"/>
      <c r="AF247" s="91"/>
      <c r="AG247" s="175"/>
    </row>
    <row r="248" ht="10" customHeight="1" outlineLevel="1">
      <c r="A248" s="91"/>
      <c r="B248" s="91"/>
      <c r="C248" s="91"/>
      <c r="D248" s="58"/>
      <c r="E248" s="91"/>
      <c r="F248" s="60"/>
      <c r="G248" s="60"/>
      <c r="H248" s="60"/>
      <c r="I248" s="91"/>
      <c r="J248" s="58"/>
      <c r="K248" s="91"/>
      <c r="L248" s="91"/>
      <c r="M248" s="58"/>
      <c r="N248" s="91"/>
      <c r="O248" s="91"/>
      <c r="P248" s="91"/>
      <c r="Q248" s="91"/>
      <c r="R248" s="91"/>
      <c r="S248" s="91"/>
      <c r="T248" s="91"/>
      <c r="U248" s="91"/>
      <c r="V248" s="91"/>
      <c r="W248" s="91"/>
      <c r="X248" s="91"/>
      <c r="Y248" s="58"/>
      <c r="Z248" s="91"/>
      <c r="AA248" s="60"/>
      <c r="AB248" s="91"/>
      <c r="AC248" s="105" t="str">
        <f>П!C110</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248" s="79" t="str">
        <f>'П'!D110</f>
        <v xml:space="preserve">2 слоя</v>
      </c>
      <c r="AE248" s="60"/>
      <c r="AF248" s="91"/>
      <c r="AG248" s="175"/>
    </row>
    <row r="249" ht="16.5" customHeight="1" outlineLevel="1">
      <c r="A249" s="91"/>
      <c r="B249" s="91"/>
      <c r="C249" s="91"/>
      <c r="D249" s="285" t="str">
        <f>'ОС'!B4</f>
        <v xml:space="preserve">Затирка поверхности после демонтажа опалубки</v>
      </c>
      <c r="E249" s="230" t="str">
        <f>'ОС'!C4&amp;" мм"</f>
        <v xml:space="preserve">2-4 мм</v>
      </c>
      <c r="F249" s="60"/>
      <c r="G249" s="360" t="str">
        <f>'ОС'!B4</f>
        <v xml:space="preserve">Затирка поверхности после демонтажа опалубки</v>
      </c>
      <c r="H249" s="279" t="str">
        <f>'ОС'!C4&amp;" мм"</f>
        <v xml:space="preserve">2-4 мм</v>
      </c>
      <c r="I249" s="91"/>
      <c r="J249" s="285" t="str">
        <f>'ОС'!B29</f>
        <v xml:space="preserve">Простая штукатурка смесями цементно-песчаными </v>
      </c>
      <c r="K249" s="230" t="str">
        <f>'ОС'!C29&amp;" мм"</f>
        <v xml:space="preserve">14 мм</v>
      </c>
      <c r="L249" s="91"/>
      <c r="M249" s="285" t="str">
        <f>'ОС'!B14</f>
        <v xml:space="preserve">Простая штукатурка смесями цементно-песчаными по сетке тканой стальной 10х10х0.8 мм</v>
      </c>
      <c r="N249" s="230" t="str">
        <f>'ОС'!C14&amp;" мм"</f>
        <v xml:space="preserve">14 мм</v>
      </c>
      <c r="O249" s="91"/>
      <c r="P249" s="91"/>
      <c r="Q249" s="91"/>
      <c r="R249" s="91"/>
      <c r="S249" s="91"/>
      <c r="T249" s="91"/>
      <c r="U249" s="91"/>
      <c r="V249" s="91"/>
      <c r="W249" s="91"/>
      <c r="X249" s="91"/>
      <c r="Y249" s="357" t="str">
        <f>'ПТ'!B79</f>
        <v xml:space="preserve">Потолок подвесной металлический типа "Грильято" 75х75х40 (цвет черный) на металлическом каркасе, группа горючести НГ</v>
      </c>
      <c r="Z249" s="230" t="str">
        <f>'ПТ'!C79&amp;" мм"</f>
        <v xml:space="preserve">40 мм</v>
      </c>
      <c r="AA249" s="60"/>
      <c r="AB249" s="91"/>
      <c r="AC249" s="105" t="str">
        <f>П!C111</f>
        <v xml:space="preserve">Грунтовка глубокого проникновения Церезит CT 17</v>
      </c>
      <c r="AD249" s="79" t="str">
        <f>П!D111</f>
        <v xml:space="preserve">1 слой</v>
      </c>
      <c r="AE249" s="60"/>
      <c r="AF249" s="91"/>
      <c r="AG249" s="175"/>
    </row>
    <row r="250" ht="16.5" customHeight="1" outlineLevel="1">
      <c r="A250" s="91"/>
      <c r="B250" s="91"/>
      <c r="C250" s="91"/>
      <c r="D250" s="58"/>
      <c r="E250" s="91"/>
      <c r="F250" s="60"/>
      <c r="G250" s="60"/>
      <c r="H250" s="60"/>
      <c r="I250" s="91"/>
      <c r="J250" s="58"/>
      <c r="K250" s="91"/>
      <c r="L250" s="91"/>
      <c r="M250" s="58"/>
      <c r="N250" s="91"/>
      <c r="O250" s="91"/>
      <c r="P250" s="91"/>
      <c r="Q250" s="91"/>
      <c r="R250" s="91"/>
      <c r="S250" s="91"/>
      <c r="T250" s="91"/>
      <c r="U250" s="91"/>
      <c r="V250" s="91"/>
      <c r="W250" s="91"/>
      <c r="X250" s="91"/>
      <c r="Y250" s="58"/>
      <c r="Z250" s="91"/>
      <c r="AA250" s="60"/>
      <c r="AB250" s="91"/>
      <c r="AC250" s="94" t="str">
        <f>П!C112</f>
        <v xml:space="preserve">Стяжка полусухая цементно-песчаная М150, армированная фиброволокном 
(фибра полипропиленовая 12мм, расход 0.6кг/м3)</v>
      </c>
      <c r="AD250" s="95" t="str">
        <f>'П'!D112&amp;" мм"</f>
        <v xml:space="preserve">64 мм</v>
      </c>
      <c r="AE250" s="60"/>
      <c r="AF250" s="91"/>
      <c r="AG250" s="175"/>
    </row>
    <row r="251" ht="16.5" customHeight="1" outlineLevel="1">
      <c r="A251" s="91"/>
      <c r="B251" s="91"/>
      <c r="C251" s="91"/>
      <c r="D251" s="58"/>
      <c r="E251" s="91"/>
      <c r="F251" s="60"/>
      <c r="G251" s="60"/>
      <c r="H251" s="60"/>
      <c r="I251" s="91"/>
      <c r="J251" s="58"/>
      <c r="K251" s="91"/>
      <c r="L251" s="91"/>
      <c r="M251" s="58"/>
      <c r="N251" s="91"/>
      <c r="O251" s="91"/>
      <c r="P251" s="91"/>
      <c r="Q251" s="91"/>
      <c r="R251" s="91"/>
      <c r="S251" s="91"/>
      <c r="T251" s="91"/>
      <c r="U251" s="91"/>
      <c r="V251" s="91"/>
      <c r="W251" s="91"/>
      <c r="X251" s="91"/>
      <c r="Y251" s="58"/>
      <c r="Z251" s="91"/>
      <c r="AA251" s="60"/>
      <c r="AB251" s="91"/>
      <c r="AC251" s="94" t="str">
        <f>П!C113</f>
        <v xml:space="preserve">Плиты теплоизоляционные LOGICPIR Пол ФЛ/ФЛ, прочность на сжатие 10% линейной деформации не менее 150 кПа, λ=0.025 Вт/м°С</v>
      </c>
      <c r="AD251" s="79" t="str">
        <f>П!D113&amp;" мм"</f>
        <v xml:space="preserve">20 мм</v>
      </c>
      <c r="AE251" s="60"/>
      <c r="AF251" s="91"/>
      <c r="AG251" s="175"/>
    </row>
    <row r="252" ht="16.5" customHeight="1" outlineLevel="1">
      <c r="A252" s="91"/>
      <c r="B252" s="71"/>
      <c r="C252" s="71"/>
      <c r="D252" s="70"/>
      <c r="E252" s="71"/>
      <c r="F252" s="29"/>
      <c r="G252" s="29"/>
      <c r="H252" s="29"/>
      <c r="I252" s="71"/>
      <c r="J252" s="70"/>
      <c r="K252" s="71"/>
      <c r="L252" s="71"/>
      <c r="M252" s="70"/>
      <c r="N252" s="71"/>
      <c r="O252" s="71"/>
      <c r="P252" s="71"/>
      <c r="Q252" s="71"/>
      <c r="R252" s="71"/>
      <c r="S252" s="71"/>
      <c r="T252" s="71"/>
      <c r="U252" s="71"/>
      <c r="V252" s="71"/>
      <c r="W252" s="71"/>
      <c r="X252" s="71"/>
      <c r="Y252" s="70"/>
      <c r="Z252" s="71"/>
      <c r="AA252" s="60"/>
      <c r="AB252" s="71"/>
      <c r="AC252" s="159" t="str">
        <f>П!C114</f>
        <v xml:space="preserve">Монолитный ж/бетон</v>
      </c>
      <c r="AD252" s="79" t="str">
        <f>'П'!D114</f>
        <v xml:space="preserve">по проекту</v>
      </c>
      <c r="AE252" s="29"/>
      <c r="AF252" s="71"/>
      <c r="AG252" s="161"/>
    </row>
    <row r="253" outlineLevel="1">
      <c r="A253" s="91"/>
      <c r="B253" s="82" t="s">
        <v>534</v>
      </c>
      <c r="C253" s="65"/>
      <c r="D253" s="65"/>
      <c r="E253" s="65"/>
      <c r="F253" s="65"/>
      <c r="G253" s="65"/>
      <c r="H253" s="65"/>
      <c r="I253" s="65"/>
      <c r="J253" s="65"/>
      <c r="K253" s="65"/>
      <c r="L253" s="65"/>
      <c r="M253" s="65"/>
      <c r="N253" s="65"/>
      <c r="O253" s="65"/>
      <c r="P253" s="65"/>
      <c r="Q253" s="65"/>
      <c r="R253" s="65"/>
      <c r="S253" s="65"/>
      <c r="T253" s="65"/>
      <c r="U253" s="65"/>
      <c r="V253" s="65"/>
      <c r="W253" s="65"/>
      <c r="X253" s="270" t="str">
        <f>'ПТ'!A141&amp;"
(горизонтальная и вертикальная части зашивки)"</f>
        <v xml:space="preserve">ПТ-31
(горизонтальная и вертикальная части зашивки)</v>
      </c>
      <c r="Y253" s="308" t="str">
        <f>'ПТ'!B141</f>
        <v xml:space="preserve">Каркас металлический П 113 (профиль ПН 28х27 и ПП 60х27)</v>
      </c>
      <c r="Z253" s="270" t="str">
        <f>'ПТ'!C141&amp;" мм"</f>
        <v xml:space="preserve">27 мм</v>
      </c>
      <c r="AA253" s="60"/>
      <c r="AB253" s="65"/>
      <c r="AC253" s="65"/>
      <c r="AD253" s="65"/>
      <c r="AE253" s="65"/>
      <c r="AF253" s="65"/>
      <c r="AG253" s="65"/>
    </row>
    <row r="254" outlineLevel="1">
      <c r="A254" s="91"/>
      <c r="B254" s="91"/>
      <c r="C254" s="91"/>
      <c r="D254" s="91"/>
      <c r="E254" s="91"/>
      <c r="F254" s="91"/>
      <c r="G254" s="91"/>
      <c r="H254" s="91"/>
      <c r="I254" s="91"/>
      <c r="J254" s="91"/>
      <c r="K254" s="91"/>
      <c r="L254" s="91"/>
      <c r="M254" s="91"/>
      <c r="N254" s="91"/>
      <c r="O254" s="91"/>
      <c r="P254" s="91"/>
      <c r="Q254" s="91"/>
      <c r="R254" s="91"/>
      <c r="S254" s="91"/>
      <c r="T254" s="91"/>
      <c r="U254" s="91"/>
      <c r="V254" s="91"/>
      <c r="W254" s="91"/>
      <c r="X254" s="91"/>
      <c r="Y254" s="277" t="str">
        <f>'ПТ'!B142</f>
        <v>ГСП-А</v>
      </c>
      <c r="Z254" s="239" t="str">
        <f>'ПТ'!C142&amp;" мм"</f>
        <v xml:space="preserve">12.5 мм</v>
      </c>
      <c r="AA254" s="60"/>
      <c r="AB254" s="91"/>
      <c r="AC254" s="91"/>
      <c r="AD254" s="91"/>
      <c r="AE254" s="91"/>
      <c r="AF254" s="91"/>
      <c r="AG254" s="91"/>
    </row>
    <row r="255" outlineLevel="1">
      <c r="A255" s="91"/>
      <c r="B255" s="91"/>
      <c r="C255" s="91"/>
      <c r="D255" s="91"/>
      <c r="E255" s="91"/>
      <c r="F255" s="91"/>
      <c r="G255" s="91"/>
      <c r="H255" s="91"/>
      <c r="I255" s="91"/>
      <c r="J255" s="91"/>
      <c r="K255" s="91"/>
      <c r="L255" s="91"/>
      <c r="M255" s="91"/>
      <c r="N255" s="91"/>
      <c r="O255" s="91"/>
      <c r="P255" s="91"/>
      <c r="Q255" s="91"/>
      <c r="R255" s="91"/>
      <c r="S255" s="91"/>
      <c r="T255" s="91"/>
      <c r="U255" s="91"/>
      <c r="V255" s="91"/>
      <c r="W255" s="91"/>
      <c r="X255" s="91"/>
      <c r="Y255" s="288" t="str">
        <f>'ПТ'!B143</f>
        <v xml:space="preserve">Грунтовка глубокого проникновения</v>
      </c>
      <c r="Z255" s="239" t="str">
        <f>'ПТ'!C143</f>
        <v xml:space="preserve">1 слой</v>
      </c>
      <c r="AA255" s="60"/>
      <c r="AB255" s="91"/>
      <c r="AC255" s="91"/>
      <c r="AD255" s="91"/>
      <c r="AE255" s="91"/>
      <c r="AF255" s="91"/>
      <c r="AG255" s="91"/>
    </row>
    <row r="256" outlineLevel="1">
      <c r="A256" s="91"/>
      <c r="B256" s="91"/>
      <c r="C256" s="91"/>
      <c r="D256" s="91"/>
      <c r="E256" s="91"/>
      <c r="F256" s="91"/>
      <c r="G256" s="91"/>
      <c r="H256" s="91"/>
      <c r="I256" s="91"/>
      <c r="J256" s="91"/>
      <c r="K256" s="91"/>
      <c r="L256" s="91"/>
      <c r="M256" s="91"/>
      <c r="N256" s="91"/>
      <c r="O256" s="91"/>
      <c r="P256" s="91"/>
      <c r="Q256" s="91"/>
      <c r="R256" s="91"/>
      <c r="S256" s="91"/>
      <c r="T256" s="91"/>
      <c r="U256" s="91"/>
      <c r="V256" s="91"/>
      <c r="W256" s="91"/>
      <c r="X256" s="91"/>
      <c r="Y256" s="277" t="str">
        <f>'ПТ'!B144</f>
        <v xml:space="preserve">Шпатлевка поверхности на цементной основе (с проклейкой стыков лентой армирующей )</v>
      </c>
      <c r="Z256" s="239" t="str">
        <f>'ПТ'!C144&amp;" мм"</f>
        <v xml:space="preserve">2 мм</v>
      </c>
      <c r="AA256" s="60"/>
      <c r="AB256" s="91"/>
      <c r="AC256" s="91"/>
      <c r="AD256" s="91"/>
      <c r="AE256" s="91"/>
      <c r="AF256" s="91"/>
      <c r="AG256" s="91"/>
    </row>
    <row r="257" outlineLevel="1">
      <c r="A257" s="91"/>
      <c r="B257" s="91"/>
      <c r="C257" s="91"/>
      <c r="D257" s="91"/>
      <c r="E257" s="91"/>
      <c r="F257" s="91"/>
      <c r="G257" s="91"/>
      <c r="H257" s="91"/>
      <c r="I257" s="91"/>
      <c r="J257" s="91"/>
      <c r="K257" s="91"/>
      <c r="L257" s="91"/>
      <c r="M257" s="91"/>
      <c r="N257" s="91"/>
      <c r="O257" s="91"/>
      <c r="P257" s="91"/>
      <c r="Q257" s="91"/>
      <c r="R257" s="91"/>
      <c r="S257" s="91"/>
      <c r="T257" s="91"/>
      <c r="U257" s="91"/>
      <c r="V257" s="91"/>
      <c r="W257" s="91"/>
      <c r="X257" s="91"/>
      <c r="Y257" s="288" t="str">
        <f>'ПТ'!B145</f>
        <v xml:space="preserve">Грунтовка под финишную отделку</v>
      </c>
      <c r="Z257" s="239" t="str">
        <f>'ПТ'!C145</f>
        <v xml:space="preserve">1 слой</v>
      </c>
      <c r="AA257" s="60"/>
      <c r="AB257" s="91"/>
      <c r="AC257" s="91"/>
      <c r="AD257" s="91"/>
      <c r="AE257" s="91"/>
      <c r="AF257" s="91"/>
      <c r="AG257" s="91"/>
    </row>
    <row r="258" outlineLevel="1">
      <c r="A258" s="9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277" t="str">
        <f>'ПТ'!B146</f>
        <v xml:space="preserve">Улучшенная окраска краской водно-дисперсионной за 2 раза, группа горючести Г1</v>
      </c>
      <c r="Z258" s="239" t="str">
        <f>'ПТ'!C146</f>
        <v xml:space="preserve">2 слоя</v>
      </c>
      <c r="AA258" s="29"/>
      <c r="AB258" s="71"/>
      <c r="AC258" s="71"/>
      <c r="AD258" s="71"/>
      <c r="AE258" s="71"/>
      <c r="AF258" s="71"/>
      <c r="AG258" s="71"/>
    </row>
    <row r="259" ht="41" customHeight="1" outlineLevel="1">
      <c r="A259" s="91"/>
      <c r="B259" s="240" t="s">
        <v>503</v>
      </c>
      <c r="C259" s="65"/>
      <c r="D259" s="65"/>
      <c r="E259" s="65"/>
      <c r="F259" s="65"/>
      <c r="G259" s="65"/>
      <c r="H259" s="65"/>
      <c r="I259" s="65"/>
      <c r="J259" s="65"/>
      <c r="K259" s="65"/>
      <c r="L259" s="65"/>
      <c r="M259" s="65"/>
      <c r="N259" s="65"/>
      <c r="O259" s="65"/>
      <c r="P259" s="65"/>
      <c r="Q259" s="65"/>
      <c r="R259" s="65"/>
      <c r="S259" s="65"/>
      <c r="T259" s="65"/>
      <c r="U259" s="65"/>
      <c r="V259" s="65"/>
      <c r="W259" s="65"/>
      <c r="X259" s="240" t="str">
        <f>'ПТ'!A160</f>
        <v>ПТ-34</v>
      </c>
      <c r="Y259" s="246" t="str">
        <f>'ПТ'!B160</f>
        <v xml:space="preserve">Смесь клеевая для монтажа утеплителя (Технониколь 110)</v>
      </c>
      <c r="Z259" s="240" t="str">
        <f>'ПТ'!C160&amp;" мм"</f>
        <v xml:space="preserve">5 мм</v>
      </c>
      <c r="AA259" s="209"/>
      <c r="AB259" s="240" t="str">
        <f>П!A191</f>
        <v>П-31</v>
      </c>
      <c r="AC259" s="246" t="str">
        <f>П!C191</f>
        <v xml:space="preserve">Стяжка полусухая цементно-песчаная М150, армированная фиброволокном 
(фибра полипропиленовая 12мм, расход 0.6кг/м3)</v>
      </c>
      <c r="AD259" s="240" t="str">
        <f>П!D191&amp;" мм"</f>
        <v xml:space="preserve">40 мм</v>
      </c>
      <c r="AE259" s="209"/>
      <c r="AF259" s="65"/>
      <c r="AG259" s="65"/>
    </row>
    <row r="260" ht="32" customHeight="1" outlineLevel="1">
      <c r="A260" s="91"/>
      <c r="B260" s="91"/>
      <c r="C260" s="91"/>
      <c r="D260" s="91"/>
      <c r="E260" s="91"/>
      <c r="F260" s="91"/>
      <c r="G260" s="91"/>
      <c r="H260" s="91"/>
      <c r="I260" s="91"/>
      <c r="J260" s="91"/>
      <c r="K260" s="91"/>
      <c r="L260" s="91"/>
      <c r="M260" s="91"/>
      <c r="N260" s="91"/>
      <c r="O260" s="91"/>
      <c r="P260" s="91"/>
      <c r="Q260" s="91"/>
      <c r="R260" s="91"/>
      <c r="S260" s="91"/>
      <c r="T260" s="91"/>
      <c r="U260" s="91"/>
      <c r="V260" s="91"/>
      <c r="W260" s="91"/>
      <c r="X260" s="91"/>
      <c r="Y260" s="295" t="str">
        <f>'ПТ'!B161</f>
        <v xml:space="preserve">Утеплитель минераловатный (Технониколь - ТЕХНОФАС ДЕКОР) ρ=90-110 кг/м³, предел прочности на отрыв не менее 15 кПа, λ=0,044 Вт/м°С</v>
      </c>
      <c r="Z260" s="242" t="str">
        <f>'ПТ'!C161</f>
        <v xml:space="preserve">по проекту</v>
      </c>
      <c r="AA260" s="60"/>
      <c r="AB260" s="91"/>
      <c r="AC260" s="302" t="str">
        <f>П!C192</f>
        <v xml:space="preserve">Плиты теплоизоляционные LOGICPIR Пол ФЛ/ФЛ, прочность на сжатие 10% линейной деформации не менее 150 кПа, λ=0.025 Вт/м°С</v>
      </c>
      <c r="AD260" s="242" t="str">
        <f>П!D192&amp;" мм"</f>
        <v xml:space="preserve">20 мм</v>
      </c>
      <c r="AE260" s="60"/>
      <c r="AF260" s="91"/>
      <c r="AG260" s="91"/>
    </row>
    <row r="261" outlineLevel="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352"/>
      <c r="Z261" s="71"/>
      <c r="AA261" s="29"/>
      <c r="AB261" s="71"/>
      <c r="AC261" s="341" t="str">
        <f>П!C193</f>
        <v xml:space="preserve">Монолитный ж/бетон</v>
      </c>
      <c r="AD261" s="342" t="str">
        <f>П!D193</f>
        <v xml:space="preserve">по проекту</v>
      </c>
      <c r="AE261" s="29"/>
      <c r="AF261" s="71"/>
      <c r="AG261" s="71"/>
    </row>
    <row r="262" outlineLevel="1">
      <c r="A262" s="62" t="s">
        <v>542</v>
      </c>
      <c r="B262" s="53"/>
      <c r="C262" s="201" t="str">
        <f>'ОС'!A75</f>
        <v>ОС-34</v>
      </c>
      <c r="D262" s="296" t="str">
        <f>'ОС'!B75</f>
        <v xml:space="preserve">Каркас металлический С625 (профиль ПН 50х40 и ПС 50х50)</v>
      </c>
      <c r="E262" s="212" t="str">
        <f>'ОС'!C75&amp;" мм"</f>
        <v xml:space="preserve">50 мм</v>
      </c>
      <c r="F262" s="65"/>
      <c r="G262" s="225"/>
      <c r="H262" s="65"/>
      <c r="I262" s="65" t="str">
        <f>'ОС'!A75</f>
        <v>ОС-34</v>
      </c>
      <c r="J262" s="296" t="str">
        <f>'ОС'!B75</f>
        <v xml:space="preserve">Каркас металлический С625 (профиль ПН 50х40 и ПС 50х50)</v>
      </c>
      <c r="K262" s="212" t="str">
        <f>'ОС'!C75&amp;" мм"</f>
        <v xml:space="preserve">50 мм</v>
      </c>
      <c r="L262" s="65"/>
      <c r="M262" s="65"/>
      <c r="N262" s="65"/>
      <c r="O262" s="65"/>
      <c r="P262" s="65"/>
      <c r="Q262" s="65"/>
      <c r="R262" s="65"/>
      <c r="S262" s="65"/>
      <c r="T262" s="65"/>
      <c r="U262" s="270" t="str">
        <f>'ОТ'!A23</f>
        <v>ОТ-11</v>
      </c>
      <c r="V262" s="286" t="str">
        <f>'ОТ'!B23</f>
        <v xml:space="preserve">Грунтовка под финишную отделку</v>
      </c>
      <c r="W262" s="361" t="str">
        <f>'ОТ'!C23</f>
        <v xml:space="preserve">1 слой</v>
      </c>
      <c r="X262" s="65"/>
      <c r="Y262" s="230"/>
      <c r="Z262" s="230"/>
      <c r="AA262" s="65"/>
      <c r="AB262" s="65"/>
      <c r="AC262" s="230"/>
      <c r="AD262" s="230"/>
      <c r="AE262" s="65"/>
      <c r="AF262" s="65"/>
      <c r="AG262" s="65"/>
    </row>
    <row r="263" outlineLevel="1">
      <c r="A263" s="58"/>
      <c r="B263" s="60"/>
      <c r="C263" s="91"/>
      <c r="D263" s="296" t="str">
        <f>'ОС'!B76</f>
        <v>ГСП-Н2</v>
      </c>
      <c r="E263" s="212" t="str">
        <f>'ОС'!C76&amp;" мм"</f>
        <v xml:space="preserve">12.5 мм</v>
      </c>
      <c r="F263" s="91"/>
      <c r="G263" s="91"/>
      <c r="H263" s="91"/>
      <c r="I263" s="91"/>
      <c r="J263" s="285" t="str">
        <f>'ОС'!B76</f>
        <v>ГСП-Н2</v>
      </c>
      <c r="K263" s="230" t="str">
        <f>'ОС'!C76&amp;" мм"</f>
        <v xml:space="preserve">12.5 мм</v>
      </c>
      <c r="L263" s="91"/>
      <c r="M263" s="91"/>
      <c r="N263" s="91"/>
      <c r="O263" s="91"/>
      <c r="P263" s="91"/>
      <c r="Q263" s="91"/>
      <c r="R263" s="91"/>
      <c r="S263" s="91"/>
      <c r="T263" s="91"/>
      <c r="U263" s="91"/>
      <c r="V263" s="58"/>
      <c r="W263" s="58"/>
      <c r="X263" s="91"/>
      <c r="Y263" s="91"/>
      <c r="Z263" s="91"/>
      <c r="AA263" s="91"/>
      <c r="AB263" s="91"/>
      <c r="AC263" s="91"/>
      <c r="AD263" s="91"/>
      <c r="AE263" s="91"/>
      <c r="AF263" s="91"/>
      <c r="AG263" s="91"/>
    </row>
    <row r="264" outlineLevel="1">
      <c r="A264" s="58"/>
      <c r="B264" s="60"/>
      <c r="C264" s="91"/>
      <c r="D264" s="301" t="str">
        <f>'ОС'!B77</f>
        <v xml:space="preserve">Грунтовка глубокого проникновения</v>
      </c>
      <c r="E264" s="212" t="str">
        <f>'ОС'!C77</f>
        <v xml:space="preserve">1 слой</v>
      </c>
      <c r="F264" s="91"/>
      <c r="G264" s="91"/>
      <c r="H264" s="91"/>
      <c r="I264" s="91"/>
      <c r="J264" s="286" t="str">
        <f>'ОС'!B77</f>
        <v xml:space="preserve">Грунтовка глубокого проникновения</v>
      </c>
      <c r="K264" s="230" t="str">
        <f>'ОС'!C77</f>
        <v xml:space="preserve">1 слой</v>
      </c>
      <c r="L264" s="91"/>
      <c r="M264" s="91"/>
      <c r="N264" s="91"/>
      <c r="O264" s="91"/>
      <c r="P264" s="91"/>
      <c r="Q264" s="91"/>
      <c r="R264" s="91"/>
      <c r="S264" s="91"/>
      <c r="T264" s="91"/>
      <c r="U264" s="91"/>
      <c r="V264" s="277" t="str">
        <f>'ОТ'!B24</f>
        <v xml:space="preserve">Улучшенная окраска краской водно-дисперсионной за 2 раза, группа горючести Г1</v>
      </c>
      <c r="W264" s="361" t="str">
        <f>'ОТ'!C24</f>
        <v xml:space="preserve">2 слоя</v>
      </c>
      <c r="X264" s="91"/>
      <c r="Y264" s="91"/>
      <c r="Z264" s="91"/>
      <c r="AA264" s="91"/>
      <c r="AB264" s="91"/>
      <c r="AC264" s="91"/>
      <c r="AD264" s="91"/>
      <c r="AE264" s="91"/>
      <c r="AF264" s="91"/>
      <c r="AG264" s="91"/>
    </row>
    <row r="265" outlineLevel="1">
      <c r="A265" s="70"/>
      <c r="B265" s="29"/>
      <c r="C265" s="71"/>
      <c r="D265" s="296" t="str">
        <f>'ОС'!B78</f>
        <v xml:space="preserve">Профиль угловой оцинкованный перфорированный 31х31х0,4 мм, шпатлевка поверхности на гипсовой основе</v>
      </c>
      <c r="E265" s="212" t="str">
        <f>'ОС'!C78&amp;" мм"</f>
        <v xml:space="preserve">2 мм</v>
      </c>
      <c r="F265" s="71"/>
      <c r="G265" s="71"/>
      <c r="H265" s="71"/>
      <c r="I265" s="71"/>
      <c r="J265" s="296" t="str">
        <f>'ОС'!B78</f>
        <v xml:space="preserve">Профиль угловой оцинкованный перфорированный 31х31х0,4 мм, шпатлевка поверхности на гипсовой основе</v>
      </c>
      <c r="K265" s="212" t="str">
        <f>'ОС'!C78&amp;" мм"</f>
        <v xml:space="preserve">2 мм</v>
      </c>
      <c r="L265" s="71"/>
      <c r="M265" s="71"/>
      <c r="N265" s="71"/>
      <c r="O265" s="71"/>
      <c r="P265" s="71"/>
      <c r="Q265" s="71"/>
      <c r="R265" s="71"/>
      <c r="S265" s="71"/>
      <c r="T265" s="71"/>
      <c r="U265" s="71"/>
      <c r="V265" s="58"/>
      <c r="W265" s="58"/>
      <c r="X265" s="71"/>
      <c r="Y265" s="71"/>
      <c r="Z265" s="71"/>
      <c r="AA265" s="71"/>
      <c r="AB265" s="71"/>
      <c r="AC265" s="71"/>
      <c r="AD265" s="71"/>
      <c r="AE265" s="71"/>
      <c r="AF265" s="71"/>
      <c r="AG265" s="71"/>
    </row>
    <row r="266" outlineLevel="1">
      <c r="A266" s="77" t="s">
        <v>543</v>
      </c>
      <c r="B266" s="77"/>
      <c r="C266" s="65" t="str">
        <f>'ОС'!A79</f>
        <v>ОС-35</v>
      </c>
      <c r="D266" s="64" t="str">
        <f>'ОС'!B79</f>
        <v xml:space="preserve">Грунтовка Бетонконтакт</v>
      </c>
      <c r="E266" s="65" t="str">
        <f>'ОС'!C79</f>
        <v xml:space="preserve">1 слой</v>
      </c>
      <c r="F266" s="236" t="str">
        <f>'ОС'!A107</f>
        <v>ОС-42</v>
      </c>
      <c r="G266" s="208" t="str">
        <f>'ОС'!B107</f>
        <v xml:space="preserve">Грунтовка Бетонконтакт</v>
      </c>
      <c r="H266" s="65" t="str">
        <f>'ОС'!C107</f>
        <v xml:space="preserve">1 слой</v>
      </c>
      <c r="I266" s="65" t="str">
        <f>'ОС'!A91</f>
        <v>ОС-38</v>
      </c>
      <c r="J266" s="64" t="str">
        <f>'ОС'!B91</f>
        <v xml:space="preserve">Грунтовка глубокого проникновения</v>
      </c>
      <c r="K266" s="65" t="str">
        <f>'ОС'!C91</f>
        <v xml:space="preserve">1 слой</v>
      </c>
      <c r="L266" s="65" t="str">
        <f>'ОС'!A99</f>
        <v>ОС-40</v>
      </c>
      <c r="M266" s="64" t="str">
        <f>'ОС'!B99</f>
        <v xml:space="preserve">Грунтовка глубокого проникновения</v>
      </c>
      <c r="N266" s="65" t="str">
        <f>'ОС'!C99</f>
        <v xml:space="preserve">1 слой</v>
      </c>
      <c r="O266" s="209"/>
      <c r="P266" s="65"/>
      <c r="Q266" s="65"/>
      <c r="R266" s="65" t="str">
        <f>'ОС'!A44</f>
        <v>ОС-23</v>
      </c>
      <c r="S266" s="64" t="str">
        <f>'ОС'!B44</f>
        <v xml:space="preserve">Грунтовка глубокого проникновения</v>
      </c>
      <c r="T266" s="65" t="str">
        <f>'ОС'!C44</f>
        <v xml:space="preserve">1 слой</v>
      </c>
      <c r="U266" s="264" t="str">
        <f>'ОТ'!A19</f>
        <v>ОТ-9</v>
      </c>
      <c r="V266" s="64" t="str">
        <f>'ОТ'!B19</f>
        <v xml:space="preserve">Грунтовка под финишную отделку</v>
      </c>
      <c r="W266" s="65" t="str">
        <f>'ОТ'!C19</f>
        <v xml:space="preserve">1 слой</v>
      </c>
      <c r="X266" s="203" t="str">
        <f>'ПТ'!A90</f>
        <v>ПТ-18</v>
      </c>
      <c r="Y266" s="280" t="str">
        <f>'ПТ'!B90</f>
        <v xml:space="preserve">Каркас металлический П 113 (профиль ПН 28х27 и ПП 60х27)</v>
      </c>
      <c r="Z266" s="203" t="str">
        <f>'ПТ'!C90&amp;" мм"</f>
        <v xml:space="preserve">27 мм</v>
      </c>
      <c r="AA266" s="209" t="s">
        <v>458</v>
      </c>
      <c r="AB266" s="65" t="str">
        <f>'П'!A159</f>
        <v>П-25</v>
      </c>
      <c r="AC266" s="285" t="str">
        <f>'П'!C159</f>
        <v xml:space="preserve">Керамогранит с затиркой швов</v>
      </c>
      <c r="AD266" s="240" t="str">
        <f>'П'!D159&amp;" мм"</f>
        <v xml:space="preserve">9 мм</v>
      </c>
      <c r="AE266" s="66" t="str">
        <f>П!A364</f>
        <v>ПЛН-05</v>
      </c>
      <c r="AF266" s="67" t="str">
        <f>П!C364</f>
        <v xml:space="preserve">Плинтус из керамогранита h=100мм (нарезать из керамогранита отделки пола)</v>
      </c>
      <c r="AG266" s="362" t="str">
        <f>П!D364&amp;" мм"</f>
        <v xml:space="preserve">9 мм</v>
      </c>
    </row>
    <row r="267" ht="46" customHeight="1" outlineLevel="1">
      <c r="A267" s="91"/>
      <c r="B267" s="91"/>
      <c r="C267" s="91"/>
      <c r="D267" s="285" t="str">
        <f>'ОС'!B80</f>
        <v xml:space="preserve">Затирка поверхности после демонтажа опалубки</v>
      </c>
      <c r="E267" s="230" t="str">
        <f>'ОС'!C80&amp;" мм"</f>
        <v xml:space="preserve">2-4 мм</v>
      </c>
      <c r="G267" s="231" t="str">
        <f>'ОС'!B108</f>
        <v xml:space="preserve">Сплошное выравнивание смесями гипсовыми по сетке СВУ 120-2600 СП 31-111-2004</v>
      </c>
      <c r="H267" s="230" t="str">
        <f>'ОС'!C108&amp;" мм"</f>
        <v xml:space="preserve">до 35 мм</v>
      </c>
      <c r="I267" s="91"/>
      <c r="J267" s="285" t="str">
        <f>'ОС'!B92</f>
        <v xml:space="preserve">Улучшенная штукатурка смесями гипсовыми </v>
      </c>
      <c r="K267" s="230" t="str">
        <f>'ОС'!C92&amp;" мм"</f>
        <v xml:space="preserve">17 мм</v>
      </c>
      <c r="L267" s="91"/>
      <c r="M267" s="285" t="str">
        <f>'ОС'!B100</f>
        <v xml:space="preserve">Улучшенная штукатурка смесями гипсовыми по сетке СВУ 120-2600 СП 31-111-2004</v>
      </c>
      <c r="N267" s="239" t="str">
        <f>'ОС'!C100&amp;" мм"</f>
        <v xml:space="preserve">17 мм</v>
      </c>
      <c r="O267" s="60"/>
      <c r="P267" s="91"/>
      <c r="Q267" s="91"/>
      <c r="R267" s="91"/>
      <c r="S267" s="58"/>
      <c r="T267" s="91"/>
      <c r="V267" s="58"/>
      <c r="W267" s="91"/>
      <c r="X267" s="91"/>
      <c r="Y267" s="280" t="str">
        <f>'ПТ'!B91</f>
        <v>ГСП-А</v>
      </c>
      <c r="Z267" s="232" t="str">
        <f>'ПТ'!C91&amp;" мм"</f>
        <v xml:space="preserve">12.5 мм</v>
      </c>
      <c r="AA267" s="60"/>
      <c r="AB267" s="91"/>
      <c r="AC267" s="286" t="str">
        <f>П!C160</f>
        <v xml:space="preserve">Клей плиточный водостойкий Церезит СМ 16</v>
      </c>
      <c r="AD267" s="230" t="str">
        <f>П!D160&amp;" мм"</f>
        <v xml:space="preserve">6 мм</v>
      </c>
      <c r="AE267" s="60"/>
      <c r="AF267" s="91"/>
      <c r="AG267" s="363"/>
    </row>
    <row r="268" outlineLevel="1">
      <c r="A268" s="91"/>
      <c r="B268" s="91"/>
      <c r="C268" s="91"/>
      <c r="D268" s="286" t="str">
        <f>'ОС'!B81</f>
        <v xml:space="preserve">Грунтовка глубокого проникновения</v>
      </c>
      <c r="E268" s="230" t="str">
        <f>'ОС'!C81</f>
        <v xml:space="preserve">1 слой</v>
      </c>
      <c r="G268" s="238" t="str">
        <f>'ОС'!B109</f>
        <v xml:space="preserve">Грунтовка глубокого проникновения</v>
      </c>
      <c r="H268" s="230" t="str">
        <f>'ОС'!C109</f>
        <v xml:space="preserve">1 слой</v>
      </c>
      <c r="I268" s="91"/>
      <c r="J268" s="286" t="str">
        <f>'ОС'!B93</f>
        <v xml:space="preserve">Грунтовка глубокого проникновения</v>
      </c>
      <c r="K268" s="230" t="str">
        <f>'ОС'!C93</f>
        <v xml:space="preserve">1 слой</v>
      </c>
      <c r="L268" s="91"/>
      <c r="M268" s="286" t="str">
        <f>'ОС'!B101</f>
        <v xml:space="preserve">Грунтовка глубокого проникновения</v>
      </c>
      <c r="N268" s="230" t="str">
        <f>'ОС'!C101</f>
        <v xml:space="preserve">1 слой</v>
      </c>
      <c r="O268" s="60"/>
      <c r="P268" s="91"/>
      <c r="Q268" s="91"/>
      <c r="R268" s="91"/>
      <c r="S268" s="285" t="str">
        <f>'ОС'!B45</f>
        <v xml:space="preserve">Шпатлевка поверхности на гипсовой основе (с проклейкой стыков лентой армирующей)</v>
      </c>
      <c r="T268" s="230" t="str">
        <f>'ОС'!C45&amp;" мм"</f>
        <v xml:space="preserve">2 мм</v>
      </c>
      <c r="V268" s="285" t="str">
        <f>'ОТ'!B20</f>
        <v xml:space="preserve">Улучшенная окраска краской водно-дисперсионной за 2 раза, группа горючести Г1</v>
      </c>
      <c r="W268" s="230" t="str">
        <f>'ОТ'!C20</f>
        <v xml:space="preserve">2 слоя</v>
      </c>
      <c r="X268" s="91"/>
      <c r="Y268" s="281" t="str">
        <f>'ПТ'!B92</f>
        <v xml:space="preserve">Грунтовка глубокого проникновения</v>
      </c>
      <c r="Z268" s="232" t="str">
        <f>'ПТ'!C92</f>
        <v xml:space="preserve">1 слой</v>
      </c>
      <c r="AA268" s="60"/>
      <c r="AB268" s="91"/>
      <c r="AC268" s="286" t="str">
        <f>П!C161</f>
        <v xml:space="preserve">Грунтовка глубокого проникновения Церезит CT 17</v>
      </c>
      <c r="AD268" s="230" t="str">
        <f>'П'!D161</f>
        <v xml:space="preserve">1 слой</v>
      </c>
      <c r="AE268" s="60"/>
      <c r="AF268" s="91"/>
      <c r="AG268" s="363"/>
    </row>
    <row r="269" ht="31" customHeight="1" outlineLevel="1">
      <c r="A269" s="91"/>
      <c r="B269" s="71"/>
      <c r="C269" s="71"/>
      <c r="D269" s="293" t="str">
        <f>'ОС'!B82</f>
        <v xml:space="preserve">Шпатлевка поверхности на гипсовой основе</v>
      </c>
      <c r="E269" s="73" t="str">
        <f>'ОС'!C82&amp;" мм"</f>
        <v xml:space="preserve">2 мм</v>
      </c>
      <c r="F269" s="28"/>
      <c r="G269" s="215" t="str">
        <f>'ОС'!B110</f>
        <v xml:space="preserve">Шпатлевка поверхности на гипсовой основе</v>
      </c>
      <c r="H269" s="73" t="str">
        <f>'ОС'!C110&amp;" мм"</f>
        <v xml:space="preserve">2 мм</v>
      </c>
      <c r="I269" s="71"/>
      <c r="J269" s="293" t="str">
        <f>'ОС'!B94</f>
        <v xml:space="preserve">Шпатлевка поверхности на гипсовой основе</v>
      </c>
      <c r="K269" s="73" t="str">
        <f>'ОС'!C94&amp;" мм"</f>
        <v xml:space="preserve">2 мм</v>
      </c>
      <c r="L269" s="71"/>
      <c r="M269" s="293" t="str">
        <f>'ОС'!B102</f>
        <v xml:space="preserve">Шпатлевка поверхности на гипсовой основе</v>
      </c>
      <c r="N269" s="73" t="str">
        <f>'ОС'!C102&amp;" мм"</f>
        <v xml:space="preserve">2 мм</v>
      </c>
      <c r="O269" s="29"/>
      <c r="P269" s="71"/>
      <c r="Q269" s="71"/>
      <c r="R269" s="71"/>
      <c r="S269" s="70"/>
      <c r="T269" s="71"/>
      <c r="U269" s="28"/>
      <c r="V269" s="58"/>
      <c r="W269" s="91"/>
      <c r="X269" s="91"/>
      <c r="Y269" s="280" t="str">
        <f>'ПТ'!B93</f>
        <v xml:space="preserve">Шпатлевка поверхности на гипсовой основе (с проклейкой стыков лентой армирующей )</v>
      </c>
      <c r="Z269" s="232" t="str">
        <f>'ПТ'!C93&amp;" мм"</f>
        <v xml:space="preserve">2 мм</v>
      </c>
      <c r="AA269" s="60"/>
      <c r="AB269" s="91"/>
      <c r="AC269" s="285" t="str">
        <f>П!C162</f>
        <v xml:space="preserve">Стяжка полусухая цементно-песчаная М150, армированная фиброволокном 
(фибра полипропиленовая 12мм, расход 0.6кг/м3)</v>
      </c>
      <c r="AD269" s="242" t="str">
        <f>'П'!D162&amp;" мм"</f>
        <v xml:space="preserve">45 мм</v>
      </c>
      <c r="AE269" s="60"/>
      <c r="AF269" s="91"/>
      <c r="AG269" s="363"/>
    </row>
    <row r="270" outlineLevel="1">
      <c r="A270" s="91"/>
      <c r="B270" s="77" t="s">
        <v>544</v>
      </c>
      <c r="C270" s="65" t="str">
        <f>'ОС'!A3</f>
        <v>ОС-1</v>
      </c>
      <c r="D270" s="286" t="str">
        <f>'ОС'!B3</f>
        <v xml:space="preserve">Грунтовка Бетонконтакт</v>
      </c>
      <c r="E270" s="230" t="str">
        <f>'ОС'!C3</f>
        <v xml:space="preserve">1 слой</v>
      </c>
      <c r="F270" s="267" t="str">
        <f>'ОС'!A25</f>
        <v>ОС-13</v>
      </c>
      <c r="G270" s="238" t="str">
        <f>'ОС'!B25</f>
        <v xml:space="preserve">Грунтовка Бетонконтакт</v>
      </c>
      <c r="H270" s="230" t="str">
        <f>'ОС'!C25</f>
        <v xml:space="preserve">1 слой</v>
      </c>
      <c r="I270" s="65" t="str">
        <f>'ОС'!A38</f>
        <v>ОС-20</v>
      </c>
      <c r="J270" s="286" t="str">
        <f>'ОС'!B38</f>
        <v xml:space="preserve">Грунтовка глубокого проникновения</v>
      </c>
      <c r="K270" s="230" t="str">
        <f>'ОС'!C38</f>
        <v xml:space="preserve">1 слой</v>
      </c>
      <c r="L270" s="65" t="str">
        <f>'ОС'!A122</f>
        <v>ОС-46</v>
      </c>
      <c r="M270" s="286" t="str">
        <f>'ОС'!B122</f>
        <v xml:space="preserve">Грунтовка глубокого проникновения</v>
      </c>
      <c r="N270" s="230" t="str">
        <f>'ОС'!C122</f>
        <v xml:space="preserve">1 слой</v>
      </c>
      <c r="O270" s="65"/>
      <c r="P270" s="65"/>
      <c r="Q270" s="65"/>
      <c r="R270" s="65"/>
      <c r="S270" s="213"/>
      <c r="T270" s="230"/>
      <c r="U270" s="235" t="str">
        <f>'ОТ'!A34</f>
        <v>ОТ-19</v>
      </c>
      <c r="V270" s="64" t="str">
        <f>'ОТ'!B34</f>
        <v xml:space="preserve">Грунтовка глубокого проникновения</v>
      </c>
      <c r="W270" s="65" t="str">
        <f>'ОТ'!C34</f>
        <v xml:space="preserve">1 слой</v>
      </c>
      <c r="X270" s="91"/>
      <c r="Y270" s="58"/>
      <c r="Z270" s="91"/>
      <c r="AA270" s="60"/>
      <c r="AB270" s="91"/>
      <c r="AC270" s="285" t="str">
        <f>П!C163</f>
        <v xml:space="preserve">Пленка полиэтиленовая 200 мкр</v>
      </c>
      <c r="AD270" s="230" t="str">
        <f>'П'!D163</f>
        <v xml:space="preserve">1 слой</v>
      </c>
      <c r="AE270" s="60"/>
      <c r="AF270" s="91"/>
      <c r="AG270" s="363"/>
    </row>
    <row r="271" ht="44.5" customHeight="1" outlineLevel="1">
      <c r="A271" s="91"/>
      <c r="B271" s="91"/>
      <c r="C271" s="71"/>
      <c r="D271" s="293" t="str">
        <f>'ОС'!B4</f>
        <v xml:space="preserve">Затирка поверхности после демонтажа опалубки</v>
      </c>
      <c r="E271" s="73" t="str">
        <f>'ОС'!C4&amp;" мм"</f>
        <v xml:space="preserve">2-4 мм</v>
      </c>
      <c r="F271" s="28"/>
      <c r="G271" s="304" t="str">
        <f>'ОС'!B26</f>
        <v xml:space="preserve">Сплошное выравнивание смесями гипсовыми по сетке СВУ 120-2600 СП 31-111-2004</v>
      </c>
      <c r="H271" s="73" t="str">
        <f>'ОС'!C26&amp;" мм"</f>
        <v xml:space="preserve">до 35 мм</v>
      </c>
      <c r="I271" s="71"/>
      <c r="J271" s="293" t="str">
        <f>'ОС'!B39</f>
        <v xml:space="preserve">Улучшенная штукатурка смесями гипсовыми </v>
      </c>
      <c r="K271" s="73" t="str">
        <f>'ОС'!C39&amp;" мм"</f>
        <v xml:space="preserve">17 мм</v>
      </c>
      <c r="L271" s="71"/>
      <c r="M271" s="293" t="str">
        <f>'ОС'!B123</f>
        <v xml:space="preserve">Улучшенная штукатурка смесями гипсовыми по сетке СВУ 120-2600 СП 31-111-2004</v>
      </c>
      <c r="N271" s="254" t="str">
        <f>'ОС'!C123&amp;" мм"</f>
        <v xml:space="preserve">17 мм</v>
      </c>
      <c r="O271" s="91"/>
      <c r="P271" s="91"/>
      <c r="Q271" s="91"/>
      <c r="R271" s="71"/>
      <c r="S271" s="71"/>
      <c r="T271" s="71"/>
      <c r="U271" s="70"/>
      <c r="V271" s="285" t="str">
        <f>'ОТ'!B35</f>
        <v xml:space="preserve">Керамическая плитка на растворе цементно-песчаном с затиркой швов</v>
      </c>
      <c r="W271" s="229" t="str">
        <f>'ОТ'!C35&amp;" мм"</f>
        <v xml:space="preserve">13* мм</v>
      </c>
      <c r="X271" s="91"/>
      <c r="Y271" s="281" t="str">
        <f>'ПТ'!B94</f>
        <v xml:space="preserve">Грунтовка под финишную отделку</v>
      </c>
      <c r="Z271" s="232" t="str">
        <f>'ПТ'!C94</f>
        <v xml:space="preserve">1 слой</v>
      </c>
      <c r="AA271" s="60"/>
      <c r="AB271" s="91"/>
      <c r="AC271" s="285" t="str">
        <f>П!C164</f>
        <v xml:space="preserve">Утеплитель минераловатный (Технониколь ТЕХНОФЛОР СТАНДАРТ) q=100-120 кг/м3, предел прочности на сжатие не менее 30 кПа, λ=0,044 Вт/м°С</v>
      </c>
      <c r="AD271" s="230" t="str">
        <f>'П'!D164&amp;" мм"</f>
        <v xml:space="preserve">50 мм</v>
      </c>
      <c r="AE271" s="60"/>
      <c r="AF271" s="91"/>
      <c r="AG271" s="363"/>
    </row>
    <row r="272" ht="15.75" outlineLevel="1">
      <c r="A272" s="91"/>
      <c r="B272" s="91"/>
      <c r="C272" s="65"/>
      <c r="D272" s="213"/>
      <c r="E272" s="230"/>
      <c r="F272" s="65"/>
      <c r="G272" s="213"/>
      <c r="H272" s="230"/>
      <c r="I272" s="65"/>
      <c r="J272" s="213"/>
      <c r="K272" s="230"/>
      <c r="L272" s="65"/>
      <c r="M272" s="213"/>
      <c r="N272" s="230"/>
      <c r="O272" s="91"/>
      <c r="P272" s="91"/>
      <c r="Q272" s="91"/>
      <c r="R272" s="65" t="str">
        <f>'ОС'!A46</f>
        <v>ОС-24</v>
      </c>
      <c r="S272" s="234" t="str">
        <f>'ОС'!B46</f>
        <v xml:space="preserve">Шпатлевка стыков ГСП с проклейкой лентой армирующей</v>
      </c>
      <c r="T272" s="65" t="s">
        <v>482</v>
      </c>
      <c r="U272" s="235" t="str">
        <f>'ОТ'!A36</f>
        <v>ОТ-20</v>
      </c>
      <c r="V272" s="208" t="str">
        <f>'ОТ'!B36</f>
        <v xml:space="preserve">Грунтовка Бетонконтакт</v>
      </c>
      <c r="W272" s="209" t="str">
        <f>'ОТ'!C36</f>
        <v xml:space="preserve">1 слой</v>
      </c>
      <c r="X272" s="91"/>
      <c r="Y272" s="277" t="str">
        <f>'ПТ'!B95</f>
        <v xml:space="preserve">Улучшенная окраска краской водно-дисперсионной за 2 раза, группа горючести Г1</v>
      </c>
      <c r="Z272" s="232" t="str">
        <f>'ПТ'!C95</f>
        <v xml:space="preserve">2 слоя</v>
      </c>
      <c r="AA272" s="60"/>
      <c r="AB272" s="91"/>
      <c r="AC272" s="58"/>
      <c r="AD272" s="91"/>
      <c r="AE272" s="60"/>
      <c r="AF272" s="91"/>
      <c r="AG272" s="363"/>
    </row>
    <row r="273" outlineLevel="1">
      <c r="A273" s="71"/>
      <c r="B273" s="71"/>
      <c r="C273" s="71"/>
      <c r="D273" s="71"/>
      <c r="E273" s="71"/>
      <c r="F273" s="71"/>
      <c r="G273" s="71"/>
      <c r="H273" s="71"/>
      <c r="I273" s="71"/>
      <c r="J273" s="71"/>
      <c r="K273" s="71"/>
      <c r="L273" s="71"/>
      <c r="M273" s="71"/>
      <c r="N273" s="71"/>
      <c r="O273" s="71"/>
      <c r="P273" s="71"/>
      <c r="Q273" s="71"/>
      <c r="R273" s="71"/>
      <c r="S273" s="71"/>
      <c r="T273" s="71"/>
      <c r="U273" s="70"/>
      <c r="V273" s="253" t="str">
        <f>'ОТ'!B37</f>
        <v xml:space="preserve">Керамическая плитка на растворе цементно-песчаном с затиркой швов</v>
      </c>
      <c r="W273" s="258" t="str">
        <f>'ОТ'!C37&amp;" мм"</f>
        <v xml:space="preserve">13* мм</v>
      </c>
      <c r="X273" s="71"/>
      <c r="Y273" s="70"/>
      <c r="Z273" s="71"/>
      <c r="AA273" s="29"/>
      <c r="AB273" s="71"/>
      <c r="AC273" s="285" t="str">
        <f>'П'!C165</f>
        <v xml:space="preserve">Монолитный ж/бетон</v>
      </c>
      <c r="AD273" s="230" t="str">
        <f>'П'!D165</f>
        <v xml:space="preserve">по проекту</v>
      </c>
      <c r="AE273" s="29"/>
      <c r="AF273" s="71"/>
      <c r="AG273" s="364"/>
    </row>
    <row r="274" outlineLevel="1">
      <c r="A274" s="77" t="s">
        <v>545</v>
      </c>
      <c r="B274" s="77" t="s">
        <v>468</v>
      </c>
      <c r="C274" s="65" t="str">
        <f>'ОС'!A79</f>
        <v>ОС-35</v>
      </c>
      <c r="D274" s="64" t="str">
        <f>'ОС'!B79</f>
        <v xml:space="preserve">Грунтовка Бетонконтакт</v>
      </c>
      <c r="E274" s="65" t="str">
        <f>'ОС'!C79</f>
        <v xml:space="preserve">1 слой</v>
      </c>
      <c r="F274" s="255" t="str">
        <f>'ОС'!A107</f>
        <v>ОС-42</v>
      </c>
      <c r="G274" s="208" t="str">
        <f>'ОС'!B107</f>
        <v xml:space="preserve">Грунтовка Бетонконтакт</v>
      </c>
      <c r="H274" s="65" t="str">
        <f>'ОС'!C107</f>
        <v xml:space="preserve">1 слой</v>
      </c>
      <c r="I274" s="65" t="str">
        <f>'ОС'!A91</f>
        <v>ОС-38</v>
      </c>
      <c r="J274" s="208" t="str">
        <f>'ОС'!B91</f>
        <v xml:space="preserve">Грунтовка глубокого проникновения</v>
      </c>
      <c r="K274" s="65" t="str">
        <f>'ОС'!C91</f>
        <v xml:space="preserve">1 слой</v>
      </c>
      <c r="L274" s="65" t="str">
        <f>'ОС'!A99</f>
        <v>ОС-40</v>
      </c>
      <c r="M274" s="208" t="str">
        <f>'ОС'!B99</f>
        <v xml:space="preserve">Грунтовка глубокого проникновения</v>
      </c>
      <c r="N274" s="65" t="str">
        <f>'ОС'!C99</f>
        <v xml:space="preserve">1 слой</v>
      </c>
      <c r="O274" s="65"/>
      <c r="P274" s="65"/>
      <c r="Q274" s="65"/>
      <c r="R274" s="65" t="str">
        <f>'ОС'!A44</f>
        <v>ОС-23</v>
      </c>
      <c r="S274" s="208" t="str">
        <f>'ОС'!B44</f>
        <v xml:space="preserve">Грунтовка глубокого проникновения</v>
      </c>
      <c r="T274" s="65" t="str">
        <f>'ОС'!C44</f>
        <v xml:space="preserve">1 слой</v>
      </c>
      <c r="U274" s="224" t="str">
        <f>'ОТ'!A19</f>
        <v>ОТ-9</v>
      </c>
      <c r="V274" s="208" t="str">
        <f>'ОТ'!B19</f>
        <v xml:space="preserve">Грунтовка под финишную отделку</v>
      </c>
      <c r="W274" s="65" t="str">
        <f>'ОТ'!C19</f>
        <v xml:space="preserve">1 слой</v>
      </c>
      <c r="X274" s="65" t="str">
        <f>'ПТ'!A80</f>
        <v>ПТ-16</v>
      </c>
      <c r="Y274" s="208" t="str">
        <f>'ПТ'!B80</f>
        <v xml:space="preserve">Грунтовка Бетонконтакт</v>
      </c>
      <c r="Z274" s="65" t="str">
        <f>'ПТ'!C80</f>
        <v xml:space="preserve">1 слой</v>
      </c>
      <c r="AA274" s="203" t="s">
        <v>458</v>
      </c>
      <c r="AB274" s="65" t="str">
        <f>'П'!A159</f>
        <v>П-25</v>
      </c>
      <c r="AC274" s="227" t="str">
        <f>'П'!C159</f>
        <v xml:space="preserve">Керамогранит с затиркой швов</v>
      </c>
      <c r="AD274" s="240" t="str">
        <f>'П'!D159&amp;" мм"</f>
        <v xml:space="preserve">9 мм</v>
      </c>
      <c r="AE274" s="66" t="str">
        <f>П!A364</f>
        <v>ПЛН-05</v>
      </c>
      <c r="AF274" s="67" t="str">
        <f>П!C364</f>
        <v xml:space="preserve">Плинтус из керамогранита h=100мм (нарезать из керамогранита отделки пола)</v>
      </c>
      <c r="AG274" s="362" t="str">
        <f>П!D364&amp;" мм"</f>
        <v xml:space="preserve">9 мм</v>
      </c>
    </row>
    <row r="275" ht="47" customHeight="1" outlineLevel="1">
      <c r="A275" s="91"/>
      <c r="B275" s="91"/>
      <c r="C275" s="91"/>
      <c r="D275" s="285" t="str">
        <f>'ОС'!B80</f>
        <v xml:space="preserve">Затирка поверхности после демонтажа опалубки</v>
      </c>
      <c r="E275" s="230" t="str">
        <f>'ОС'!C80&amp;" мм"</f>
        <v xml:space="preserve">2-4 мм</v>
      </c>
      <c r="G275" s="231" t="str">
        <f>'ОС'!B108</f>
        <v xml:space="preserve">Сплошное выравнивание смесями гипсовыми по сетке СВУ 120-2600 СП 31-111-2004</v>
      </c>
      <c r="H275" s="230" t="str">
        <f>'ОС'!C108&amp;" мм"</f>
        <v xml:space="preserve">до 35 мм</v>
      </c>
      <c r="I275" s="91"/>
      <c r="J275" s="213" t="str">
        <f>'ОС'!B92</f>
        <v xml:space="preserve">Улучшенная штукатурка смесями гипсовыми </v>
      </c>
      <c r="K275" s="230" t="str">
        <f>'ОС'!C92&amp;" мм"</f>
        <v xml:space="preserve">17 мм</v>
      </c>
      <c r="L275" s="91"/>
      <c r="M275" s="213" t="str">
        <f>'ОС'!B100</f>
        <v xml:space="preserve">Улучшенная штукатурка смесями гипсовыми по сетке СВУ 120-2600 СП 31-111-2004</v>
      </c>
      <c r="N275" s="239" t="str">
        <f>'ОС'!C100&amp;" мм"</f>
        <v xml:space="preserve">17 мм</v>
      </c>
      <c r="O275" s="91"/>
      <c r="P275" s="91"/>
      <c r="Q275" s="91"/>
      <c r="R275" s="91"/>
      <c r="S275" s="91"/>
      <c r="T275" s="91"/>
      <c r="U275" s="91"/>
      <c r="V275" s="91"/>
      <c r="W275" s="91"/>
      <c r="X275" s="91"/>
      <c r="Y275" s="213" t="str">
        <f>'ПТ'!B81</f>
        <v xml:space="preserve">Затирка поверхности после демонтажа опалубки</v>
      </c>
      <c r="Z275" s="230" t="str">
        <f>'ПТ'!C81&amp;" мм"</f>
        <v xml:space="preserve">2-4 мм</v>
      </c>
      <c r="AA275" s="91"/>
      <c r="AB275" s="91"/>
      <c r="AC275" s="286" t="str">
        <f>П!C160</f>
        <v xml:space="preserve">Клей плиточный водостойкий Церезит СМ 16</v>
      </c>
      <c r="AD275" s="230" t="str">
        <f>П!D160&amp;" мм"</f>
        <v xml:space="preserve">6 мм</v>
      </c>
      <c r="AE275" s="60"/>
      <c r="AF275" s="91"/>
      <c r="AG275" s="363"/>
    </row>
    <row r="276" ht="15.75" outlineLevel="1">
      <c r="A276" s="91"/>
      <c r="B276" s="91"/>
      <c r="C276" s="91"/>
      <c r="D276" s="286" t="str">
        <f>'ОС'!B81</f>
        <v xml:space="preserve">Грунтовка глубокого проникновения</v>
      </c>
      <c r="E276" s="230" t="str">
        <f>'ОС'!C81</f>
        <v xml:space="preserve">1 слой</v>
      </c>
      <c r="G276" s="238" t="str">
        <f>'ОС'!B109</f>
        <v xml:space="preserve">Грунтовка глубокого проникновения</v>
      </c>
      <c r="H276" s="230" t="str">
        <f>'ОС'!C109</f>
        <v xml:space="preserve">1 слой</v>
      </c>
      <c r="I276" s="91"/>
      <c r="J276" s="238" t="str">
        <f>'ОС'!B93</f>
        <v xml:space="preserve">Грунтовка глубокого проникновения</v>
      </c>
      <c r="K276" s="230" t="str">
        <f>'ОС'!C93</f>
        <v xml:space="preserve">1 слой</v>
      </c>
      <c r="L276" s="91"/>
      <c r="M276" s="238" t="str">
        <f>'ОС'!B101</f>
        <v xml:space="preserve">Грунтовка глубокого проникновения</v>
      </c>
      <c r="N276" s="230" t="str">
        <f>'ОС'!C101</f>
        <v xml:space="preserve">1 слой</v>
      </c>
      <c r="O276" s="91"/>
      <c r="P276" s="91"/>
      <c r="Q276" s="91"/>
      <c r="R276" s="91"/>
      <c r="S276" s="213" t="str">
        <f>'ОС'!B45</f>
        <v xml:space="preserve">Шпатлевка поверхности на гипсовой основе (с проклейкой стыков лентой армирующей)</v>
      </c>
      <c r="T276" s="230" t="str">
        <f>'ОС'!C45&amp;" мм"</f>
        <v xml:space="preserve">2 мм</v>
      </c>
      <c r="U276" s="91"/>
      <c r="V276" s="213" t="str">
        <f>'ОТ'!B20</f>
        <v xml:space="preserve">Улучшенная окраска краской водно-дисперсионной за 2 раза, группа горючести Г1</v>
      </c>
      <c r="W276" s="230" t="str">
        <f>'ОТ'!C20</f>
        <v xml:space="preserve">2 слоя</v>
      </c>
      <c r="X276" s="91"/>
      <c r="Y276" s="91"/>
      <c r="Z276" s="91"/>
      <c r="AA276" s="91"/>
      <c r="AB276" s="91"/>
      <c r="AC276" s="286" t="str">
        <f>П!C161</f>
        <v xml:space="preserve">Грунтовка глубокого проникновения Церезит CT 17</v>
      </c>
      <c r="AD276" s="230" t="str">
        <f>'П'!D161</f>
        <v xml:space="preserve">1 слой</v>
      </c>
      <c r="AE276" s="60"/>
      <c r="AF276" s="91"/>
      <c r="AG276" s="363"/>
    </row>
    <row r="277" ht="31" customHeight="1" outlineLevel="1">
      <c r="A277" s="91"/>
      <c r="B277" s="71"/>
      <c r="C277" s="71"/>
      <c r="D277" s="285" t="str">
        <f>'ОС'!B82</f>
        <v xml:space="preserve">Шпатлевка поверхности на гипсовой основе</v>
      </c>
      <c r="E277" s="73" t="str">
        <f>'ОС'!C82&amp;" мм"</f>
        <v xml:space="preserve">2 мм</v>
      </c>
      <c r="F277" s="28"/>
      <c r="G277" s="253" t="str">
        <f>'ОС'!B110</f>
        <v xml:space="preserve">Шпатлевка поверхности на гипсовой основе</v>
      </c>
      <c r="H277" s="73" t="str">
        <f>'ОС'!C110&amp;" мм"</f>
        <v xml:space="preserve">2 мм</v>
      </c>
      <c r="I277" s="71"/>
      <c r="J277" s="253" t="str">
        <f>'ОС'!B94</f>
        <v xml:space="preserve">Шпатлевка поверхности на гипсовой основе</v>
      </c>
      <c r="K277" s="73" t="str">
        <f>'ОС'!C94&amp;" мм"</f>
        <v xml:space="preserve">2 мм</v>
      </c>
      <c r="L277" s="71"/>
      <c r="M277" s="253" t="str">
        <f>'ОС'!B102</f>
        <v xml:space="preserve">Шпатлевка поверхности на гипсовой основе</v>
      </c>
      <c r="N277" s="73" t="str">
        <f>'ОС'!C102&amp;" мм"</f>
        <v xml:space="preserve">2 мм</v>
      </c>
      <c r="O277" s="91"/>
      <c r="P277" s="91"/>
      <c r="Q277" s="91"/>
      <c r="R277" s="71"/>
      <c r="S277" s="71"/>
      <c r="T277" s="71"/>
      <c r="U277" s="71"/>
      <c r="V277" s="71"/>
      <c r="W277" s="71"/>
      <c r="X277" s="91"/>
      <c r="Y277" s="238" t="str">
        <f>'ПТ'!B82</f>
        <v xml:space="preserve">Пропитка упрочняющая обеспыливающая</v>
      </c>
      <c r="Z277" s="230" t="str">
        <f>'ПТ'!C82</f>
        <v xml:space="preserve">1 слой</v>
      </c>
      <c r="AA277" s="91"/>
      <c r="AB277" s="91"/>
      <c r="AC277" s="285" t="str">
        <f>П!C162</f>
        <v xml:space="preserve">Стяжка полусухая цементно-песчаная М150, армированная фиброволокном 
(фибра полипропиленовая 12мм, расход 0.6кг/м3)</v>
      </c>
      <c r="AD277" s="242" t="str">
        <f>'П'!D162&amp;" мм"</f>
        <v xml:space="preserve">45 мм</v>
      </c>
      <c r="AE277" s="60"/>
      <c r="AF277" s="91"/>
      <c r="AG277" s="363"/>
    </row>
    <row r="278" outlineLevel="1">
      <c r="A278" s="91"/>
      <c r="B278" s="77" t="s">
        <v>469</v>
      </c>
      <c r="C278" s="65" t="str">
        <f>'ОС'!A3</f>
        <v>ОС-1</v>
      </c>
      <c r="D278" s="208" t="str">
        <f>'ОС'!B3</f>
        <v xml:space="preserve">Грунтовка Бетонконтакт</v>
      </c>
      <c r="E278" s="65" t="str">
        <f>'ОС'!C3</f>
        <v xml:space="preserve">1 слой</v>
      </c>
      <c r="F278" s="270" t="str">
        <f>'ОС'!A3</f>
        <v>ОС-1</v>
      </c>
      <c r="G278" s="208" t="str">
        <f>'ОС'!B3</f>
        <v xml:space="preserve">Грунтовка Бетонконтакт</v>
      </c>
      <c r="H278" s="65" t="str">
        <f>'ОС'!C3</f>
        <v xml:space="preserve">1 слой</v>
      </c>
      <c r="I278" s="65" t="str">
        <f>'ОС'!A30</f>
        <v>ОС-16</v>
      </c>
      <c r="J278" s="208" t="str">
        <f>'ОС'!B30</f>
        <v xml:space="preserve">Грунтовка глубокого проникновения</v>
      </c>
      <c r="K278" s="65" t="str">
        <f>'ОС'!C30</f>
        <v xml:space="preserve">1 слой</v>
      </c>
      <c r="L278" s="65" t="str">
        <f>'ОС'!A32</f>
        <v>ОС-17</v>
      </c>
      <c r="M278" s="208" t="str">
        <f>'ОС'!B32</f>
        <v xml:space="preserve">Грунтовка глубокого проникновения</v>
      </c>
      <c r="N278" s="65" t="str">
        <f>'ОС'!C32</f>
        <v xml:space="preserve">1 слой</v>
      </c>
      <c r="O278" s="91"/>
      <c r="P278" s="91"/>
      <c r="Q278" s="91"/>
      <c r="R278" s="77" t="str">
        <f>'ОС'!A46</f>
        <v>ОС-24</v>
      </c>
      <c r="S278" s="138" t="str">
        <f>'ОС'!B46</f>
        <v xml:space="preserve">Шпатлевка стыков ГСП с проклейкой лентой армирующей</v>
      </c>
      <c r="T278" s="77" t="str">
        <f>'ОС'!C46</f>
        <v>-</v>
      </c>
      <c r="U278" s="224" t="str">
        <f>'ОТ'!A29</f>
        <v>ОТ-14</v>
      </c>
      <c r="V278" s="83" t="str">
        <f>'ОТ'!B29</f>
        <v xml:space="preserve">Пропитка упрочняющая обеспыливающая</v>
      </c>
      <c r="W278" s="77" t="str">
        <f>'ОТ'!C29</f>
        <v xml:space="preserve">1 слой</v>
      </c>
      <c r="X278" s="91"/>
      <c r="Y278" s="91"/>
      <c r="Z278" s="91"/>
      <c r="AA278" s="91"/>
      <c r="AB278" s="91"/>
      <c r="AC278" s="285" t="str">
        <f>П!C163</f>
        <v xml:space="preserve">Пленка полиэтиленовая 200 мкр</v>
      </c>
      <c r="AD278" s="230" t="str">
        <f>'П'!D163</f>
        <v xml:space="preserve">1 слой</v>
      </c>
      <c r="AE278" s="60"/>
      <c r="AF278" s="91"/>
      <c r="AG278" s="363"/>
    </row>
    <row r="279" ht="23" customHeight="1" outlineLevel="1">
      <c r="A279" s="91"/>
      <c r="B279" s="91"/>
      <c r="C279" s="91"/>
      <c r="D279" s="213" t="str">
        <f>'ОС'!B4</f>
        <v xml:space="preserve">Затирка поверхности после демонтажа опалубки</v>
      </c>
      <c r="E279" s="230" t="str">
        <f>'ОС'!C4&amp;" мм"</f>
        <v xml:space="preserve">2-4 мм</v>
      </c>
      <c r="F279" s="91"/>
      <c r="G279" s="228" t="str">
        <f>'ОС'!B4</f>
        <v xml:space="preserve">Затирка поверхности после демонтажа опалубки</v>
      </c>
      <c r="H279" s="239" t="str">
        <f>'ОС'!C4&amp;" мм"</f>
        <v xml:space="preserve">2-4 мм</v>
      </c>
      <c r="I279" s="91"/>
      <c r="J279" s="213" t="str">
        <f>'ОС'!B31</f>
        <v xml:space="preserve">Простая штукатурка смесями гипсовыми </v>
      </c>
      <c r="K279" s="230" t="str">
        <f>'ОС'!C31&amp;" мм"</f>
        <v xml:space="preserve">14 мм</v>
      </c>
      <c r="L279" s="91"/>
      <c r="M279" s="213" t="str">
        <f>'ОС'!B33</f>
        <v xml:space="preserve">Простая штукатурка смесями гипсовыми по сетке СВУ 120-2600 СП 31-111-2004</v>
      </c>
      <c r="N279" s="230" t="str">
        <f>'ОС'!C33&amp;" мм"</f>
        <v xml:space="preserve">14 мм</v>
      </c>
      <c r="O279" s="91"/>
      <c r="P279" s="91"/>
      <c r="Q279" s="91"/>
      <c r="R279" s="91"/>
      <c r="S279" s="91"/>
      <c r="T279" s="91"/>
      <c r="U279" s="91"/>
      <c r="V279" s="91"/>
      <c r="W279" s="91"/>
      <c r="X279" s="91"/>
      <c r="Y279" s="211" t="str">
        <f>'ПТ'!B83</f>
        <v xml:space="preserve">Потолок подвесной металлический типа "Грильято" 75х75х40 (цвет белый) на металлическом каркасе, группа горючести НГ</v>
      </c>
      <c r="Z279" s="230" t="str">
        <f>'ПТ'!C83&amp;" мм"</f>
        <v xml:space="preserve">40 мм</v>
      </c>
      <c r="AA279" s="91"/>
      <c r="AB279" s="91"/>
      <c r="AC279" s="285" t="str">
        <f>П!C164</f>
        <v xml:space="preserve">Утеплитель минераловатный (Технониколь ТЕХНОФЛОР СТАНДАРТ) q=100-120 кг/м3, предел прочности на сжатие не менее 30 кПа, λ=0,044 Вт/м°С</v>
      </c>
      <c r="AD279" s="230" t="str">
        <f>'П'!D164&amp;" мм"</f>
        <v xml:space="preserve">50 мм</v>
      </c>
      <c r="AE279" s="60"/>
      <c r="AF279" s="91"/>
      <c r="AG279" s="363"/>
    </row>
    <row r="280" ht="23" customHeight="1" outlineLevel="1">
      <c r="A280" s="91"/>
      <c r="B280" s="71"/>
      <c r="C280" s="71"/>
      <c r="D280" s="71"/>
      <c r="E280" s="71"/>
      <c r="F280" s="71"/>
      <c r="G280" s="71"/>
      <c r="H280" s="71"/>
      <c r="I280" s="71"/>
      <c r="J280" s="71"/>
      <c r="K280" s="71"/>
      <c r="L280" s="71"/>
      <c r="M280" s="71"/>
      <c r="N280" s="71"/>
      <c r="O280" s="91"/>
      <c r="P280" s="91"/>
      <c r="Q280" s="91"/>
      <c r="R280" s="71"/>
      <c r="S280" s="71"/>
      <c r="T280" s="71"/>
      <c r="U280" s="71"/>
      <c r="V280" s="71"/>
      <c r="W280" s="71"/>
      <c r="X280" s="71"/>
      <c r="Y280" s="91"/>
      <c r="Z280" s="91"/>
      <c r="AA280" s="91"/>
      <c r="AB280" s="71"/>
      <c r="AC280" s="285" t="str">
        <f>П!C165</f>
        <v xml:space="preserve">Монолитный ж/бетон</v>
      </c>
      <c r="AD280" s="73" t="str">
        <f>'П'!D165</f>
        <v xml:space="preserve">по проекту</v>
      </c>
      <c r="AE280" s="29"/>
      <c r="AF280" s="71"/>
      <c r="AG280" s="364"/>
    </row>
    <row r="281" ht="15.75" outlineLevel="1">
      <c r="A281" s="91"/>
      <c r="B281" s="82" t="s">
        <v>534</v>
      </c>
      <c r="C281" s="65"/>
      <c r="D281" s="65"/>
      <c r="E281" s="65"/>
      <c r="F281" s="65"/>
      <c r="G281" s="65"/>
      <c r="H281" s="65"/>
      <c r="I281" s="65"/>
      <c r="J281" s="65"/>
      <c r="K281" s="65"/>
      <c r="L281" s="65"/>
      <c r="M281" s="65"/>
      <c r="N281" s="65"/>
      <c r="O281" s="91"/>
      <c r="P281" s="91"/>
      <c r="Q281" s="91"/>
      <c r="R281" s="65"/>
      <c r="S281" s="65"/>
      <c r="T281" s="65"/>
      <c r="U281" s="65"/>
      <c r="V281" s="65"/>
      <c r="W281" s="65"/>
      <c r="X281" s="270" t="str">
        <f>'ПТ'!A90&amp;"
(горизонтальная и вертикальная части зашивки)"</f>
        <v xml:space="preserve">ПТ-18
(горизонтальная и вертикальная части зашивки)</v>
      </c>
      <c r="Y281" s="308" t="str">
        <f>'ПТ'!B90</f>
        <v xml:space="preserve">Каркас металлический П 113 (профиль ПН 28х27 и ПП 60х27)</v>
      </c>
      <c r="Z281" s="270" t="str">
        <f>'ПТ'!C90&amp;" мм"</f>
        <v xml:space="preserve">27 мм</v>
      </c>
      <c r="AA281" s="91"/>
      <c r="AB281" s="65"/>
      <c r="AC281" s="65"/>
      <c r="AD281" s="65"/>
      <c r="AE281" s="65"/>
      <c r="AF281" s="65"/>
      <c r="AG281" s="65"/>
    </row>
    <row r="282" ht="15.75" outlineLevel="1">
      <c r="A282" s="91"/>
      <c r="B282" s="91"/>
      <c r="C282" s="91"/>
      <c r="D282" s="91"/>
      <c r="E282" s="91"/>
      <c r="F282" s="91"/>
      <c r="G282" s="91"/>
      <c r="H282" s="91"/>
      <c r="I282" s="91"/>
      <c r="J282" s="91"/>
      <c r="K282" s="91"/>
      <c r="L282" s="91"/>
      <c r="M282" s="91"/>
      <c r="N282" s="91"/>
      <c r="O282" s="91"/>
      <c r="P282" s="91"/>
      <c r="Q282" s="91"/>
      <c r="R282" s="91"/>
      <c r="S282" s="91"/>
      <c r="T282" s="91"/>
      <c r="U282" s="91"/>
      <c r="V282" s="91"/>
      <c r="W282" s="91"/>
      <c r="X282" s="91"/>
      <c r="Y282" s="277" t="str">
        <f>'ПТ'!B91</f>
        <v>ГСП-А</v>
      </c>
      <c r="Z282" s="239" t="str">
        <f>'ПТ'!C91&amp;" мм"</f>
        <v xml:space="preserve">12.5 мм</v>
      </c>
      <c r="AA282" s="91"/>
      <c r="AB282" s="91"/>
      <c r="AC282" s="91"/>
      <c r="AD282" s="91"/>
      <c r="AE282" s="91"/>
      <c r="AF282" s="91"/>
      <c r="AG282" s="91"/>
    </row>
    <row r="283" ht="15.75" outlineLevel="1">
      <c r="A283" s="91"/>
      <c r="B283" s="91"/>
      <c r="C283" s="91"/>
      <c r="D283" s="91"/>
      <c r="E283" s="91"/>
      <c r="F283" s="91"/>
      <c r="G283" s="91"/>
      <c r="H283" s="91"/>
      <c r="I283" s="91"/>
      <c r="J283" s="91"/>
      <c r="K283" s="91"/>
      <c r="L283" s="91"/>
      <c r="M283" s="91"/>
      <c r="N283" s="91"/>
      <c r="O283" s="91"/>
      <c r="P283" s="91"/>
      <c r="Q283" s="91"/>
      <c r="R283" s="91"/>
      <c r="S283" s="91"/>
      <c r="T283" s="91"/>
      <c r="U283" s="91"/>
      <c r="V283" s="91"/>
      <c r="W283" s="91"/>
      <c r="X283" s="91"/>
      <c r="Y283" s="288" t="str">
        <f>'ПТ'!B92</f>
        <v xml:space="preserve">Грунтовка глубокого проникновения</v>
      </c>
      <c r="Z283" s="239" t="str">
        <f>'ПТ'!C92</f>
        <v xml:space="preserve">1 слой</v>
      </c>
      <c r="AA283" s="91"/>
      <c r="AB283" s="91"/>
      <c r="AC283" s="91"/>
      <c r="AD283" s="91"/>
      <c r="AE283" s="91"/>
      <c r="AF283" s="91"/>
      <c r="AG283" s="91"/>
    </row>
    <row r="284" ht="15.75" outlineLevel="1">
      <c r="A284" s="91"/>
      <c r="B284" s="91"/>
      <c r="C284" s="91"/>
      <c r="D284" s="91"/>
      <c r="E284" s="91"/>
      <c r="F284" s="91"/>
      <c r="G284" s="91"/>
      <c r="H284" s="91"/>
      <c r="I284" s="91"/>
      <c r="J284" s="91"/>
      <c r="K284" s="91"/>
      <c r="L284" s="91"/>
      <c r="M284" s="91"/>
      <c r="N284" s="91"/>
      <c r="O284" s="91"/>
      <c r="P284" s="91"/>
      <c r="Q284" s="91"/>
      <c r="R284" s="91"/>
      <c r="S284" s="91"/>
      <c r="T284" s="91"/>
      <c r="U284" s="91"/>
      <c r="V284" s="91"/>
      <c r="W284" s="91"/>
      <c r="X284" s="91"/>
      <c r="Y284" s="277" t="str">
        <f>'ПТ'!B93</f>
        <v xml:space="preserve">Шпатлевка поверхности на гипсовой основе (с проклейкой стыков лентой армирующей )</v>
      </c>
      <c r="Z284" s="239" t="str">
        <f>'ПТ'!C93&amp;" мм"</f>
        <v xml:space="preserve">2 мм</v>
      </c>
      <c r="AA284" s="91"/>
      <c r="AB284" s="91"/>
      <c r="AC284" s="91"/>
      <c r="AD284" s="91"/>
      <c r="AE284" s="91"/>
      <c r="AF284" s="91"/>
      <c r="AG284" s="91"/>
    </row>
    <row r="285" ht="15.75" outlineLevel="1">
      <c r="A285" s="91"/>
      <c r="B285" s="91"/>
      <c r="C285" s="91"/>
      <c r="D285" s="91"/>
      <c r="E285" s="91"/>
      <c r="F285" s="91"/>
      <c r="G285" s="91"/>
      <c r="H285" s="91"/>
      <c r="I285" s="91"/>
      <c r="J285" s="91"/>
      <c r="K285" s="91"/>
      <c r="L285" s="91"/>
      <c r="M285" s="91"/>
      <c r="N285" s="91"/>
      <c r="O285" s="91"/>
      <c r="P285" s="91"/>
      <c r="Q285" s="91"/>
      <c r="R285" s="91"/>
      <c r="S285" s="91"/>
      <c r="T285" s="91"/>
      <c r="U285" s="91"/>
      <c r="V285" s="91"/>
      <c r="W285" s="91"/>
      <c r="X285" s="91"/>
      <c r="Y285" s="288" t="str">
        <f>'ПТ'!B94</f>
        <v xml:space="preserve">Грунтовка под финишную отделку</v>
      </c>
      <c r="Z285" s="239" t="str">
        <f>'ПТ'!C94</f>
        <v xml:space="preserve">1 слой</v>
      </c>
      <c r="AA285" s="91"/>
      <c r="AB285" s="91"/>
      <c r="AC285" s="91"/>
      <c r="AD285" s="91"/>
      <c r="AE285" s="91"/>
      <c r="AF285" s="91"/>
      <c r="AG285" s="91"/>
    </row>
    <row r="286" outlineLevel="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305" t="str">
        <f>'ПТ'!B95</f>
        <v xml:space="preserve">Улучшенная окраска краской водно-дисперсионной за 2 раза, группа горючести Г1</v>
      </c>
      <c r="Z286" s="254" t="str">
        <f>'ПТ'!C95</f>
        <v xml:space="preserve">2 слоя</v>
      </c>
      <c r="AA286" s="71"/>
      <c r="AB286" s="71"/>
      <c r="AC286" s="71"/>
      <c r="AD286" s="71"/>
      <c r="AE286" s="71"/>
      <c r="AF286" s="71"/>
      <c r="AG286" s="71"/>
    </row>
    <row r="287" outlineLevel="1">
      <c r="A287" s="77" t="s">
        <v>546</v>
      </c>
      <c r="B287" s="77" t="s">
        <v>501</v>
      </c>
      <c r="C287" s="65" t="str">
        <f>'ОС'!A79</f>
        <v>ОС-35</v>
      </c>
      <c r="D287" s="286" t="str">
        <f>'ОС'!B79</f>
        <v xml:space="preserve">Грунтовка Бетонконтакт</v>
      </c>
      <c r="E287" s="65" t="str">
        <f>'ОС'!C79</f>
        <v xml:space="preserve">1 слой</v>
      </c>
      <c r="F287" s="209" t="str">
        <f>'ОС'!A107</f>
        <v>ОС-42</v>
      </c>
      <c r="G287" s="358" t="str">
        <f>'ОС'!B107</f>
        <v xml:space="preserve">Грунтовка Бетонконтакт</v>
      </c>
      <c r="H287" s="209" t="str">
        <f>'ОС'!C107</f>
        <v xml:space="preserve">1 слой</v>
      </c>
      <c r="I287" s="65" t="str">
        <f>'ОС'!A91</f>
        <v>ОС-38</v>
      </c>
      <c r="J287" s="208" t="str">
        <f>'ОС'!B91</f>
        <v xml:space="preserve">Грунтовка глубокого проникновения</v>
      </c>
      <c r="K287" s="65" t="str">
        <f>'ОС'!C91</f>
        <v xml:space="preserve">1 слой</v>
      </c>
      <c r="L287" s="65" t="str">
        <f>'ОС'!A99</f>
        <v>ОС-40</v>
      </c>
      <c r="M287" s="208" t="str">
        <f>'ОС'!B99</f>
        <v xml:space="preserve">Грунтовка глубокого проникновения</v>
      </c>
      <c r="N287" s="65" t="str">
        <f>'ОС'!C99</f>
        <v xml:space="preserve">1 слой</v>
      </c>
      <c r="O287" s="65"/>
      <c r="P287" s="65"/>
      <c r="Q287" s="65"/>
      <c r="R287" s="65" t="str">
        <f>'ОС'!A44</f>
        <v>ОС-23</v>
      </c>
      <c r="S287" s="208" t="str">
        <f>'ОС'!B44</f>
        <v xml:space="preserve">Грунтовка глубокого проникновения</v>
      </c>
      <c r="T287" s="65" t="str">
        <f>'ОС'!C44</f>
        <v xml:space="preserve">1 слой</v>
      </c>
      <c r="U287" s="224" t="str">
        <f>'ОТ'!A19</f>
        <v>ОТ-9</v>
      </c>
      <c r="V287" s="208" t="str">
        <f>'ОТ'!B19</f>
        <v xml:space="preserve">Грунтовка под финишную отделку</v>
      </c>
      <c r="W287" s="65" t="str">
        <f>'ОТ'!C19</f>
        <v xml:space="preserve">1 слой</v>
      </c>
      <c r="X287" s="65" t="str">
        <f>'ПТ'!A80</f>
        <v>ПТ-16</v>
      </c>
      <c r="Y287" s="208" t="str">
        <f>'ПТ'!B80</f>
        <v xml:space="preserve">Грунтовка Бетонконтакт</v>
      </c>
      <c r="Z287" s="65" t="str">
        <f>'ПТ'!C80</f>
        <v xml:space="preserve">1 слой</v>
      </c>
      <c r="AA287" s="65" t="s">
        <v>458</v>
      </c>
      <c r="AB287" s="65" t="str">
        <f>'П'!A159</f>
        <v>П-25</v>
      </c>
      <c r="AC287" s="227" t="str">
        <f>'П'!C159</f>
        <v xml:space="preserve">Керамогранит с затиркой швов</v>
      </c>
      <c r="AD287" s="242" t="str">
        <f>'П'!D159&amp;" мм"</f>
        <v xml:space="preserve">9 мм</v>
      </c>
      <c r="AE287" s="66" t="str">
        <f>П!A364</f>
        <v>ПЛН-05</v>
      </c>
      <c r="AF287" s="67" t="str">
        <f>П!C364</f>
        <v xml:space="preserve">Плинтус из керамогранита h=100мм (нарезать из керамогранита отделки пола)</v>
      </c>
      <c r="AG287" s="362" t="str">
        <f>П!D364&amp;" мм"</f>
        <v xml:space="preserve">9 мм</v>
      </c>
    </row>
    <row r="288" ht="15.75" outlineLevel="1">
      <c r="A288" s="91"/>
      <c r="B288" s="91"/>
      <c r="C288" s="91"/>
      <c r="D288" s="285" t="str">
        <f>'ОС'!B80</f>
        <v xml:space="preserve">Затирка поверхности после демонтажа опалубки</v>
      </c>
      <c r="E288" s="230" t="str">
        <f>'ОС'!C80&amp;" мм"</f>
        <v xml:space="preserve">2-4 мм</v>
      </c>
      <c r="F288" s="60"/>
      <c r="G288" s="278" t="str">
        <f>'ОС'!B108</f>
        <v xml:space="preserve">Сплошное выравнивание смесями гипсовыми по сетке СВУ 120-2600 СП 31-111-2004</v>
      </c>
      <c r="H288" s="214" t="str">
        <f>'ОС'!C108&amp;" мм"</f>
        <v xml:space="preserve">до 35 мм</v>
      </c>
      <c r="I288" s="91"/>
      <c r="J288" s="213" t="str">
        <f>'ОС'!B92</f>
        <v xml:space="preserve">Улучшенная штукатурка смесями гипсовыми </v>
      </c>
      <c r="K288" s="230" t="str">
        <f>'ОС'!C92&amp;" мм"</f>
        <v xml:space="preserve">17 мм</v>
      </c>
      <c r="L288" s="91"/>
      <c r="M288" s="213" t="str">
        <f>'ОС'!B100</f>
        <v xml:space="preserve">Улучшенная штукатурка смесями гипсовыми по сетке СВУ 120-2600 СП 31-111-2004</v>
      </c>
      <c r="N288" s="239" t="str">
        <f>'ОС'!C100&amp;" мм"</f>
        <v xml:space="preserve">17 мм</v>
      </c>
      <c r="O288" s="91"/>
      <c r="P288" s="91"/>
      <c r="Q288" s="91"/>
      <c r="R288" s="91"/>
      <c r="S288" s="91"/>
      <c r="T288" s="91"/>
      <c r="U288" s="91"/>
      <c r="V288" s="91"/>
      <c r="W288" s="91"/>
      <c r="X288" s="91"/>
      <c r="Y288" s="91"/>
      <c r="Z288" s="91"/>
      <c r="AA288" s="91"/>
      <c r="AB288" s="91"/>
      <c r="AC288" s="286" t="str">
        <f>П!C160</f>
        <v xml:space="preserve">Клей плиточный водостойкий Церезит СМ 16</v>
      </c>
      <c r="AD288" s="230" t="str">
        <f>П!D160&amp;" мм"</f>
        <v xml:space="preserve">6 мм</v>
      </c>
      <c r="AE288" s="60"/>
      <c r="AF288" s="91"/>
      <c r="AG288" s="363"/>
    </row>
    <row r="289" outlineLevel="1">
      <c r="A289" s="91"/>
      <c r="B289" s="91"/>
      <c r="C289" s="91"/>
      <c r="D289" s="286" t="str">
        <f>'ОС'!B81</f>
        <v xml:space="preserve">Грунтовка глубокого проникновения</v>
      </c>
      <c r="E289" s="230" t="str">
        <f>'ОС'!C81</f>
        <v xml:space="preserve">1 слой</v>
      </c>
      <c r="F289" s="60"/>
      <c r="G289" s="307" t="str">
        <f>'ОС'!B109</f>
        <v xml:space="preserve">Грунтовка глубокого проникновения</v>
      </c>
      <c r="H289" s="214" t="str">
        <f>'ОС'!C109</f>
        <v xml:space="preserve">1 слой</v>
      </c>
      <c r="I289" s="91"/>
      <c r="J289" s="238" t="str">
        <f>'ОС'!B93</f>
        <v xml:space="preserve">Грунтовка глубокого проникновения</v>
      </c>
      <c r="K289" s="230" t="str">
        <f>'ОС'!C93</f>
        <v xml:space="preserve">1 слой</v>
      </c>
      <c r="L289" s="91"/>
      <c r="M289" s="238" t="str">
        <f>'ОС'!B101</f>
        <v xml:space="preserve">Грунтовка глубокого проникновения</v>
      </c>
      <c r="N289" s="230" t="str">
        <f>'ОС'!C101</f>
        <v xml:space="preserve">1 слой</v>
      </c>
      <c r="O289" s="91"/>
      <c r="P289" s="91"/>
      <c r="Q289" s="91"/>
      <c r="R289" s="91"/>
      <c r="S289" s="213" t="str">
        <f>'ОС'!B45</f>
        <v xml:space="preserve">Шпатлевка поверхности на гипсовой основе (с проклейкой стыков лентой армирующей)</v>
      </c>
      <c r="T289" s="230" t="str">
        <f>'ОС'!C45&amp;" мм"</f>
        <v xml:space="preserve">2 мм</v>
      </c>
      <c r="U289" s="91"/>
      <c r="V289" s="213" t="str">
        <f>'ОТ'!B20</f>
        <v xml:space="preserve">Улучшенная окраска краской водно-дисперсионной за 2 раза, группа горючести Г1</v>
      </c>
      <c r="W289" s="230" t="str">
        <f>'ОТ'!C20</f>
        <v xml:space="preserve">2 слоя</v>
      </c>
      <c r="X289" s="91"/>
      <c r="Y289" s="213" t="str">
        <f>'ПТ'!B81</f>
        <v xml:space="preserve">Затирка поверхности после демонтажа опалубки</v>
      </c>
      <c r="Z289" s="230" t="str">
        <f>'ПТ'!C81&amp;" мм"</f>
        <v xml:space="preserve">2-4 мм</v>
      </c>
      <c r="AA289" s="91"/>
      <c r="AB289" s="91"/>
      <c r="AC289" s="286" t="str">
        <f>П!C161</f>
        <v xml:space="preserve">Грунтовка глубокого проникновения Церезит CT 17</v>
      </c>
      <c r="AD289" s="230" t="str">
        <f>'П'!D161</f>
        <v xml:space="preserve">1 слой</v>
      </c>
      <c r="AE289" s="60"/>
      <c r="AF289" s="91"/>
      <c r="AG289" s="363"/>
    </row>
    <row r="290" ht="29.5" customHeight="1" outlineLevel="1">
      <c r="A290" s="91"/>
      <c r="B290" s="71"/>
      <c r="C290" s="71"/>
      <c r="D290" s="285" t="str">
        <f>'ОС'!B82</f>
        <v xml:space="preserve">Шпатлевка поверхности на гипсовой основе</v>
      </c>
      <c r="E290" s="230" t="str">
        <f>'ОС'!C82&amp;" мм"</f>
        <v xml:space="preserve">2 мм</v>
      </c>
      <c r="F290" s="60"/>
      <c r="G290" s="365" t="str">
        <f>'ОС'!B110</f>
        <v xml:space="preserve">Шпатлевка поверхности на гипсовой основе</v>
      </c>
      <c r="H290" s="214" t="str">
        <f>'ОС'!C110&amp;" мм"</f>
        <v xml:space="preserve">2 мм</v>
      </c>
      <c r="I290" s="71"/>
      <c r="J290" s="253" t="str">
        <f>'ОС'!B94</f>
        <v xml:space="preserve">Шпатлевка поверхности на гипсовой основе</v>
      </c>
      <c r="K290" s="73" t="str">
        <f>'ОС'!C94&amp;" мм"</f>
        <v xml:space="preserve">2 мм</v>
      </c>
      <c r="L290" s="71"/>
      <c r="M290" s="253" t="str">
        <f>'ОС'!B102</f>
        <v xml:space="preserve">Шпатлевка поверхности на гипсовой основе</v>
      </c>
      <c r="N290" s="73" t="str">
        <f>'ОС'!C102&amp;" мм"</f>
        <v xml:space="preserve">2 мм</v>
      </c>
      <c r="O290" s="91"/>
      <c r="P290" s="91"/>
      <c r="Q290" s="91"/>
      <c r="R290" s="71"/>
      <c r="S290" s="71"/>
      <c r="T290" s="71"/>
      <c r="U290" s="71"/>
      <c r="V290" s="71"/>
      <c r="W290" s="71"/>
      <c r="X290" s="91"/>
      <c r="Y290" s="91"/>
      <c r="Z290" s="91"/>
      <c r="AA290" s="91"/>
      <c r="AB290" s="91"/>
      <c r="AC290" s="285" t="str">
        <f>П!C162</f>
        <v xml:space="preserve">Стяжка полусухая цементно-песчаная М150, армированная фиброволокном 
(фибра полипропиленовая 12мм, расход 0.6кг/м3)</v>
      </c>
      <c r="AD290" s="242" t="str">
        <f>'П'!D162&amp;" мм"</f>
        <v xml:space="preserve">45 мм</v>
      </c>
      <c r="AE290" s="60"/>
      <c r="AF290" s="91"/>
      <c r="AG290" s="363"/>
    </row>
    <row r="291" outlineLevel="1">
      <c r="A291" s="91"/>
      <c r="B291" s="77" t="s">
        <v>547</v>
      </c>
      <c r="C291" s="65" t="str">
        <f>'ОС'!A79</f>
        <v>ОС-35</v>
      </c>
      <c r="D291" s="64" t="str">
        <f>'ОС'!B79</f>
        <v xml:space="preserve">Грунтовка Бетонконтакт</v>
      </c>
      <c r="E291" s="65" t="str">
        <f>'ОС'!C79</f>
        <v xml:space="preserve">1 слой</v>
      </c>
      <c r="F291" s="209" t="str">
        <f>'ОС'!A107</f>
        <v>ОС-42</v>
      </c>
      <c r="G291" s="358" t="str">
        <f>'ОС'!B107</f>
        <v xml:space="preserve">Грунтовка Бетонконтакт</v>
      </c>
      <c r="H291" s="209" t="str">
        <f>'ОС'!C107</f>
        <v xml:space="preserve">1 слой</v>
      </c>
      <c r="I291" s="65" t="str">
        <f>'ОС'!A91</f>
        <v>ОС-38</v>
      </c>
      <c r="J291" s="208" t="str">
        <f>'ОС'!B91</f>
        <v xml:space="preserve">Грунтовка глубокого проникновения</v>
      </c>
      <c r="K291" s="65" t="str">
        <f>'ОС'!C91</f>
        <v xml:space="preserve">1 слой</v>
      </c>
      <c r="L291" s="65"/>
      <c r="M291" s="65"/>
      <c r="N291" s="65"/>
      <c r="O291" s="91"/>
      <c r="P291" s="91"/>
      <c r="Q291" s="91"/>
      <c r="R291" s="65" t="str">
        <f>'ОС'!A44</f>
        <v>ОС-23</v>
      </c>
      <c r="S291" s="208" t="str">
        <f>'ОС'!B44</f>
        <v xml:space="preserve">Грунтовка глубокого проникновения</v>
      </c>
      <c r="T291" s="65" t="str">
        <f>'ОС'!C44</f>
        <v xml:space="preserve">1 слой</v>
      </c>
      <c r="U291" s="65" t="str">
        <f>'ОТ'!A25</f>
        <v>ОТ-12</v>
      </c>
      <c r="V291" s="208" t="str">
        <f>'ОТ'!B25</f>
        <v xml:space="preserve">Грунтовка под финишную отделку</v>
      </c>
      <c r="W291" s="65" t="str">
        <f>'ОТ'!C25</f>
        <v xml:space="preserve">1 слой</v>
      </c>
      <c r="X291" s="91"/>
      <c r="Y291" s="91"/>
      <c r="Z291" s="91"/>
      <c r="AA291" s="91"/>
      <c r="AB291" s="91"/>
      <c r="AC291" s="285" t="str">
        <f>П!C163</f>
        <v xml:space="preserve">Пленка полиэтиленовая 200 мкр</v>
      </c>
      <c r="AD291" s="230" t="str">
        <f>'П'!D163</f>
        <v xml:space="preserve">1 слой</v>
      </c>
      <c r="AE291" s="60"/>
      <c r="AF291" s="91"/>
      <c r="AG291" s="363"/>
    </row>
    <row r="292" outlineLevel="1">
      <c r="A292" s="91"/>
      <c r="B292" s="91"/>
      <c r="C292" s="91"/>
      <c r="D292" s="285" t="str">
        <f>'ОС'!B80</f>
        <v xml:space="preserve">Затирка поверхности после демонтажа опалубки</v>
      </c>
      <c r="E292" s="230" t="str">
        <f>'ОС'!C80&amp;" мм"</f>
        <v xml:space="preserve">2-4 мм</v>
      </c>
      <c r="F292" s="60"/>
      <c r="G292" s="278" t="str">
        <f>'ОС'!B108</f>
        <v xml:space="preserve">Сплошное выравнивание смесями гипсовыми по сетке СВУ 120-2600 СП 31-111-2004</v>
      </c>
      <c r="H292" s="214" t="str">
        <f>'ОС'!C108&amp;" мм"</f>
        <v xml:space="preserve">до 35 мм</v>
      </c>
      <c r="I292" s="91"/>
      <c r="J292" s="213" t="str">
        <f>'ОС'!B92</f>
        <v xml:space="preserve">Улучшенная штукатурка смесями гипсовыми </v>
      </c>
      <c r="K292" s="230" t="str">
        <f>'ОС'!C92&amp;" мм"</f>
        <v xml:space="preserve">17 мм</v>
      </c>
      <c r="L292" s="91"/>
      <c r="M292" s="91"/>
      <c r="N292" s="91"/>
      <c r="O292" s="91"/>
      <c r="P292" s="91"/>
      <c r="Q292" s="91"/>
      <c r="R292" s="91"/>
      <c r="S292" s="91"/>
      <c r="T292" s="91"/>
      <c r="U292" s="91"/>
      <c r="V292" s="91"/>
      <c r="W292" s="91"/>
      <c r="X292" s="91"/>
      <c r="Y292" s="238" t="str">
        <f>'ПТ'!B82</f>
        <v xml:space="preserve">Пропитка упрочняющая обеспыливающая</v>
      </c>
      <c r="Z292" s="230" t="str">
        <f>'ПТ'!C82</f>
        <v xml:space="preserve">1 слой</v>
      </c>
      <c r="AA292" s="91"/>
      <c r="AB292" s="91"/>
      <c r="AC292" s="285" t="str">
        <f>П!C164</f>
        <v xml:space="preserve">Утеплитель минераловатный (Технониколь ТЕХНОФЛОР СТАНДАРТ) q=100-120 кг/м3, предел прочности на сжатие не менее 30 кПа, λ=0,044 Вт/м°С</v>
      </c>
      <c r="AD292" s="230" t="str">
        <f>'П'!D164&amp;" мм"</f>
        <v xml:space="preserve">50 мм</v>
      </c>
      <c r="AE292" s="60"/>
      <c r="AF292" s="91"/>
      <c r="AG292" s="363"/>
    </row>
    <row r="293" ht="15.75" outlineLevel="1">
      <c r="A293" s="91"/>
      <c r="B293" s="91"/>
      <c r="C293" s="91"/>
      <c r="D293" s="286" t="str">
        <f>'ОС'!B81</f>
        <v xml:space="preserve">Грунтовка глубокого проникновения</v>
      </c>
      <c r="E293" s="230" t="str">
        <f>'ОС'!C81</f>
        <v xml:space="preserve">1 слой</v>
      </c>
      <c r="F293" s="60"/>
      <c r="G293" s="307" t="str">
        <f>'ОС'!B109</f>
        <v xml:space="preserve">Грунтовка глубокого проникновения</v>
      </c>
      <c r="H293" s="214" t="str">
        <f>'ОС'!C109</f>
        <v xml:space="preserve">1 слой</v>
      </c>
      <c r="I293" s="91"/>
      <c r="J293" s="238" t="str">
        <f>'ОС'!B93</f>
        <v xml:space="preserve">Грунтовка глубокого проникновения</v>
      </c>
      <c r="K293" s="230" t="str">
        <f>'ОС'!C93</f>
        <v xml:space="preserve">1 слой</v>
      </c>
      <c r="L293" s="91"/>
      <c r="M293" s="91"/>
      <c r="N293" s="91"/>
      <c r="O293" s="91"/>
      <c r="P293" s="91"/>
      <c r="Q293" s="91"/>
      <c r="R293" s="91"/>
      <c r="S293" s="213" t="str">
        <f>'ОС'!B45</f>
        <v xml:space="preserve">Шпатлевка поверхности на гипсовой основе (с проклейкой стыков лентой армирующей)</v>
      </c>
      <c r="T293" s="230" t="str">
        <f>'ОС'!C45&amp;" мм"</f>
        <v xml:space="preserve">2 мм</v>
      </c>
      <c r="U293" s="91"/>
      <c r="V293" s="211" t="str">
        <f>'ОТ'!B26</f>
        <v xml:space="preserve">Окраска краской магнитно-грифельной в 4 слоя, группа горючести Г1</v>
      </c>
      <c r="W293" s="212" t="str">
        <f>'ОТ'!C26</f>
        <v xml:space="preserve">4 слоя</v>
      </c>
      <c r="X293" s="91"/>
      <c r="Y293" s="91"/>
      <c r="Z293" s="91"/>
      <c r="AA293" s="91"/>
      <c r="AB293" s="91"/>
      <c r="AC293" s="58"/>
      <c r="AD293" s="91"/>
      <c r="AE293" s="60"/>
      <c r="AF293" s="91"/>
      <c r="AG293" s="363"/>
    </row>
    <row r="294" outlineLevel="1">
      <c r="A294" s="91"/>
      <c r="B294" s="71"/>
      <c r="C294" s="71"/>
      <c r="D294" s="285" t="str">
        <f>'ОС'!B82</f>
        <v xml:space="preserve">Шпатлевка поверхности на гипсовой основе</v>
      </c>
      <c r="E294" s="73" t="str">
        <f>'ОС'!C82&amp;" мм"</f>
        <v xml:space="preserve">2 мм</v>
      </c>
      <c r="F294" s="29"/>
      <c r="G294" s="366" t="str">
        <f>'ОС'!B110</f>
        <v xml:space="preserve">Шпатлевка поверхности на гипсовой основе</v>
      </c>
      <c r="H294" s="32" t="str">
        <f>'ОС'!C110&amp;" мм"</f>
        <v xml:space="preserve">2 мм</v>
      </c>
      <c r="I294" s="71"/>
      <c r="J294" s="253" t="str">
        <f>'ОС'!B94</f>
        <v xml:space="preserve">Шпатлевка поверхности на гипсовой основе</v>
      </c>
      <c r="K294" s="73" t="str">
        <f>'ОС'!C94&amp;" мм"</f>
        <v xml:space="preserve">2 мм</v>
      </c>
      <c r="L294" s="71"/>
      <c r="M294" s="71"/>
      <c r="N294" s="71"/>
      <c r="O294" s="91"/>
      <c r="P294" s="91"/>
      <c r="Q294" s="91"/>
      <c r="R294" s="71"/>
      <c r="S294" s="71"/>
      <c r="T294" s="71"/>
      <c r="U294" s="71"/>
      <c r="V294" s="71"/>
      <c r="W294" s="71"/>
      <c r="X294" s="91"/>
      <c r="Y294" s="91"/>
      <c r="Z294" s="91"/>
      <c r="AA294" s="91"/>
      <c r="AB294" s="91"/>
      <c r="AC294" s="58"/>
      <c r="AD294" s="91"/>
      <c r="AE294" s="60"/>
      <c r="AF294" s="91"/>
      <c r="AG294" s="363"/>
    </row>
    <row r="295" ht="15.75" outlineLevel="1">
      <c r="A295" s="91"/>
      <c r="B295" s="77" t="s">
        <v>502</v>
      </c>
      <c r="C295" s="65" t="str">
        <f>'ОС'!A3</f>
        <v>ОС-1</v>
      </c>
      <c r="D295" s="208" t="str">
        <f>'ОС'!B3</f>
        <v xml:space="preserve">Грунтовка Бетонконтакт</v>
      </c>
      <c r="E295" s="65" t="str">
        <f>'ОС'!C3</f>
        <v xml:space="preserve">1 слой</v>
      </c>
      <c r="F295" s="270" t="str">
        <f>'ОС'!A3</f>
        <v>ОС-1</v>
      </c>
      <c r="G295" s="208" t="str">
        <f>'ОС'!B3</f>
        <v xml:space="preserve">Грунтовка Бетонконтакт</v>
      </c>
      <c r="H295" s="65" t="str">
        <f>'ОС'!C3</f>
        <v xml:space="preserve">1 слой</v>
      </c>
      <c r="I295" s="65" t="str">
        <f>'ОС'!A30</f>
        <v>ОС-16</v>
      </c>
      <c r="J295" s="208" t="str">
        <f>'ОС'!B30</f>
        <v xml:space="preserve">Грунтовка глубокого проникновения</v>
      </c>
      <c r="K295" s="65" t="str">
        <f>'ОС'!C30</f>
        <v xml:space="preserve">1 слой</v>
      </c>
      <c r="L295" s="65" t="str">
        <f>'ОС'!A32</f>
        <v>ОС-17</v>
      </c>
      <c r="M295" s="208" t="str">
        <f>'ОС'!B32</f>
        <v xml:space="preserve">Грунтовка глубокого проникновения</v>
      </c>
      <c r="N295" s="65" t="str">
        <f>'ОС'!C32</f>
        <v xml:space="preserve">1 слой</v>
      </c>
      <c r="O295" s="91"/>
      <c r="P295" s="91"/>
      <c r="Q295" s="91"/>
      <c r="R295" s="77" t="str">
        <f>'ОС'!A46</f>
        <v>ОС-24</v>
      </c>
      <c r="S295" s="234" t="str">
        <f>'ОС'!B46</f>
        <v xml:space="preserve">Шпатлевка стыков ГСП с проклейкой лентой армирующей</v>
      </c>
      <c r="T295" s="65" t="str">
        <f>'ОС'!C46</f>
        <v>-</v>
      </c>
      <c r="U295" s="224" t="str">
        <f>'ОТ'!A29</f>
        <v>ОТ-14</v>
      </c>
      <c r="V295" s="208" t="str">
        <f>'ОТ'!B29</f>
        <v xml:space="preserve">Пропитка упрочняющая обеспыливающая</v>
      </c>
      <c r="W295" s="65" t="str">
        <f>'ОТ'!C29</f>
        <v xml:space="preserve">1 слой</v>
      </c>
      <c r="X295" s="91"/>
      <c r="Y295" s="211" t="str">
        <f>'ПТ'!B83</f>
        <v xml:space="preserve">Потолок подвесной металлический типа "Грильято" 75х75х40 (цвет белый) на металлическом каркасе, группа горючести НГ</v>
      </c>
      <c r="Z295" s="230" t="str">
        <f>'ПТ'!C83&amp;" мм"</f>
        <v xml:space="preserve">40 мм</v>
      </c>
      <c r="AA295" s="91"/>
      <c r="AB295" s="91"/>
      <c r="AC295" s="58"/>
      <c r="AD295" s="91"/>
      <c r="AE295" s="60"/>
      <c r="AF295" s="91"/>
      <c r="AG295" s="363"/>
    </row>
    <row r="296" ht="47" customHeight="1" outlineLevel="1">
      <c r="A296" s="71"/>
      <c r="B296" s="71"/>
      <c r="C296" s="71"/>
      <c r="D296" s="213" t="str">
        <f>'ОС'!B4</f>
        <v xml:space="preserve">Затирка поверхности после демонтажа опалубки</v>
      </c>
      <c r="E296" s="230" t="str">
        <f>'ОС'!C4&amp;" мм"</f>
        <v xml:space="preserve">2-4 мм</v>
      </c>
      <c r="F296" s="91"/>
      <c r="G296" s="228" t="str">
        <f>'ОС'!B4</f>
        <v xml:space="preserve">Затирка поверхности после демонтажа опалубки</v>
      </c>
      <c r="H296" s="239" t="str">
        <f>'ОС'!C4&amp;" мм"</f>
        <v xml:space="preserve">2-4 мм</v>
      </c>
      <c r="I296" s="71"/>
      <c r="J296" s="213" t="str">
        <f>'ОС'!B31</f>
        <v xml:space="preserve">Простая штукатурка смесями гипсовыми </v>
      </c>
      <c r="K296" s="230" t="str">
        <f>'ОС'!C31&amp;" мм"</f>
        <v xml:space="preserve">14 мм</v>
      </c>
      <c r="L296" s="71"/>
      <c r="M296" s="253" t="str">
        <f>'ОС'!B33</f>
        <v xml:space="preserve">Простая штукатурка смесями гипсовыми по сетке СВУ 120-2600 СП 31-111-2004</v>
      </c>
      <c r="N296" s="73" t="str">
        <f>'ОС'!C33&amp;" мм"</f>
        <v xml:space="preserve">14 мм</v>
      </c>
      <c r="O296" s="71"/>
      <c r="P296" s="71"/>
      <c r="Q296" s="71"/>
      <c r="R296" s="71"/>
      <c r="S296" s="71"/>
      <c r="T296" s="71"/>
      <c r="U296" s="71"/>
      <c r="V296" s="71"/>
      <c r="W296" s="71"/>
      <c r="X296" s="71"/>
      <c r="Y296" s="91"/>
      <c r="Z296" s="71"/>
      <c r="AA296" s="71"/>
      <c r="AB296" s="71"/>
      <c r="AC296" s="285" t="str">
        <f>'П'!C165</f>
        <v xml:space="preserve">Монолитный ж/бетон</v>
      </c>
      <c r="AD296" s="230" t="str">
        <f>'П'!D165</f>
        <v xml:space="preserve">по проекту</v>
      </c>
      <c r="AE296" s="29"/>
      <c r="AF296" s="71"/>
      <c r="AG296" s="364"/>
    </row>
    <row r="297" outlineLevel="1">
      <c r="A297" s="77" t="s">
        <v>464</v>
      </c>
      <c r="B297" s="77" t="s">
        <v>548</v>
      </c>
      <c r="C297" s="65" t="str">
        <f>'ОС'!A49</f>
        <v>ОС-26</v>
      </c>
      <c r="D297" s="64" t="str">
        <f>'ОС'!B49</f>
        <v xml:space="preserve">Грунтовка Бетонконтакт</v>
      </c>
      <c r="E297" s="65" t="str">
        <f>'ОС'!C49</f>
        <v xml:space="preserve">1 слой</v>
      </c>
      <c r="F297" s="236" t="str">
        <f>'ОС'!A126</f>
        <v>ОС-48</v>
      </c>
      <c r="G297" s="208" t="str">
        <f>'ОС'!B126</f>
        <v xml:space="preserve">Грунтовка Бетонконтакт</v>
      </c>
      <c r="H297" s="65" t="str">
        <f>'ОС'!C126</f>
        <v xml:space="preserve">1 слой</v>
      </c>
      <c r="I297" s="65" t="str">
        <f>'ОС'!A140</f>
        <v>ОС-52</v>
      </c>
      <c r="J297" s="64" t="str">
        <f>'ОС'!B140</f>
        <v xml:space="preserve">Грунтовка глубокого проникновения</v>
      </c>
      <c r="K297" s="65" t="str">
        <f>'ОС'!C140</f>
        <v xml:space="preserve">1 слой</v>
      </c>
      <c r="L297" s="65"/>
      <c r="M297" s="209"/>
      <c r="N297" s="209"/>
      <c r="O297" s="209"/>
      <c r="P297" s="209"/>
      <c r="Q297" s="209"/>
      <c r="R297" s="65" t="str">
        <f>'ОС'!A42</f>
        <v>ОС-22</v>
      </c>
      <c r="S297" s="208" t="str">
        <f>'ОС'!B42</f>
        <v xml:space="preserve">Грунтовка глубокого проникновения</v>
      </c>
      <c r="T297" s="65" t="str">
        <f>'ОС'!C42</f>
        <v xml:space="preserve">1 слой</v>
      </c>
      <c r="U297" s="65" t="str">
        <f>'ОТ'!A15</f>
        <v>ОТ-7</v>
      </c>
      <c r="V297" s="208" t="str">
        <f>'ОТ'!B15</f>
        <v xml:space="preserve">Грунтовка под финишную отделку</v>
      </c>
      <c r="W297" s="65" t="str">
        <f>'ОТ'!C15</f>
        <v xml:space="preserve">1 слой</v>
      </c>
      <c r="X297" s="203" t="str">
        <f>'ПТ'!A96</f>
        <v>ПТ-19</v>
      </c>
      <c r="Y297" s="271" t="str">
        <f>'ПТ'!B96</f>
        <v xml:space="preserve">Пропитка упрочняющая обеспыливающая</v>
      </c>
      <c r="Z297" s="203" t="str">
        <f>'ПТ'!C96</f>
        <v xml:space="preserve">1 слой</v>
      </c>
      <c r="AA297" s="209" t="s">
        <v>458</v>
      </c>
      <c r="AB297" s="65" t="str">
        <f>'П'!A144</f>
        <v>П-23</v>
      </c>
      <c r="AC297" s="284" t="str">
        <f>'П'!C144</f>
        <v xml:space="preserve">Керамогранит с затиркой швов</v>
      </c>
      <c r="AD297" s="203" t="str">
        <f>'П'!D144&amp;" мм"</f>
        <v xml:space="preserve">8 мм</v>
      </c>
      <c r="AE297" s="209" t="s">
        <v>458</v>
      </c>
      <c r="AF297" s="65" t="s">
        <v>458</v>
      </c>
      <c r="AG297" s="65" t="s">
        <v>458</v>
      </c>
    </row>
    <row r="298" outlineLevel="1">
      <c r="A298" s="91"/>
      <c r="B298" s="91"/>
      <c r="C298" s="91"/>
      <c r="D298" s="285" t="str">
        <f>'ОС'!B50</f>
        <v xml:space="preserve">Затирка поверхности после демонтажа опалубки</v>
      </c>
      <c r="E298" s="230" t="str">
        <f>'ОС'!C50&amp;" мм"</f>
        <v xml:space="preserve">2-4 мм</v>
      </c>
      <c r="G298" s="231" t="str">
        <f>'ОС'!B127</f>
        <v xml:space="preserve">Сплошное выравнивание смесями цементно-песчаными по сетке тканой стальной 10х10х0.8 мм</v>
      </c>
      <c r="H298" s="230" t="str">
        <f>'ОС'!C127&amp;" мм"</f>
        <v xml:space="preserve">до 35 мм</v>
      </c>
      <c r="I298" s="91"/>
      <c r="J298" s="285" t="str">
        <f>'ОС'!B141</f>
        <v xml:space="preserve">Простая штукатурка смесями цементно-песчаными </v>
      </c>
      <c r="K298" s="230" t="str">
        <f>'ОС'!C141&amp;" мм"</f>
        <v xml:space="preserve">14 мм</v>
      </c>
      <c r="L298" s="91"/>
      <c r="M298" s="60"/>
      <c r="N298" s="60"/>
      <c r="O298" s="60"/>
      <c r="P298" s="60"/>
      <c r="Q298" s="60"/>
      <c r="R298" s="91"/>
      <c r="S298" s="91"/>
      <c r="T298" s="91"/>
      <c r="U298" s="91"/>
      <c r="V298" s="91"/>
      <c r="W298" s="91"/>
      <c r="X298" s="91"/>
      <c r="Y298" s="58"/>
      <c r="Z298" s="91"/>
      <c r="AA298" s="60"/>
      <c r="AB298" s="91"/>
      <c r="AC298" s="281" t="str">
        <f>П!C145</f>
        <v xml:space="preserve">Клей плиточный водостойкий Церезит СМ 16</v>
      </c>
      <c r="AD298" s="232" t="str">
        <f>П!D145&amp;" мм"</f>
        <v xml:space="preserve">6 мм</v>
      </c>
      <c r="AE298" s="60"/>
      <c r="AF298" s="91"/>
      <c r="AG298" s="91"/>
    </row>
    <row r="299" ht="15.75" outlineLevel="1">
      <c r="A299" s="91"/>
      <c r="B299" s="91"/>
      <c r="C299" s="91"/>
      <c r="D299" s="286" t="str">
        <f>'ОС'!B51</f>
        <v xml:space="preserve">Грунтовка глубокого проникновения</v>
      </c>
      <c r="E299" s="230" t="str">
        <f>'ОС'!C51</f>
        <v xml:space="preserve">1 слой</v>
      </c>
      <c r="G299" s="238" t="str">
        <f>'ОС'!B128</f>
        <v xml:space="preserve">Грунтовка глубокого проникновения</v>
      </c>
      <c r="H299" s="230" t="str">
        <f>'ОС'!C128</f>
        <v xml:space="preserve">1 слой</v>
      </c>
      <c r="I299" s="91"/>
      <c r="J299" s="286" t="str">
        <f>'ОС'!B142</f>
        <v xml:space="preserve">Грунтовка глубокого проникновения</v>
      </c>
      <c r="K299" s="230" t="str">
        <f>'ОС'!C142</f>
        <v xml:space="preserve">1 слой</v>
      </c>
      <c r="L299" s="91"/>
      <c r="M299" s="60"/>
      <c r="N299" s="60"/>
      <c r="O299" s="60"/>
      <c r="P299" s="60"/>
      <c r="Q299" s="60"/>
      <c r="R299" s="91"/>
      <c r="S299" s="213" t="str">
        <f>'ОС'!B43</f>
        <v xml:space="preserve">Шпатлевка поверхности на цементной основе (с проклейкой стыков лентой армирующей)</v>
      </c>
      <c r="T299" s="230" t="str">
        <f>'ОС'!C43&amp;" мм"</f>
        <v xml:space="preserve">2 мм</v>
      </c>
      <c r="U299" s="91"/>
      <c r="V299" s="213" t="str">
        <f>'ОТ'!B16</f>
        <v xml:space="preserve">Улучшенная окраска краской водно-дисперсионной влагостойкой за 2 раза</v>
      </c>
      <c r="W299" s="230" t="str">
        <f>'ОТ'!C16</f>
        <v xml:space="preserve">2 слоя</v>
      </c>
      <c r="X299" s="91"/>
      <c r="Y299" s="58"/>
      <c r="Z299" s="91"/>
      <c r="AA299" s="60"/>
      <c r="AB299" s="91"/>
      <c r="AC299" s="281" t="str">
        <f>П!C146</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299" s="232" t="str">
        <f>'П'!D146</f>
        <v xml:space="preserve">2 слоя</v>
      </c>
      <c r="AE299" s="60"/>
      <c r="AF299" s="91"/>
      <c r="AG299" s="91"/>
    </row>
    <row r="300" ht="15.75" outlineLevel="1">
      <c r="A300" s="91"/>
      <c r="B300" s="71"/>
      <c r="C300" s="71"/>
      <c r="D300" s="285" t="str">
        <f>'ОС'!B52</f>
        <v xml:space="preserve">Шпатлевка поверхности на цементной основе</v>
      </c>
      <c r="E300" s="230" t="str">
        <f>'ОС'!C52&amp;" мм"</f>
        <v xml:space="preserve">2 мм</v>
      </c>
      <c r="F300" s="1"/>
      <c r="G300" s="213" t="str">
        <f>'ОС'!B129</f>
        <v xml:space="preserve">Шпатлевка поверхности на цементной основе</v>
      </c>
      <c r="H300" s="230" t="str">
        <f>'ОС'!C129&amp;" мм"</f>
        <v xml:space="preserve">2 мм</v>
      </c>
      <c r="I300" s="71"/>
      <c r="J300" s="285" t="str">
        <f>'ОС'!B143</f>
        <v xml:space="preserve">Шпатлевка поверхности на цементной основе</v>
      </c>
      <c r="K300" s="230" t="str">
        <f>'ОС'!C143&amp;" мм"</f>
        <v xml:space="preserve">2 мм</v>
      </c>
      <c r="L300" s="71"/>
      <c r="M300" s="29"/>
      <c r="N300" s="29"/>
      <c r="O300" s="29"/>
      <c r="P300" s="29"/>
      <c r="Q300" s="29"/>
      <c r="R300" s="71"/>
      <c r="S300" s="71"/>
      <c r="T300" s="71"/>
      <c r="U300" s="71"/>
      <c r="V300" s="71"/>
      <c r="W300" s="71"/>
      <c r="X300" s="91"/>
      <c r="Y300" s="58"/>
      <c r="Z300" s="91"/>
      <c r="AA300" s="60"/>
      <c r="AB300" s="91"/>
      <c r="AC300" s="58"/>
      <c r="AD300" s="91"/>
      <c r="AE300" s="60"/>
      <c r="AF300" s="91"/>
      <c r="AG300" s="91"/>
    </row>
    <row r="301" outlineLevel="1">
      <c r="A301" s="91"/>
      <c r="B301" s="77" t="s">
        <v>549</v>
      </c>
      <c r="C301" s="84" t="str">
        <f>'ОС'!A3</f>
        <v>ОС-1</v>
      </c>
      <c r="D301" s="88" t="str">
        <f>'ОС'!B3</f>
        <v xml:space="preserve">Грунтовка Бетонконтакт</v>
      </c>
      <c r="E301" s="77" t="str">
        <f>'ОС'!C3</f>
        <v xml:space="preserve">1 слой</v>
      </c>
      <c r="F301" s="104" t="str">
        <f>'ОС'!A144</f>
        <v>ОС-53</v>
      </c>
      <c r="G301" s="83" t="str">
        <f>'ОС'!B144</f>
        <v xml:space="preserve">Грунтовка Бетонконтакт</v>
      </c>
      <c r="H301" s="77" t="str">
        <f>'ОС'!C144</f>
        <v xml:space="preserve">1 слой</v>
      </c>
      <c r="I301" s="65" t="str">
        <f>'ОС'!A28</f>
        <v>ОС-15</v>
      </c>
      <c r="J301" s="64" t="str">
        <f>'ОС'!B28</f>
        <v xml:space="preserve">Грунтовка глубокого проникновения</v>
      </c>
      <c r="K301" s="65" t="str">
        <f>'ОС'!C28</f>
        <v xml:space="preserve">1 слой</v>
      </c>
      <c r="L301" s="65"/>
      <c r="M301" s="209"/>
      <c r="N301" s="209"/>
      <c r="O301" s="209"/>
      <c r="P301" s="209"/>
      <c r="Q301" s="209"/>
      <c r="R301" s="65"/>
      <c r="S301" s="209"/>
      <c r="T301" s="209"/>
      <c r="U301" s="226" t="str">
        <f>'ОТ'!A38</f>
        <v>ОТ-21</v>
      </c>
      <c r="V301" s="64" t="str">
        <f>'ОТ'!B38</f>
        <v xml:space="preserve">Грунтовка глубокого проникновения</v>
      </c>
      <c r="W301" s="65" t="str">
        <f>'ОТ'!C38</f>
        <v xml:space="preserve">1 слой</v>
      </c>
      <c r="X301" s="91"/>
      <c r="Y301" s="280" t="str">
        <f>'ПТ'!B97</f>
        <v xml:space="preserve">Потолок подвесной реечный кубообразный</v>
      </c>
      <c r="Z301" s="232" t="str">
        <f>'ПТ'!C97</f>
        <v xml:space="preserve">по проекту</v>
      </c>
      <c r="AA301" s="60"/>
      <c r="AB301" s="91"/>
      <c r="AC301" s="281" t="str">
        <f>'П'!C147</f>
        <v xml:space="preserve">Грунтовка глубокого проникновения Церезит CT 17</v>
      </c>
      <c r="AD301" s="232" t="str">
        <f>'П'!D147</f>
        <v xml:space="preserve">1 слой</v>
      </c>
      <c r="AE301" s="60"/>
      <c r="AF301" s="91"/>
      <c r="AG301" s="91"/>
    </row>
    <row r="302" outlineLevel="1">
      <c r="A302" s="91"/>
      <c r="B302" s="91"/>
      <c r="C302" s="71"/>
      <c r="D302" s="159" t="str">
        <f>'ОС'!B4</f>
        <v xml:space="preserve">Затирка поверхности после демонтажа опалубки</v>
      </c>
      <c r="E302" s="139" t="str">
        <f>'ОС'!C4&amp;" мм"</f>
        <v xml:space="preserve">2-4 мм</v>
      </c>
      <c r="F302" s="28"/>
      <c r="G302" s="176" t="str">
        <f>'ОС'!B145</f>
        <v xml:space="preserve">Сплошное выравнивание смесями цементно-песчаными по сетке тканой стальной 10х10х0.8 мм</v>
      </c>
      <c r="H302" s="139" t="str">
        <f>'ОС'!C145&amp;" мм"</f>
        <v xml:space="preserve">до 35 мм</v>
      </c>
      <c r="I302" s="71"/>
      <c r="J302" s="293" t="str">
        <f>'ОС'!B29</f>
        <v xml:space="preserve">Простая штукатурка смесями цементно-песчаными </v>
      </c>
      <c r="K302" s="73" t="str">
        <f>'ОС'!C29&amp;" мм"</f>
        <v xml:space="preserve">14 мм</v>
      </c>
      <c r="L302" s="71"/>
      <c r="M302" s="29"/>
      <c r="N302" s="29"/>
      <c r="O302" s="29"/>
      <c r="P302" s="29"/>
      <c r="Q302" s="29"/>
      <c r="R302" s="71"/>
      <c r="S302" s="29"/>
      <c r="T302" s="29"/>
      <c r="U302" s="70"/>
      <c r="V302" s="293" t="str">
        <f>'ОТ'!B39</f>
        <v xml:space="preserve">Керамическая плитка на растворе цементно-песчаном с затиркой швов</v>
      </c>
      <c r="W302" s="347" t="str">
        <f>'ОТ'!C39&amp;" мм"</f>
        <v xml:space="preserve">15* мм</v>
      </c>
      <c r="X302" s="91"/>
      <c r="Y302" s="58"/>
      <c r="Z302" s="91"/>
      <c r="AA302" s="60"/>
      <c r="AB302" s="91"/>
      <c r="AC302" s="280" t="str">
        <f>П!C148</f>
        <v xml:space="preserve">Стяжка полусухая цементно-песчаная М150, армированная фиброволокном 
(фибра полипропиленовая 12мм, расход 0.6кг/м3)</v>
      </c>
      <c r="AD302" s="232" t="str">
        <f>'П'!D148&amp;" мм"</f>
        <v xml:space="preserve">45 мм</v>
      </c>
      <c r="AE302" s="60"/>
      <c r="AF302" s="91"/>
      <c r="AG302" s="91"/>
    </row>
    <row r="303" outlineLevel="1">
      <c r="A303" s="91"/>
      <c r="B303" s="91"/>
      <c r="C303" s="350"/>
      <c r="D303" s="351"/>
      <c r="E303" s="351"/>
      <c r="F303" s="350"/>
      <c r="G303" s="367"/>
      <c r="H303" s="209"/>
      <c r="I303" s="350"/>
      <c r="J303" s="351"/>
      <c r="K303" s="351"/>
      <c r="L303" s="65"/>
      <c r="M303" s="209"/>
      <c r="N303" s="209"/>
      <c r="O303" s="209"/>
      <c r="P303" s="209"/>
      <c r="Q303" s="209"/>
      <c r="R303" s="65" t="str">
        <f>'ОС'!A46</f>
        <v>ОС-24</v>
      </c>
      <c r="S303" s="340" t="str">
        <f>'ОС'!B46</f>
        <v xml:space="preserve">Шпатлевка стыков ГСП с проклейкой лентой армирующей</v>
      </c>
      <c r="T303" s="209" t="str">
        <f>'ОС'!C46</f>
        <v>-</v>
      </c>
      <c r="U303" s="65" t="str">
        <f>'ОТ'!A40</f>
        <v>ОТ-22</v>
      </c>
      <c r="V303" s="238" t="str">
        <f>'ОТ'!B40</f>
        <v xml:space="preserve">Грунтовка Бетонконтакт</v>
      </c>
      <c r="W303" s="230" t="str">
        <f>'ОТ'!C40</f>
        <v xml:space="preserve">1 слой</v>
      </c>
      <c r="X303" s="91"/>
      <c r="Y303" s="58"/>
      <c r="Z303" s="91"/>
      <c r="AA303" s="60"/>
      <c r="AB303" s="91"/>
      <c r="AC303" s="280" t="str">
        <f>П!C149</f>
        <v xml:space="preserve">Пленка полиэтиленовая 200 мкр</v>
      </c>
      <c r="AD303" s="232" t="str">
        <f>'П'!D149</f>
        <v xml:space="preserve">1 слой</v>
      </c>
      <c r="AE303" s="60"/>
      <c r="AF303" s="91"/>
      <c r="AG303" s="91"/>
    </row>
    <row r="304" outlineLevel="1">
      <c r="A304" s="91"/>
      <c r="B304" s="71"/>
      <c r="C304" s="71"/>
      <c r="D304" s="29"/>
      <c r="E304" s="29"/>
      <c r="F304" s="71"/>
      <c r="G304" s="29"/>
      <c r="H304" s="29"/>
      <c r="I304" s="71"/>
      <c r="J304" s="29"/>
      <c r="K304" s="29"/>
      <c r="L304" s="71"/>
      <c r="M304" s="29"/>
      <c r="N304" s="29"/>
      <c r="O304" s="29"/>
      <c r="P304" s="29"/>
      <c r="Q304" s="29"/>
      <c r="R304" s="71"/>
      <c r="S304" s="29"/>
      <c r="T304" s="29"/>
      <c r="U304" s="71"/>
      <c r="V304" s="213" t="str">
        <f>'ОТ'!B41</f>
        <v xml:space="preserve">Керамическая плитка на растворе цементно-песчаном с затиркой швов</v>
      </c>
      <c r="W304" s="229" t="str">
        <f>'ОТ'!C41&amp;" мм"</f>
        <v xml:space="preserve">15* мм</v>
      </c>
      <c r="X304" s="91"/>
      <c r="Y304" s="58"/>
      <c r="Z304" s="91"/>
      <c r="AA304" s="60"/>
      <c r="AB304" s="91"/>
      <c r="AC304" s="280" t="str">
        <f>П!C150</f>
        <v xml:space="preserve">Утеплитель минераловатный (Технониколь ТЕХНОФЛОР СТАНДАРТ) q=100-120 кг/м3, предел прочности на сжатие не менее 30 кПа, λ=0,044 Вт/м°С</v>
      </c>
      <c r="AD304" s="232" t="str">
        <f>'П'!D150&amp;" мм"</f>
        <v xml:space="preserve">50 мм</v>
      </c>
      <c r="AE304" s="60"/>
      <c r="AF304" s="91"/>
      <c r="AG304" s="91"/>
    </row>
    <row r="305" ht="15.75" outlineLevel="1">
      <c r="A305" s="91"/>
      <c r="B305" s="77" t="s">
        <v>550</v>
      </c>
      <c r="C305" s="77" t="str">
        <f>'ОС'!A3</f>
        <v>ОС-1</v>
      </c>
      <c r="D305" s="88" t="str">
        <f>'ОС'!B3</f>
        <v xml:space="preserve">Грунтовка Бетонконтакт</v>
      </c>
      <c r="E305" s="77" t="str">
        <f>'ОС'!C3</f>
        <v xml:space="preserve">1 слой</v>
      </c>
      <c r="F305" s="368" t="str">
        <f>'ОС'!A3</f>
        <v>ОС-1</v>
      </c>
      <c r="G305" s="83" t="str">
        <f>'ОС'!B3</f>
        <v xml:space="preserve">Грунтовка Бетонконтакт</v>
      </c>
      <c r="H305" s="77" t="str">
        <f>'ОС'!C3</f>
        <v xml:space="preserve">1 слой</v>
      </c>
      <c r="I305" s="65" t="str">
        <f>'ОС'!A28</f>
        <v>ОС-15</v>
      </c>
      <c r="J305" s="64" t="str">
        <f>'ОС'!B28</f>
        <v xml:space="preserve">Грунтовка глубокого проникновения</v>
      </c>
      <c r="K305" s="65" t="str">
        <f>'ОС'!C28</f>
        <v xml:space="preserve">1 слой</v>
      </c>
      <c r="L305" s="65"/>
      <c r="M305" s="209"/>
      <c r="N305" s="209"/>
      <c r="O305" s="209"/>
      <c r="P305" s="209"/>
      <c r="Q305" s="209"/>
      <c r="R305" s="65" t="str">
        <f>'ОС'!A46</f>
        <v>ОС-24</v>
      </c>
      <c r="S305" s="340" t="str">
        <f>'ОС'!B46</f>
        <v xml:space="preserve">Шпатлевка стыков ГСП с проклейкой лентой армирующей</v>
      </c>
      <c r="T305" s="209" t="str">
        <f>'ОС'!C46</f>
        <v>-</v>
      </c>
      <c r="U305" s="65" t="str">
        <f>'ОТ'!A29</f>
        <v>ОТ-14</v>
      </c>
      <c r="V305" s="358" t="str">
        <f>'ОТ'!B29</f>
        <v xml:space="preserve">Пропитка упрочняющая обеспыливающая</v>
      </c>
      <c r="W305" s="209" t="str">
        <f>'ОТ'!C29</f>
        <v xml:space="preserve">1 слой</v>
      </c>
      <c r="X305" s="91"/>
      <c r="Y305" s="58"/>
      <c r="Z305" s="91"/>
      <c r="AA305" s="60"/>
      <c r="AB305" s="91"/>
      <c r="AC305" s="58"/>
      <c r="AD305" s="91"/>
      <c r="AE305" s="60"/>
      <c r="AF305" s="91"/>
      <c r="AG305" s="91"/>
    </row>
    <row r="306" outlineLevel="1">
      <c r="A306" s="71"/>
      <c r="B306" s="71"/>
      <c r="C306" s="71"/>
      <c r="D306" s="159" t="str">
        <f>'ОС'!B4</f>
        <v xml:space="preserve">Затирка поверхности после демонтажа опалубки</v>
      </c>
      <c r="E306" s="139" t="str">
        <f>'ОС'!C4&amp;" мм"</f>
        <v xml:space="preserve">2-4 мм</v>
      </c>
      <c r="F306" s="28"/>
      <c r="G306" s="170" t="str">
        <f>'ОС'!B4</f>
        <v xml:space="preserve">Затирка поверхности после демонтажа опалубки</v>
      </c>
      <c r="H306" s="163" t="str">
        <f>'ОС'!C4&amp;" мм"</f>
        <v xml:space="preserve">2-4 мм</v>
      </c>
      <c r="I306" s="71"/>
      <c r="J306" s="293" t="str">
        <f>'ОС'!B29</f>
        <v xml:space="preserve">Простая штукатурка смесями цементно-песчаными </v>
      </c>
      <c r="K306" s="73" t="str">
        <f>'ОС'!C29&amp;" мм"</f>
        <v xml:space="preserve">14 мм</v>
      </c>
      <c r="L306" s="71"/>
      <c r="M306" s="29"/>
      <c r="N306" s="29"/>
      <c r="O306" s="29"/>
      <c r="P306" s="29"/>
      <c r="Q306" s="29"/>
      <c r="R306" s="71"/>
      <c r="S306" s="29"/>
      <c r="T306" s="29"/>
      <c r="U306" s="71"/>
      <c r="V306" s="29"/>
      <c r="W306" s="29"/>
      <c r="X306" s="71"/>
      <c r="Y306" s="70"/>
      <c r="Z306" s="71"/>
      <c r="AA306" s="29"/>
      <c r="AB306" s="71"/>
      <c r="AC306" s="289" t="str">
        <f>'П'!C151</f>
        <v xml:space="preserve">Монолитный ж/бетон</v>
      </c>
      <c r="AD306" s="290" t="str">
        <f>'П'!D151</f>
        <v xml:space="preserve">по проекту</v>
      </c>
      <c r="AE306" s="29"/>
      <c r="AF306" s="71"/>
      <c r="AG306" s="71"/>
    </row>
    <row r="307" outlineLevel="1">
      <c r="A307" s="77" t="s">
        <v>551</v>
      </c>
      <c r="B307" s="77" t="s">
        <v>552</v>
      </c>
      <c r="C307" s="65" t="str">
        <f>'ОС'!A49</f>
        <v>ОС-26</v>
      </c>
      <c r="D307" s="286" t="str">
        <f>'ОС'!B49</f>
        <v xml:space="preserve">Грунтовка Бетонконтакт</v>
      </c>
      <c r="E307" s="230" t="str">
        <f>'ОС'!C49</f>
        <v xml:space="preserve">1 слой</v>
      </c>
      <c r="F307" s="267" t="str">
        <f>'ОС'!A126</f>
        <v>ОС-48</v>
      </c>
      <c r="G307" s="208" t="str">
        <f>'ОС'!B126</f>
        <v xml:space="preserve">Грунтовка Бетонконтакт</v>
      </c>
      <c r="H307" s="65" t="str">
        <f>'ОС'!C126</f>
        <v xml:space="preserve">1 слой</v>
      </c>
      <c r="I307" s="65" t="str">
        <f>'ОС'!A140</f>
        <v>ОС-52</v>
      </c>
      <c r="J307" s="286" t="str">
        <f>'ОС'!B140</f>
        <v xml:space="preserve">Грунтовка глубокого проникновения</v>
      </c>
      <c r="K307" s="230" t="str">
        <f>'ОС'!C140</f>
        <v xml:space="preserve">1 слой</v>
      </c>
      <c r="L307" s="65"/>
      <c r="M307" s="209"/>
      <c r="N307" s="209"/>
      <c r="O307" s="209"/>
      <c r="P307" s="209"/>
      <c r="Q307" s="209"/>
      <c r="R307" s="65" t="str">
        <f>'ОС'!A42</f>
        <v>ОС-22</v>
      </c>
      <c r="S307" s="208" t="str">
        <f>'ОС'!B42</f>
        <v xml:space="preserve">Грунтовка глубокого проникновения</v>
      </c>
      <c r="T307" s="65" t="str">
        <f>'ОС'!C42</f>
        <v xml:space="preserve">1 слой</v>
      </c>
      <c r="U307" s="65" t="str">
        <f>'ОТ'!A15</f>
        <v>ОТ-7</v>
      </c>
      <c r="V307" s="208" t="str">
        <f>'ОТ'!B15</f>
        <v xml:space="preserve">Грунтовка под финишную отделку</v>
      </c>
      <c r="W307" s="65" t="str">
        <f>'ОТ'!C15</f>
        <v xml:space="preserve">1 слой</v>
      </c>
      <c r="X307" s="203" t="str">
        <f>'ПТ'!A96</f>
        <v>ПТ-19</v>
      </c>
      <c r="Y307" s="217" t="str">
        <f>'ПТ'!B96</f>
        <v xml:space="preserve">Пропитка упрочняющая обеспыливающая</v>
      </c>
      <c r="Z307" s="232" t="str">
        <f>'ПТ'!C96</f>
        <v xml:space="preserve">1 слой</v>
      </c>
      <c r="AA307" s="65" t="s">
        <v>458</v>
      </c>
      <c r="AB307" s="65" t="str">
        <f>'П'!A144</f>
        <v>П-23</v>
      </c>
      <c r="AC307" s="251" t="str">
        <f>'П'!C144</f>
        <v xml:space="preserve">Керамогранит с затиркой швов</v>
      </c>
      <c r="AD307" s="232" t="str">
        <f>'П'!D144&amp;" мм"</f>
        <v xml:space="preserve">8 мм</v>
      </c>
      <c r="AE307" s="203" t="str">
        <f>П!A361</f>
        <v>ПЛН-02</v>
      </c>
      <c r="AF307" s="225" t="str">
        <f>П!C361</f>
        <v xml:space="preserve">Плинтус из керамогранита h=100мм (нарезать из керамогранита отделки пола)</v>
      </c>
      <c r="AG307" s="65" t="str">
        <f>П!D361&amp;" мм"</f>
        <v xml:space="preserve">8 мм</v>
      </c>
    </row>
    <row r="308" outlineLevel="1">
      <c r="A308" s="91"/>
      <c r="B308" s="91"/>
      <c r="C308" s="91"/>
      <c r="D308" s="285" t="str">
        <f>'ОС'!B50</f>
        <v xml:space="preserve">Затирка поверхности после демонтажа опалубки</v>
      </c>
      <c r="E308" s="230" t="str">
        <f>'ОС'!C50&amp;" мм"</f>
        <v xml:space="preserve">2-4 мм</v>
      </c>
      <c r="G308" s="231" t="str">
        <f>'ОС'!B127</f>
        <v xml:space="preserve">Сплошное выравнивание смесями цементно-песчаными по сетке тканой стальной 10х10х0.8 мм</v>
      </c>
      <c r="H308" s="230" t="str">
        <f>'ОС'!C127&amp;" мм"</f>
        <v xml:space="preserve">до 35 мм</v>
      </c>
      <c r="I308" s="91"/>
      <c r="J308" s="285" t="str">
        <f>'ОС'!B141</f>
        <v xml:space="preserve">Простая штукатурка смесями цементно-песчаными </v>
      </c>
      <c r="K308" s="230" t="str">
        <f>'ОС'!C141&amp;" мм"</f>
        <v xml:space="preserve">14 мм</v>
      </c>
      <c r="L308" s="91"/>
      <c r="M308" s="60"/>
      <c r="N308" s="60"/>
      <c r="O308" s="60"/>
      <c r="P308" s="60"/>
      <c r="Q308" s="60"/>
      <c r="R308" s="91"/>
      <c r="S308" s="91"/>
      <c r="T308" s="91"/>
      <c r="U308" s="91"/>
      <c r="V308" s="91"/>
      <c r="W308" s="91"/>
      <c r="X308" s="91"/>
      <c r="Y308" s="91"/>
      <c r="Z308" s="91"/>
      <c r="AA308" s="91"/>
      <c r="AB308" s="91"/>
      <c r="AC308" s="217" t="str">
        <f>П!C145</f>
        <v xml:space="preserve">Клей плиточный водостойкий Церезит СМ 16</v>
      </c>
      <c r="AD308" s="232" t="str">
        <f>П!D145&amp;" мм"</f>
        <v xml:space="preserve">6 мм</v>
      </c>
      <c r="AE308" s="91"/>
      <c r="AF308" s="91"/>
      <c r="AG308" s="91"/>
    </row>
    <row r="309" ht="40.5" customHeight="1" outlineLevel="1">
      <c r="A309" s="91"/>
      <c r="B309" s="91"/>
      <c r="C309" s="91"/>
      <c r="D309" s="286" t="str">
        <f>'ОС'!B51</f>
        <v xml:space="preserve">Грунтовка глубокого проникновения</v>
      </c>
      <c r="E309" s="230" t="str">
        <f>'ОС'!C51</f>
        <v xml:space="preserve">1 слой</v>
      </c>
      <c r="G309" s="238" t="str">
        <f>'ОС'!B128</f>
        <v xml:space="preserve">Грунтовка глубокого проникновения</v>
      </c>
      <c r="H309" s="230" t="str">
        <f>'ОС'!C128</f>
        <v xml:space="preserve">1 слой</v>
      </c>
      <c r="I309" s="91"/>
      <c r="J309" s="286" t="str">
        <f>'ОС'!B142</f>
        <v xml:space="preserve">Грунтовка глубокого проникновения</v>
      </c>
      <c r="K309" s="230" t="str">
        <f>'ОС'!C142</f>
        <v xml:space="preserve">1 слой</v>
      </c>
      <c r="L309" s="91"/>
      <c r="M309" s="60"/>
      <c r="N309" s="60"/>
      <c r="O309" s="60"/>
      <c r="P309" s="60"/>
      <c r="Q309" s="60"/>
      <c r="R309" s="91"/>
      <c r="S309" s="213" t="str">
        <f>'ОС'!B43</f>
        <v xml:space="preserve">Шпатлевка поверхности на цементной основе (с проклейкой стыков лентой армирующей)</v>
      </c>
      <c r="T309" s="230" t="str">
        <f>'ОС'!C43&amp;" мм"</f>
        <v xml:space="preserve">2 мм</v>
      </c>
      <c r="U309" s="91"/>
      <c r="V309" s="213" t="str">
        <f>'ОТ'!B16</f>
        <v xml:space="preserve">Улучшенная окраска краской водно-дисперсионной влагостойкой за 2 раза</v>
      </c>
      <c r="W309" s="230" t="str">
        <f>'ОТ'!C16</f>
        <v xml:space="preserve">2 слоя</v>
      </c>
      <c r="X309" s="91"/>
      <c r="Y309" s="91"/>
      <c r="Z309" s="91"/>
      <c r="AA309" s="91"/>
      <c r="AB309" s="91"/>
      <c r="AC309" s="217" t="str">
        <f>П!C146</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309" s="232" t="str">
        <f>'П'!D146</f>
        <v xml:space="preserve">2 слоя</v>
      </c>
      <c r="AE309" s="91"/>
      <c r="AF309" s="91"/>
      <c r="AG309" s="91"/>
    </row>
    <row r="310" ht="15.75" outlineLevel="1">
      <c r="A310" s="91"/>
      <c r="B310" s="71"/>
      <c r="C310" s="71"/>
      <c r="D310" s="285" t="str">
        <f>'ОС'!B52</f>
        <v xml:space="preserve">Шпатлевка поверхности на цементной основе</v>
      </c>
      <c r="E310" s="230" t="str">
        <f>'ОС'!C52&amp;" мм"</f>
        <v xml:space="preserve">2 мм</v>
      </c>
      <c r="F310" s="1"/>
      <c r="G310" s="213" t="str">
        <f>'ОС'!B129</f>
        <v xml:space="preserve">Шпатлевка поверхности на цементной основе</v>
      </c>
      <c r="H310" s="230" t="str">
        <f>'ОС'!C129&amp;" мм"</f>
        <v xml:space="preserve">2 мм</v>
      </c>
      <c r="I310" s="71"/>
      <c r="J310" s="285" t="str">
        <f>'ОС'!B143</f>
        <v xml:space="preserve">Шпатлевка поверхности на цементной основе</v>
      </c>
      <c r="K310" s="230" t="str">
        <f>'ОС'!C143&amp;" мм"</f>
        <v xml:space="preserve">2 мм</v>
      </c>
      <c r="L310" s="71"/>
      <c r="M310" s="29"/>
      <c r="N310" s="29"/>
      <c r="O310" s="29"/>
      <c r="P310" s="29"/>
      <c r="Q310" s="29"/>
      <c r="R310" s="71"/>
      <c r="S310" s="71"/>
      <c r="T310" s="71"/>
      <c r="U310" s="71"/>
      <c r="V310" s="71"/>
      <c r="W310" s="71"/>
      <c r="X310" s="91"/>
      <c r="Y310" s="91"/>
      <c r="Z310" s="91"/>
      <c r="AA310" s="91"/>
      <c r="AB310" s="91"/>
      <c r="AC310" s="91"/>
      <c r="AD310" s="91"/>
      <c r="AE310" s="71"/>
      <c r="AF310" s="71"/>
      <c r="AG310" s="71"/>
    </row>
    <row r="311" outlineLevel="1">
      <c r="A311" s="91"/>
      <c r="B311" s="77" t="s">
        <v>553</v>
      </c>
      <c r="C311" s="65" t="str">
        <f>'ОС'!A3</f>
        <v>ОС-1</v>
      </c>
      <c r="D311" s="64" t="str">
        <f>'ОС'!B3</f>
        <v xml:space="preserve">Грунтовка Бетонконтакт</v>
      </c>
      <c r="E311" s="65" t="str">
        <f>'ОС'!C3</f>
        <v xml:space="preserve">1 слой</v>
      </c>
      <c r="F311" s="255" t="str">
        <f>'ОС'!A144</f>
        <v>ОС-53</v>
      </c>
      <c r="G311" s="208" t="str">
        <f>'ОС'!B144</f>
        <v xml:space="preserve">Грунтовка Бетонконтакт</v>
      </c>
      <c r="H311" s="65" t="str">
        <f>'ОС'!C144</f>
        <v xml:space="preserve">1 слой</v>
      </c>
      <c r="I311" s="65" t="str">
        <f>'ОС'!A28</f>
        <v>ОС-15</v>
      </c>
      <c r="J311" s="64" t="str">
        <f>'ОС'!B28</f>
        <v xml:space="preserve">Грунтовка глубокого проникновения</v>
      </c>
      <c r="K311" s="65" t="str">
        <f>'ОС'!C28</f>
        <v xml:space="preserve">1 слой</v>
      </c>
      <c r="L311" s="65"/>
      <c r="M311" s="209"/>
      <c r="N311" s="209"/>
      <c r="O311" s="209"/>
      <c r="P311" s="209"/>
      <c r="Q311" s="209"/>
      <c r="R311" s="65"/>
      <c r="S311" s="209"/>
      <c r="T311" s="209"/>
      <c r="U311" s="65" t="str">
        <f>'ОТ'!A38</f>
        <v>ОТ-21</v>
      </c>
      <c r="V311" s="208" t="str">
        <f>'ОТ'!B38</f>
        <v xml:space="preserve">Грунтовка глубокого проникновения</v>
      </c>
      <c r="W311" s="65" t="str">
        <f>'ОТ'!C38</f>
        <v xml:space="preserve">1 слой</v>
      </c>
      <c r="X311" s="91"/>
      <c r="Y311" s="251" t="str">
        <f>'ПТ'!B97</f>
        <v xml:space="preserve">Потолок подвесной реечный кубообразный</v>
      </c>
      <c r="Z311" s="232" t="str">
        <f>'ПТ'!C97</f>
        <v xml:space="preserve">по проекту</v>
      </c>
      <c r="AA311" s="91"/>
      <c r="AB311" s="91"/>
      <c r="AC311" s="217" t="str">
        <f>'П'!C147</f>
        <v xml:space="preserve">Грунтовка глубокого проникновения Церезит CT 17</v>
      </c>
      <c r="AD311" s="232" t="str">
        <f>'П'!D147</f>
        <v xml:space="preserve">1 слой</v>
      </c>
      <c r="AE311" s="232" t="s">
        <v>458</v>
      </c>
      <c r="AF311" s="232" t="s">
        <v>458</v>
      </c>
      <c r="AG311" s="232" t="s">
        <v>458</v>
      </c>
    </row>
    <row r="312" outlineLevel="1">
      <c r="A312" s="91"/>
      <c r="B312" s="91"/>
      <c r="C312" s="71"/>
      <c r="D312" s="293" t="str">
        <f>'ОС'!B4</f>
        <v xml:space="preserve">Затирка поверхности после демонтажа опалубки</v>
      </c>
      <c r="E312" s="73" t="str">
        <f>'ОС'!C4&amp;" мм"</f>
        <v xml:space="preserve">2-4 мм</v>
      </c>
      <c r="F312" s="28"/>
      <c r="G312" s="304" t="str">
        <f>'ОС'!B145</f>
        <v xml:space="preserve">Сплошное выравнивание смесями цементно-песчаными по сетке тканой стальной 10х10х0.8 мм</v>
      </c>
      <c r="H312" s="73" t="str">
        <f>'ОС'!C145&amp;" мм"</f>
        <v xml:space="preserve">до 35 мм</v>
      </c>
      <c r="I312" s="71"/>
      <c r="J312" s="293" t="str">
        <f>'ОС'!B29</f>
        <v xml:space="preserve">Простая штукатурка смесями цементно-песчаными </v>
      </c>
      <c r="K312" s="73" t="str">
        <f>'ОС'!C29&amp;" мм"</f>
        <v xml:space="preserve">14 мм</v>
      </c>
      <c r="L312" s="71"/>
      <c r="M312" s="29"/>
      <c r="N312" s="29"/>
      <c r="O312" s="29"/>
      <c r="P312" s="29"/>
      <c r="Q312" s="29"/>
      <c r="R312" s="71"/>
      <c r="S312" s="29"/>
      <c r="T312" s="29"/>
      <c r="U312" s="71"/>
      <c r="V312" s="253" t="str">
        <f>'ОТ'!B39</f>
        <v xml:space="preserve">Керамическая плитка на растворе цементно-песчаном с затиркой швов</v>
      </c>
      <c r="W312" s="347" t="str">
        <f>'ОТ'!C39&amp;" мм"</f>
        <v xml:space="preserve">15* мм</v>
      </c>
      <c r="X312" s="91"/>
      <c r="Y312" s="91"/>
      <c r="Z312" s="91"/>
      <c r="AA312" s="91"/>
      <c r="AB312" s="91"/>
      <c r="AC312" s="251" t="str">
        <f>П!C148</f>
        <v xml:space="preserve">Стяжка полусухая цементно-песчаная М150, армированная фиброволокном 
(фибра полипропиленовая 12мм, расход 0.6кг/м3)</v>
      </c>
      <c r="AD312" s="232" t="str">
        <f>'П'!D148&amp;" мм"</f>
        <v xml:space="preserve">45 мм</v>
      </c>
      <c r="AE312" s="91"/>
      <c r="AF312" s="91"/>
      <c r="AG312" s="91"/>
    </row>
    <row r="313" outlineLevel="1">
      <c r="A313" s="91"/>
      <c r="B313" s="91"/>
      <c r="C313" s="350"/>
      <c r="D313" s="351"/>
      <c r="E313" s="351"/>
      <c r="F313" s="350"/>
      <c r="G313" s="367"/>
      <c r="H313" s="209"/>
      <c r="I313" s="350"/>
      <c r="J313" s="351"/>
      <c r="K313" s="351"/>
      <c r="L313" s="350"/>
      <c r="M313" s="209"/>
      <c r="N313" s="209"/>
      <c r="O313" s="209"/>
      <c r="P313" s="209"/>
      <c r="Q313" s="209"/>
      <c r="R313" s="65" t="str">
        <f>'ОС'!A46</f>
        <v>ОС-24</v>
      </c>
      <c r="S313" s="340" t="str">
        <f>'ОС'!B46</f>
        <v xml:space="preserve">Шпатлевка стыков ГСП с проклейкой лентой армирующей</v>
      </c>
      <c r="T313" s="209" t="str">
        <f>'ОС'!C46</f>
        <v>-</v>
      </c>
      <c r="U313" s="65" t="str">
        <f>'ОТ'!A40</f>
        <v>ОТ-22</v>
      </c>
      <c r="V313" s="208" t="str">
        <f>'ОТ'!B40</f>
        <v xml:space="preserve">Грунтовка Бетонконтакт</v>
      </c>
      <c r="W313" s="65" t="str">
        <f>'ОТ'!C40</f>
        <v xml:space="preserve">1 слой</v>
      </c>
      <c r="X313" s="91"/>
      <c r="Y313" s="91"/>
      <c r="Z313" s="91"/>
      <c r="AA313" s="91"/>
      <c r="AB313" s="91"/>
      <c r="AC313" s="251" t="str">
        <f>П!C149</f>
        <v xml:space="preserve">Пленка полиэтиленовая 200 мкр</v>
      </c>
      <c r="AD313" s="232" t="str">
        <f>'П'!D149</f>
        <v xml:space="preserve">1 слой</v>
      </c>
      <c r="AE313" s="91"/>
      <c r="AF313" s="91"/>
      <c r="AG313" s="91"/>
    </row>
    <row r="314" outlineLevel="1">
      <c r="A314" s="91"/>
      <c r="B314" s="71"/>
      <c r="C314" s="71"/>
      <c r="D314" s="29"/>
      <c r="E314" s="29"/>
      <c r="F314" s="71"/>
      <c r="G314" s="29"/>
      <c r="H314" s="29"/>
      <c r="I314" s="71"/>
      <c r="J314" s="29"/>
      <c r="K314" s="29"/>
      <c r="L314" s="71"/>
      <c r="M314" s="29"/>
      <c r="N314" s="29"/>
      <c r="O314" s="29"/>
      <c r="P314" s="29"/>
      <c r="Q314" s="29"/>
      <c r="R314" s="71"/>
      <c r="S314" s="29"/>
      <c r="T314" s="29"/>
      <c r="U314" s="71"/>
      <c r="V314" s="253" t="str">
        <f>'ОТ'!B41</f>
        <v xml:space="preserve">Керамическая плитка на растворе цементно-песчаном с затиркой швов</v>
      </c>
      <c r="W314" s="347" t="str">
        <f>'ОТ'!C41&amp;" мм"</f>
        <v xml:space="preserve">15* мм</v>
      </c>
      <c r="X314" s="91"/>
      <c r="Y314" s="91"/>
      <c r="Z314" s="91"/>
      <c r="AA314" s="91"/>
      <c r="AB314" s="91"/>
      <c r="AC314" s="251" t="str">
        <f>П!C150</f>
        <v xml:space="preserve">Утеплитель минераловатный (Технониколь ТЕХНОФЛОР СТАНДАРТ) q=100-120 кг/м3, предел прочности на сжатие не менее 30 кПа, λ=0,044 Вт/м°С</v>
      </c>
      <c r="AD314" s="232" t="str">
        <f>'П'!D150&amp;" мм"</f>
        <v xml:space="preserve">50 мм</v>
      </c>
      <c r="AE314" s="91"/>
      <c r="AF314" s="91"/>
      <c r="AG314" s="91"/>
    </row>
    <row r="315" ht="15.75" outlineLevel="1">
      <c r="A315" s="91"/>
      <c r="B315" s="77" t="s">
        <v>550</v>
      </c>
      <c r="C315" s="65" t="str">
        <f>'ОС'!A3</f>
        <v>ОС-1</v>
      </c>
      <c r="D315" s="64" t="str">
        <f>'ОС'!B3</f>
        <v xml:space="preserve">Грунтовка Бетонконтакт</v>
      </c>
      <c r="E315" s="65" t="str">
        <f>'ОС'!C3</f>
        <v xml:space="preserve">1 слой</v>
      </c>
      <c r="F315" s="236" t="str">
        <f>'ОС'!A3</f>
        <v>ОС-1</v>
      </c>
      <c r="G315" s="208" t="str">
        <f>'ОС'!B3</f>
        <v xml:space="preserve">Грунтовка Бетонконтакт</v>
      </c>
      <c r="H315" s="209" t="str">
        <f>'ОС'!C3</f>
        <v xml:space="preserve">1 слой</v>
      </c>
      <c r="I315" s="65" t="str">
        <f>'ОС'!A28</f>
        <v>ОС-15</v>
      </c>
      <c r="J315" s="64" t="str">
        <f>'ОС'!B28</f>
        <v xml:space="preserve">Грунтовка глубокого проникновения</v>
      </c>
      <c r="K315" s="65" t="str">
        <f>'ОС'!C28</f>
        <v xml:space="preserve">1 слой</v>
      </c>
      <c r="L315" s="65"/>
      <c r="M315" s="209"/>
      <c r="N315" s="209"/>
      <c r="O315" s="209"/>
      <c r="P315" s="209"/>
      <c r="Q315" s="209"/>
      <c r="R315" s="65" t="str">
        <f>'ОС'!A46</f>
        <v>ОС-24</v>
      </c>
      <c r="S315" s="340" t="str">
        <f>'ОС'!B46</f>
        <v xml:space="preserve">Шпатлевка стыков ГСП с проклейкой лентой армирующей</v>
      </c>
      <c r="T315" s="209" t="str">
        <f>'ОС'!C46</f>
        <v>-</v>
      </c>
      <c r="U315" s="65" t="str">
        <f>'ОТ'!A29</f>
        <v>ОТ-14</v>
      </c>
      <c r="V315" s="208" t="str">
        <f>'ОТ'!B29</f>
        <v xml:space="preserve">Пропитка упрочняющая обеспыливающая</v>
      </c>
      <c r="W315" s="65" t="str">
        <f>'ОТ'!C29</f>
        <v xml:space="preserve">1 слой</v>
      </c>
      <c r="X315" s="91"/>
      <c r="Y315" s="91"/>
      <c r="Z315" s="91"/>
      <c r="AA315" s="91"/>
      <c r="AB315" s="91"/>
      <c r="AC315" s="91"/>
      <c r="AD315" s="91"/>
      <c r="AE315" s="91"/>
      <c r="AF315" s="91"/>
      <c r="AG315" s="91"/>
    </row>
    <row r="316" outlineLevel="1">
      <c r="A316" s="71"/>
      <c r="B316" s="71"/>
      <c r="C316" s="71"/>
      <c r="D316" s="293" t="str">
        <f>'ОС'!B4</f>
        <v xml:space="preserve">Затирка поверхности после демонтажа опалубки</v>
      </c>
      <c r="E316" s="73" t="str">
        <f>'ОС'!C4&amp;" мм"</f>
        <v xml:space="preserve">2-4 мм</v>
      </c>
      <c r="F316" s="28"/>
      <c r="G316" s="215" t="str">
        <f>'ОС'!B4</f>
        <v xml:space="preserve">Затирка поверхности после демонтажа опалубки</v>
      </c>
      <c r="H316" s="369" t="str">
        <f>'ОС'!C4&amp;" мм"</f>
        <v xml:space="preserve">2-4 мм</v>
      </c>
      <c r="I316" s="71"/>
      <c r="J316" s="293" t="str">
        <f>'ОС'!B29</f>
        <v xml:space="preserve">Простая штукатурка смесями цементно-песчаными </v>
      </c>
      <c r="K316" s="73" t="str">
        <f>'ОС'!C29&amp;" мм"</f>
        <v xml:space="preserve">14 мм</v>
      </c>
      <c r="L316" s="71"/>
      <c r="M316" s="29"/>
      <c r="N316" s="29"/>
      <c r="O316" s="29"/>
      <c r="P316" s="29"/>
      <c r="Q316" s="29"/>
      <c r="R316" s="71"/>
      <c r="S316" s="29"/>
      <c r="T316" s="29"/>
      <c r="U316" s="71"/>
      <c r="V316" s="71"/>
      <c r="W316" s="71"/>
      <c r="X316" s="71"/>
      <c r="Y316" s="71"/>
      <c r="Z316" s="71"/>
      <c r="AA316" s="71"/>
      <c r="AB316" s="71"/>
      <c r="AC316" s="262" t="str">
        <f>'П'!C151</f>
        <v xml:space="preserve">Монолитный ж/бетон</v>
      </c>
      <c r="AD316" s="290" t="str">
        <f>'П'!D151</f>
        <v xml:space="preserve">по проекту</v>
      </c>
      <c r="AE316" s="71"/>
      <c r="AF316" s="71"/>
      <c r="AG316" s="71"/>
    </row>
    <row r="317">
      <c r="A317" s="291"/>
      <c r="B317" s="14"/>
      <c r="C317" s="291" t="s">
        <v>554</v>
      </c>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5"/>
    </row>
    <row r="318" ht="17" customHeight="1">
      <c r="A318" s="180" t="s">
        <v>555</v>
      </c>
      <c r="B318" s="53"/>
      <c r="C318" s="203" t="s">
        <v>482</v>
      </c>
      <c r="D318" s="203" t="s">
        <v>482</v>
      </c>
      <c r="E318" s="203" t="s">
        <v>482</v>
      </c>
      <c r="F318" s="203" t="s">
        <v>482</v>
      </c>
      <c r="G318" s="203" t="s">
        <v>482</v>
      </c>
      <c r="H318" s="203" t="s">
        <v>482</v>
      </c>
      <c r="I318" s="203" t="s">
        <v>482</v>
      </c>
      <c r="J318" s="203" t="s">
        <v>482</v>
      </c>
      <c r="K318" s="203" t="s">
        <v>482</v>
      </c>
      <c r="L318" s="203" t="s">
        <v>482</v>
      </c>
      <c r="M318" s="203" t="s">
        <v>482</v>
      </c>
      <c r="N318" s="203" t="s">
        <v>482</v>
      </c>
      <c r="O318" s="270" t="str">
        <f>'ОС'!A6</f>
        <v>ОС-3</v>
      </c>
      <c r="P318" s="234" t="str">
        <f>'ОС'!B6</f>
        <v xml:space="preserve">Слой штукатурно-клеевой Технониколь 210 или аналог, армированный сеткой фасадной стеклотканевой щелочестойкой М3600</v>
      </c>
      <c r="Q318" s="270" t="str">
        <f>'ОС'!C6&amp;" мм"</f>
        <v xml:space="preserve">10 мм</v>
      </c>
      <c r="R318" s="203" t="s">
        <v>482</v>
      </c>
      <c r="S318" s="203" t="s">
        <v>482</v>
      </c>
      <c r="T318" s="203" t="s">
        <v>482</v>
      </c>
      <c r="U318" s="203" t="s">
        <v>482</v>
      </c>
      <c r="V318" s="203" t="s">
        <v>482</v>
      </c>
      <c r="W318" s="203" t="s">
        <v>482</v>
      </c>
      <c r="X318" s="270" t="str">
        <f>'ПТ'!A104</f>
        <v>ПТ-21</v>
      </c>
      <c r="Y318" s="234" t="str">
        <f>'ПТ'!B104</f>
        <v xml:space="preserve">Смесь клеевая для монтажа утеплителя (Технониколь 110)</v>
      </c>
      <c r="Z318" s="270" t="str">
        <f>'ПТ'!C104&amp;" мм"</f>
        <v xml:space="preserve">5 мм</v>
      </c>
      <c r="AA318" s="203" t="s">
        <v>482</v>
      </c>
      <c r="AB318" s="270" t="str">
        <f>'П'!A171</f>
        <v>П-27</v>
      </c>
      <c r="AC318" s="234" t="str">
        <f>'П'!C171</f>
        <v xml:space="preserve">Покрытие финишное пола выполняется силами собственника помещения</v>
      </c>
      <c r="AD318" s="240" t="str">
        <f>'П'!D171&amp;" мм"</f>
        <v xml:space="preserve">29 мм</v>
      </c>
      <c r="AE318" s="203" t="s">
        <v>482</v>
      </c>
      <c r="AF318" s="203" t="s">
        <v>482</v>
      </c>
      <c r="AG318" s="203" t="s">
        <v>482</v>
      </c>
    </row>
    <row r="319" ht="16.5" customHeight="1">
      <c r="A319" s="58"/>
      <c r="B319" s="60"/>
      <c r="C319" s="91"/>
      <c r="D319" s="91"/>
      <c r="E319" s="91"/>
      <c r="F319" s="91"/>
      <c r="G319" s="91"/>
      <c r="H319" s="91"/>
      <c r="I319" s="91"/>
      <c r="J319" s="91"/>
      <c r="K319" s="91"/>
      <c r="L319" s="91"/>
      <c r="M319" s="91"/>
      <c r="N319" s="91"/>
      <c r="O319" s="91"/>
      <c r="P319" s="91"/>
      <c r="Q319" s="91"/>
      <c r="R319" s="91"/>
      <c r="S319" s="91"/>
      <c r="T319" s="91"/>
      <c r="U319" s="91"/>
      <c r="V319" s="91"/>
      <c r="W319" s="91"/>
      <c r="X319" s="91"/>
      <c r="Y319" s="91"/>
      <c r="Z319" s="91"/>
      <c r="AA319" s="91"/>
      <c r="AB319" s="91"/>
      <c r="AC319" s="343" t="str">
        <f>П!C172</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D319" s="239" t="str">
        <f>'П'!D172</f>
        <v xml:space="preserve">2 слоя</v>
      </c>
      <c r="AE319" s="91"/>
      <c r="AF319" s="91"/>
      <c r="AG319" s="91"/>
    </row>
    <row r="320" ht="15.75">
      <c r="A320" s="58"/>
      <c r="B320" s="60"/>
      <c r="C320" s="91"/>
      <c r="D320" s="91"/>
      <c r="E320" s="91"/>
      <c r="F320" s="91"/>
      <c r="G320" s="91"/>
      <c r="H320" s="91"/>
      <c r="I320" s="91"/>
      <c r="J320" s="91"/>
      <c r="K320" s="91"/>
      <c r="L320" s="91"/>
      <c r="M320" s="91"/>
      <c r="N320" s="91"/>
      <c r="O320" s="91"/>
      <c r="P320" s="91"/>
      <c r="Q320" s="91"/>
      <c r="R320" s="91"/>
      <c r="S320" s="91"/>
      <c r="T320" s="91"/>
      <c r="U320" s="91"/>
      <c r="V320" s="91"/>
      <c r="W320" s="91"/>
      <c r="X320" s="91"/>
      <c r="Y320" s="233" t="str">
        <f>'ПТ'!B105</f>
        <v xml:space="preserve">Утеплитель минераловатный (Технониколь - ТЕХНОФАС ДЕКОР) ρ=90-110 кг/м³, предел прочности на отрыв не менее 15 кПа, λ=0,044 Вт/м°С</v>
      </c>
      <c r="Z320" s="242" t="str">
        <f>'ПТ'!C105</f>
        <v xml:space="preserve">по проекту</v>
      </c>
      <c r="AA320" s="91"/>
      <c r="AB320" s="91"/>
      <c r="AC320" s="343" t="str">
        <f>П!C173</f>
        <v xml:space="preserve">Грунтовка глубокого проникновения Церезит CT 17</v>
      </c>
      <c r="AD320" s="239" t="str">
        <f>П!D173</f>
        <v xml:space="preserve">1 слой</v>
      </c>
      <c r="AE320" s="91"/>
      <c r="AF320" s="91"/>
      <c r="AG320" s="91"/>
    </row>
    <row r="321" ht="26" customHeight="1">
      <c r="A321" s="58"/>
      <c r="B321" s="60"/>
      <c r="C321" s="91"/>
      <c r="D321" s="91"/>
      <c r="E321" s="91"/>
      <c r="F321" s="91"/>
      <c r="G321" s="91"/>
      <c r="H321" s="91"/>
      <c r="I321" s="91"/>
      <c r="J321" s="91"/>
      <c r="K321" s="91"/>
      <c r="L321" s="91"/>
      <c r="M321" s="91"/>
      <c r="N321" s="91"/>
      <c r="O321" s="91"/>
      <c r="P321" s="91"/>
      <c r="Q321" s="91"/>
      <c r="R321" s="91"/>
      <c r="S321" s="91"/>
      <c r="T321" s="91"/>
      <c r="U321" s="91"/>
      <c r="V321" s="91"/>
      <c r="W321" s="91"/>
      <c r="X321" s="91"/>
      <c r="Y321" s="175"/>
      <c r="Z321" s="91"/>
      <c r="AA321" s="91"/>
      <c r="AB321" s="91"/>
      <c r="AC321" s="228" t="str">
        <f>П!C174</f>
        <v xml:space="preserve">Стяжка полусухая цементно-песчаная М150, армированная фиброволокном 
(фибра полипропиленовая 12мм, расход 0.6кг/м3)</v>
      </c>
      <c r="AD321" s="239" t="str">
        <f>'П'!D174&amp;" мм"</f>
        <v xml:space="preserve">40 мм</v>
      </c>
      <c r="AE321" s="91"/>
      <c r="AF321" s="91"/>
      <c r="AG321" s="91"/>
    </row>
    <row r="322" ht="27" customHeight="1">
      <c r="A322" s="58"/>
      <c r="B322" s="60"/>
      <c r="C322" s="91"/>
      <c r="D322" s="91"/>
      <c r="E322" s="91"/>
      <c r="F322" s="91"/>
      <c r="G322" s="91"/>
      <c r="H322" s="91"/>
      <c r="I322" s="91"/>
      <c r="J322" s="91"/>
      <c r="K322" s="91"/>
      <c r="L322" s="91"/>
      <c r="M322" s="91"/>
      <c r="N322" s="91"/>
      <c r="O322" s="91"/>
      <c r="P322" s="91"/>
      <c r="Q322" s="91"/>
      <c r="R322" s="91"/>
      <c r="S322" s="91"/>
      <c r="T322" s="91"/>
      <c r="U322" s="91"/>
      <c r="V322" s="91"/>
      <c r="W322" s="91"/>
      <c r="X322" s="91"/>
      <c r="Y322" s="211" t="str">
        <f>'ПТ'!B106</f>
        <v xml:space="preserve">Слой штукатурно-клеевой Технониколь 210 или аналог, армированный сеткой фасадной стеклотканевой щелочестойкой М3600</v>
      </c>
      <c r="Z322" s="239" t="str">
        <f>'ПТ'!C106&amp;" мм"</f>
        <v xml:space="preserve">10 мм</v>
      </c>
      <c r="AA322" s="91"/>
      <c r="AB322" s="91"/>
      <c r="AC322" s="228" t="str">
        <f>П!C175</f>
        <v xml:space="preserve">Пенополистирол экструдированный (Технониколь CARBON PROF), прочность на сжатие 10% линейной деформации не менее 0,2 мПа,  λ=0,036 Вт/м°С</v>
      </c>
      <c r="AD322" s="239" t="str">
        <f>П!D175&amp;" мм"</f>
        <v xml:space="preserve">30 мм</v>
      </c>
      <c r="AE322" s="91"/>
      <c r="AF322" s="91"/>
      <c r="AG322" s="91"/>
    </row>
    <row r="323" ht="15.75">
      <c r="A323" s="70"/>
      <c r="B323" s="29"/>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c r="AA323" s="71"/>
      <c r="AB323" s="71"/>
      <c r="AC323" s="215" t="str">
        <f>П!C176</f>
        <v xml:space="preserve">Монолитный ж/бетон</v>
      </c>
      <c r="AD323" s="254" t="str">
        <f>'П'!D176</f>
        <v xml:space="preserve">по проекту</v>
      </c>
      <c r="AE323" s="71"/>
      <c r="AF323" s="71"/>
      <c r="AG323" s="71"/>
    </row>
    <row r="324" ht="10.5" customHeight="1">
      <c r="A324" s="82" t="s">
        <v>556</v>
      </c>
      <c r="B324" s="82"/>
      <c r="C324" s="203" t="s">
        <v>482</v>
      </c>
      <c r="D324" s="203" t="s">
        <v>482</v>
      </c>
      <c r="E324" s="203" t="s">
        <v>482</v>
      </c>
      <c r="F324" s="203" t="s">
        <v>482</v>
      </c>
      <c r="G324" s="203" t="s">
        <v>482</v>
      </c>
      <c r="H324" s="203" t="s">
        <v>482</v>
      </c>
      <c r="I324" s="203" t="s">
        <v>482</v>
      </c>
      <c r="J324" s="203" t="s">
        <v>482</v>
      </c>
      <c r="K324" s="203" t="s">
        <v>482</v>
      </c>
      <c r="L324" s="203" t="s">
        <v>482</v>
      </c>
      <c r="M324" s="203" t="s">
        <v>482</v>
      </c>
      <c r="N324" s="203" t="s">
        <v>482</v>
      </c>
      <c r="O324" s="203" t="s">
        <v>482</v>
      </c>
      <c r="P324" s="203" t="s">
        <v>482</v>
      </c>
      <c r="Q324" s="203" t="s">
        <v>482</v>
      </c>
      <c r="R324" s="203" t="s">
        <v>482</v>
      </c>
      <c r="S324" s="203" t="s">
        <v>482</v>
      </c>
      <c r="T324" s="203" t="s">
        <v>482</v>
      </c>
      <c r="U324" s="203" t="s">
        <v>482</v>
      </c>
      <c r="V324" s="203" t="s">
        <v>482</v>
      </c>
      <c r="W324" s="203" t="s">
        <v>482</v>
      </c>
      <c r="X324" s="63" t="s">
        <v>482</v>
      </c>
      <c r="Y324" s="63" t="s">
        <v>482</v>
      </c>
      <c r="Z324" s="63" t="s">
        <v>482</v>
      </c>
      <c r="AA324" s="203" t="s">
        <v>482</v>
      </c>
      <c r="AB324" s="270" t="str">
        <f>'П'!A177</f>
        <v>П-28</v>
      </c>
      <c r="AC324" s="370" t="str">
        <f>П!C177</f>
        <v xml:space="preserve">Покрытие финишное пола выполняется силами собственника помещения</v>
      </c>
      <c r="AD324" s="270" t="str">
        <f>'П'!D177&amp;" мм"</f>
        <v xml:space="preserve">20 мм</v>
      </c>
      <c r="AE324" s="203" t="s">
        <v>482</v>
      </c>
      <c r="AF324" s="203" t="s">
        <v>482</v>
      </c>
      <c r="AG324" s="203" t="s">
        <v>482</v>
      </c>
    </row>
    <row r="325" ht="12" customHeight="1">
      <c r="A325" s="91"/>
      <c r="B325" s="91"/>
      <c r="C325" s="91"/>
      <c r="D325" s="91"/>
      <c r="E325" s="91"/>
      <c r="F325" s="91"/>
      <c r="G325" s="91"/>
      <c r="H325" s="91"/>
      <c r="I325" s="91"/>
      <c r="J325" s="91"/>
      <c r="K325" s="91"/>
      <c r="L325" s="91"/>
      <c r="M325" s="91"/>
      <c r="N325" s="91"/>
      <c r="O325" s="91"/>
      <c r="P325" s="91"/>
      <c r="Q325" s="91"/>
      <c r="R325" s="91"/>
      <c r="S325" s="91"/>
      <c r="T325" s="91"/>
      <c r="U325" s="91"/>
      <c r="V325" s="91"/>
      <c r="W325" s="91"/>
      <c r="X325" s="91"/>
      <c r="Y325" s="91"/>
      <c r="Z325" s="91"/>
      <c r="AA325" s="91"/>
      <c r="AB325" s="91"/>
      <c r="AC325" s="371" t="str">
        <f>П!C178</f>
        <v xml:space="preserve">Стяжка полусухая цементно-песчаная М150, армированная фиброволокном 
(фибра полипропиленовая 12мм, расход 0.6кг/м3)</v>
      </c>
      <c r="AD325" s="239" t="str">
        <f>П!D178&amp;" мм"</f>
        <v xml:space="preserve">40 мм</v>
      </c>
      <c r="AE325" s="91"/>
      <c r="AF325" s="91"/>
      <c r="AG325" s="91"/>
    </row>
    <row r="326">
      <c r="A326" s="91"/>
      <c r="B326" s="71"/>
      <c r="C326" s="91"/>
      <c r="D326" s="91"/>
      <c r="E326" s="91"/>
      <c r="F326" s="91"/>
      <c r="G326" s="91"/>
      <c r="H326" s="91"/>
      <c r="I326" s="91"/>
      <c r="J326" s="91"/>
      <c r="K326" s="91"/>
      <c r="L326" s="91"/>
      <c r="M326" s="91"/>
      <c r="N326" s="91"/>
      <c r="O326" s="91"/>
      <c r="P326" s="91"/>
      <c r="Q326" s="91"/>
      <c r="R326" s="91"/>
      <c r="S326" s="91"/>
      <c r="T326" s="91"/>
      <c r="U326" s="91"/>
      <c r="V326" s="91"/>
      <c r="W326" s="91"/>
      <c r="X326" s="71"/>
      <c r="Y326" s="71"/>
      <c r="Z326" s="71"/>
      <c r="AA326" s="91"/>
      <c r="AB326" s="91"/>
      <c r="AC326" s="371" t="str">
        <f>П!C179</f>
        <v xml:space="preserve">Пленка полиэтиленовая 200 мкр</v>
      </c>
      <c r="AD326" s="239" t="str">
        <f>'П'!D179</f>
        <v xml:space="preserve">1 слой</v>
      </c>
      <c r="AE326" s="91"/>
      <c r="AF326" s="91"/>
      <c r="AG326" s="91"/>
    </row>
    <row r="327" ht="29.5" customHeight="1">
      <c r="A327" s="91"/>
      <c r="B327" s="137" t="s">
        <v>557</v>
      </c>
      <c r="C327" s="91"/>
      <c r="D327" s="91"/>
      <c r="E327" s="91"/>
      <c r="F327" s="91"/>
      <c r="G327" s="91"/>
      <c r="H327" s="91"/>
      <c r="I327" s="91"/>
      <c r="J327" s="91"/>
      <c r="K327" s="91"/>
      <c r="L327" s="91"/>
      <c r="M327" s="91"/>
      <c r="N327" s="91"/>
      <c r="O327" s="91"/>
      <c r="P327" s="91"/>
      <c r="Q327" s="91"/>
      <c r="R327" s="91"/>
      <c r="S327" s="91"/>
      <c r="T327" s="91"/>
      <c r="U327" s="91"/>
      <c r="V327" s="91"/>
      <c r="W327" s="91"/>
      <c r="X327" s="239" t="str">
        <f>'ПТ'!A135&amp;"
(горизонтальная и вертикальная части зашивки)"</f>
        <v xml:space="preserve">ПТ-28
(горизонтальная и вертикальная части зашивки)</v>
      </c>
      <c r="Y327" s="277" t="str">
        <f>'ПТ'!B135</f>
        <v xml:space="preserve">Каркас металлический П 233 (профиль ПН 28х27 и ПП 60х27)</v>
      </c>
      <c r="Z327" s="239" t="str">
        <f>'ПТ'!C135&amp;" мм"</f>
        <v xml:space="preserve">27 мм</v>
      </c>
      <c r="AA327" s="91"/>
      <c r="AB327" s="91"/>
      <c r="AC327" s="371" t="str">
        <f>П!C180</f>
        <v xml:space="preserve">Утеплитель минераловатный (Технониколь ТЕХНОФЛОР СТАНДАРТ) q=100-120 кг/м3, предел прочности на сжатие не менее 30 кПа, λ=0,044 Вт/м°С</v>
      </c>
      <c r="AD327" s="239" t="str">
        <f>'П'!D180&amp;" мм"</f>
        <v xml:space="preserve">50 мм</v>
      </c>
      <c r="AE327" s="91"/>
      <c r="AF327" s="91"/>
      <c r="AG327" s="91"/>
    </row>
    <row r="328">
      <c r="A328" s="71"/>
      <c r="B328" s="29"/>
      <c r="C328" s="71"/>
      <c r="D328" s="71"/>
      <c r="E328" s="71"/>
      <c r="F328" s="71"/>
      <c r="G328" s="71"/>
      <c r="H328" s="71"/>
      <c r="I328" s="71"/>
      <c r="J328" s="71"/>
      <c r="K328" s="71"/>
      <c r="L328" s="71"/>
      <c r="M328" s="71"/>
      <c r="N328" s="71"/>
      <c r="O328" s="71"/>
      <c r="P328" s="71"/>
      <c r="Q328" s="71"/>
      <c r="R328" s="71"/>
      <c r="S328" s="71"/>
      <c r="T328" s="71"/>
      <c r="U328" s="71"/>
      <c r="V328" s="71"/>
      <c r="W328" s="71"/>
      <c r="X328" s="71"/>
      <c r="Y328" s="305" t="str">
        <f>'ПТ'!B136</f>
        <v xml:space="preserve">Плита негорючая ПНКФ</v>
      </c>
      <c r="Z328" s="254" t="str">
        <f>'ПТ'!C136&amp;" мм"</f>
        <v xml:space="preserve">12.5 мм</v>
      </c>
      <c r="AA328" s="71"/>
      <c r="AB328" s="71"/>
      <c r="AC328" s="372" t="str">
        <f>П!C181</f>
        <v xml:space="preserve">Монолитный ж/бетон</v>
      </c>
      <c r="AD328" s="254" t="str">
        <f>'П'!D181</f>
        <v xml:space="preserve">по проекту</v>
      </c>
      <c r="AE328" s="71"/>
      <c r="AF328" s="71"/>
      <c r="AG328" s="71"/>
    </row>
    <row r="329" s="197" customFormat="1" ht="15.75">
      <c r="A329" s="197"/>
      <c r="B329" s="197"/>
      <c r="C329" s="197"/>
      <c r="D329" s="197"/>
      <c r="E329" s="197"/>
      <c r="F329" s="197"/>
      <c r="G329" s="197"/>
      <c r="H329" s="197"/>
      <c r="I329" s="197"/>
      <c r="J329" s="197"/>
      <c r="K329" s="197"/>
      <c r="L329" s="197"/>
      <c r="M329" s="197"/>
      <c r="N329" s="197"/>
      <c r="O329" s="197"/>
      <c r="P329" s="197"/>
      <c r="Q329" s="197"/>
      <c r="R329" s="197"/>
      <c r="S329" s="197"/>
      <c r="T329" s="197"/>
      <c r="U329" s="197"/>
      <c r="V329" s="197"/>
      <c r="W329" s="197"/>
      <c r="X329" s="197"/>
      <c r="Y329" s="197"/>
      <c r="Z329" s="197"/>
      <c r="AA329" s="197"/>
      <c r="AB329" s="197"/>
      <c r="AC329" s="197"/>
      <c r="AD329" s="197"/>
      <c r="AE329" s="197"/>
      <c r="AF329" s="197"/>
      <c r="AG329" s="197"/>
    </row>
    <row r="330" s="197" customFormat="1" ht="15.75">
      <c r="A330" s="197"/>
      <c r="B330" s="197"/>
      <c r="C330" s="197"/>
      <c r="D330" s="197"/>
      <c r="E330" s="197"/>
      <c r="F330" s="197"/>
      <c r="G330" s="197"/>
      <c r="H330" s="197"/>
      <c r="I330" s="197"/>
      <c r="J330" s="197"/>
      <c r="K330" s="197"/>
      <c r="L330" s="197"/>
      <c r="M330" s="197"/>
      <c r="N330" s="197"/>
      <c r="O330" s="197"/>
      <c r="P330" s="197"/>
      <c r="Q330" s="197"/>
      <c r="R330" s="197"/>
      <c r="S330" s="197"/>
      <c r="T330" s="197"/>
      <c r="U330" s="197"/>
      <c r="V330" s="197"/>
      <c r="W330" s="197"/>
      <c r="X330" s="197"/>
      <c r="Y330" s="197"/>
      <c r="Z330" s="197"/>
      <c r="AA330" s="197"/>
      <c r="AB330" s="197"/>
      <c r="AC330" s="197"/>
      <c r="AD330" s="197"/>
      <c r="AE330" s="197"/>
      <c r="AF330" s="197"/>
      <c r="AG330" s="197"/>
    </row>
    <row r="331" s="197" customFormat="1" ht="15.75">
      <c r="A331" s="197"/>
      <c r="B331" s="197"/>
      <c r="C331" s="197"/>
      <c r="D331" s="197"/>
      <c r="E331" s="197"/>
      <c r="F331" s="197"/>
      <c r="G331" s="197"/>
      <c r="H331" s="197"/>
      <c r="I331" s="197"/>
      <c r="J331" s="197"/>
      <c r="K331" s="197"/>
      <c r="L331" s="197"/>
      <c r="M331" s="197"/>
      <c r="N331" s="197"/>
      <c r="O331" s="197"/>
      <c r="P331" s="197"/>
      <c r="Q331" s="197"/>
      <c r="R331" s="197"/>
      <c r="S331" s="197"/>
      <c r="T331" s="197"/>
      <c r="U331" s="197"/>
      <c r="V331" s="197"/>
      <c r="W331" s="197"/>
      <c r="X331" s="197"/>
      <c r="Y331" s="197"/>
      <c r="Z331" s="197"/>
      <c r="AA331" s="197"/>
      <c r="AB331" s="197"/>
      <c r="AC331" s="197"/>
      <c r="AD331" s="197"/>
      <c r="AE331" s="197"/>
      <c r="AF331" s="197"/>
      <c r="AG331" s="197"/>
    </row>
    <row r="332" s="197" customFormat="1" ht="15.75">
      <c r="A332" s="197"/>
      <c r="B332" s="197"/>
      <c r="C332" s="197"/>
      <c r="D332" s="197"/>
      <c r="E332" s="197"/>
      <c r="F332" s="197"/>
      <c r="G332" s="197"/>
      <c r="H332" s="197"/>
      <c r="I332" s="197"/>
      <c r="J332" s="197"/>
      <c r="K332" s="197"/>
      <c r="L332" s="197"/>
      <c r="M332" s="197"/>
      <c r="N332" s="197"/>
      <c r="O332" s="197"/>
      <c r="P332" s="197"/>
      <c r="Q332" s="197"/>
      <c r="R332" s="197"/>
      <c r="S332" s="197"/>
      <c r="T332" s="197"/>
      <c r="U332" s="197"/>
      <c r="V332" s="197"/>
      <c r="W332" s="197"/>
      <c r="X332" s="197"/>
      <c r="Y332" s="197"/>
      <c r="Z332" s="197"/>
      <c r="AA332" s="197"/>
      <c r="AB332" s="197"/>
      <c r="AC332" s="197"/>
      <c r="AD332" s="197"/>
      <c r="AE332" s="197"/>
      <c r="AF332" s="197"/>
      <c r="AG332" s="197"/>
    </row>
    <row r="333" s="197" customFormat="1" ht="15.75">
      <c r="A333" s="197"/>
      <c r="B333" s="197"/>
      <c r="C333" s="197"/>
      <c r="D333" s="197"/>
      <c r="E333" s="197"/>
      <c r="F333" s="197"/>
      <c r="G333" s="197"/>
      <c r="H333" s="197"/>
      <c r="I333" s="197"/>
      <c r="J333" s="197"/>
      <c r="K333" s="197"/>
      <c r="L333" s="197"/>
      <c r="M333" s="197"/>
      <c r="N333" s="197"/>
      <c r="O333" s="197"/>
      <c r="P333" s="197"/>
      <c r="Q333" s="197"/>
      <c r="R333" s="197"/>
      <c r="S333" s="197"/>
      <c r="T333" s="197"/>
      <c r="U333" s="197"/>
      <c r="V333" s="197"/>
      <c r="W333" s="197"/>
      <c r="X333" s="197"/>
      <c r="Y333" s="197"/>
      <c r="Z333" s="197"/>
      <c r="AA333" s="197"/>
      <c r="AB333" s="197"/>
      <c r="AC333" s="197"/>
      <c r="AD333" s="197"/>
      <c r="AE333" s="197"/>
      <c r="AF333" s="197"/>
      <c r="AG333" s="197"/>
    </row>
    <row r="334" s="197" customFormat="1" ht="15.75">
      <c r="A334" s="197"/>
      <c r="B334" s="197"/>
      <c r="C334" s="197"/>
      <c r="D334" s="197"/>
      <c r="E334" s="197"/>
      <c r="F334" s="197"/>
      <c r="G334" s="197"/>
      <c r="H334" s="197"/>
      <c r="I334" s="197"/>
      <c r="J334" s="197"/>
      <c r="K334" s="197"/>
      <c r="L334" s="197"/>
      <c r="M334" s="197"/>
      <c r="N334" s="197"/>
      <c r="O334" s="197"/>
      <c r="P334" s="197"/>
      <c r="Q334" s="197"/>
      <c r="R334" s="197"/>
      <c r="S334" s="197"/>
      <c r="T334" s="197"/>
      <c r="U334" s="197"/>
      <c r="V334" s="197"/>
      <c r="W334" s="197"/>
      <c r="X334" s="197"/>
      <c r="Y334" s="197"/>
      <c r="Z334" s="197"/>
      <c r="AA334" s="197"/>
      <c r="AB334" s="197"/>
      <c r="AC334" s="197"/>
      <c r="AD334" s="197"/>
      <c r="AE334" s="197"/>
      <c r="AF334" s="197"/>
      <c r="AG334" s="197"/>
    </row>
    <row r="335" s="197" customFormat="1" ht="15.75">
      <c r="A335" s="197"/>
      <c r="B335" s="197"/>
      <c r="C335" s="197"/>
      <c r="D335" s="197"/>
      <c r="E335" s="197"/>
      <c r="F335" s="197"/>
      <c r="G335" s="197"/>
      <c r="H335" s="197"/>
      <c r="I335" s="197"/>
      <c r="J335" s="197"/>
      <c r="K335" s="197"/>
      <c r="L335" s="197"/>
      <c r="M335" s="197"/>
      <c r="N335" s="197"/>
      <c r="O335" s="197"/>
      <c r="P335" s="197"/>
      <c r="Q335" s="197"/>
      <c r="R335" s="197"/>
      <c r="S335" s="197"/>
      <c r="T335" s="197"/>
      <c r="U335" s="197"/>
      <c r="V335" s="197"/>
      <c r="W335" s="197"/>
      <c r="X335" s="197"/>
      <c r="Y335" s="197"/>
      <c r="Z335" s="197"/>
      <c r="AA335" s="197"/>
      <c r="AB335" s="197"/>
      <c r="AC335" s="197"/>
      <c r="AD335" s="197"/>
      <c r="AE335" s="197"/>
      <c r="AF335" s="197"/>
      <c r="AG335" s="197"/>
    </row>
    <row r="336" s="197" customFormat="1" ht="15.75">
      <c r="A336" s="197"/>
      <c r="B336" s="197"/>
      <c r="C336" s="197"/>
      <c r="D336" s="197"/>
      <c r="E336" s="197"/>
      <c r="F336" s="197"/>
      <c r="G336" s="197"/>
      <c r="H336" s="197"/>
      <c r="I336" s="197"/>
      <c r="J336" s="197"/>
      <c r="K336" s="197"/>
      <c r="L336" s="197"/>
      <c r="M336" s="197"/>
      <c r="N336" s="197"/>
      <c r="O336" s="197"/>
      <c r="P336" s="197"/>
      <c r="Q336" s="197"/>
      <c r="R336" s="197"/>
      <c r="S336" s="197"/>
      <c r="T336" s="197"/>
      <c r="U336" s="197"/>
      <c r="V336" s="197"/>
      <c r="W336" s="197"/>
      <c r="X336" s="197"/>
      <c r="Y336" s="197"/>
      <c r="Z336" s="197"/>
      <c r="AA336" s="197"/>
      <c r="AB336" s="197"/>
      <c r="AC336" s="197"/>
      <c r="AD336" s="197"/>
      <c r="AE336" s="197"/>
      <c r="AF336" s="197"/>
      <c r="AG336" s="197"/>
    </row>
    <row r="337" s="197" customFormat="1" ht="15.75">
      <c r="A337" s="197"/>
      <c r="B337" s="197"/>
      <c r="C337" s="197"/>
      <c r="D337" s="197"/>
      <c r="E337" s="197"/>
      <c r="F337" s="197"/>
      <c r="G337" s="197"/>
      <c r="H337" s="197"/>
      <c r="I337" s="197"/>
      <c r="J337" s="197"/>
      <c r="K337" s="197"/>
      <c r="L337" s="197"/>
      <c r="M337" s="197"/>
      <c r="N337" s="197"/>
      <c r="O337" s="197"/>
      <c r="P337" s="197"/>
      <c r="Q337" s="197"/>
      <c r="R337" s="197"/>
      <c r="S337" s="197"/>
      <c r="T337" s="197"/>
      <c r="U337" s="197"/>
      <c r="V337" s="197"/>
      <c r="W337" s="197"/>
      <c r="X337" s="197"/>
      <c r="Y337" s="197"/>
      <c r="Z337" s="197"/>
      <c r="AA337" s="197"/>
      <c r="AB337" s="197"/>
      <c r="AC337" s="197"/>
      <c r="AD337" s="197"/>
      <c r="AE337" s="197"/>
      <c r="AF337" s="197"/>
      <c r="AG337" s="197"/>
    </row>
    <row r="338" s="197" customFormat="1" ht="15.75">
      <c r="A338" s="197"/>
      <c r="B338" s="197"/>
      <c r="C338" s="197"/>
      <c r="D338" s="197"/>
      <c r="E338" s="197"/>
      <c r="F338" s="197"/>
      <c r="G338" s="197"/>
      <c r="H338" s="197"/>
      <c r="I338" s="197"/>
      <c r="J338" s="197"/>
      <c r="K338" s="197"/>
      <c r="L338" s="197"/>
      <c r="M338" s="197"/>
      <c r="N338" s="197"/>
      <c r="O338" s="197"/>
      <c r="P338" s="197"/>
      <c r="Q338" s="197"/>
      <c r="R338" s="197"/>
      <c r="S338" s="197"/>
      <c r="T338" s="197"/>
      <c r="U338" s="197"/>
      <c r="V338" s="197"/>
      <c r="W338" s="197"/>
      <c r="X338" s="197"/>
      <c r="Y338" s="197"/>
      <c r="Z338" s="197"/>
      <c r="AA338" s="197"/>
      <c r="AB338" s="197"/>
      <c r="AC338" s="197"/>
      <c r="AD338" s="197"/>
      <c r="AE338" s="197"/>
      <c r="AF338" s="197"/>
      <c r="AG338" s="197"/>
    </row>
    <row r="339" s="197" customFormat="1" ht="15.75">
      <c r="A339" s="197"/>
      <c r="B339" s="197"/>
      <c r="C339" s="197"/>
      <c r="D339" s="197"/>
      <c r="E339" s="197"/>
      <c r="F339" s="197"/>
      <c r="G339" s="197"/>
      <c r="H339" s="197"/>
      <c r="I339" s="197"/>
      <c r="J339" s="197"/>
      <c r="K339" s="197"/>
      <c r="L339" s="197"/>
      <c r="M339" s="197"/>
      <c r="N339" s="197"/>
      <c r="O339" s="197"/>
      <c r="P339" s="197"/>
      <c r="Q339" s="197"/>
      <c r="R339" s="197"/>
      <c r="S339" s="197"/>
      <c r="T339" s="197"/>
      <c r="U339" s="197"/>
      <c r="V339" s="197"/>
      <c r="W339" s="197"/>
      <c r="X339" s="197"/>
      <c r="Y339" s="197"/>
      <c r="Z339" s="197"/>
      <c r="AA339" s="197"/>
      <c r="AB339" s="197"/>
      <c r="AC339" s="197"/>
      <c r="AD339" s="197"/>
      <c r="AE339" s="197"/>
      <c r="AF339" s="197"/>
      <c r="AG339" s="197"/>
    </row>
    <row r="340" s="197" customFormat="1" ht="15.75">
      <c r="A340" s="197"/>
      <c r="B340" s="197"/>
      <c r="C340" s="197"/>
      <c r="D340" s="197"/>
      <c r="E340" s="197"/>
      <c r="F340" s="197"/>
      <c r="G340" s="197"/>
      <c r="H340" s="197"/>
      <c r="I340" s="197"/>
      <c r="J340" s="197"/>
      <c r="K340" s="197"/>
      <c r="L340" s="197"/>
      <c r="M340" s="197"/>
      <c r="N340" s="197"/>
      <c r="O340" s="197"/>
      <c r="P340" s="197"/>
      <c r="Q340" s="197"/>
      <c r="R340" s="197"/>
      <c r="S340" s="197"/>
      <c r="T340" s="197"/>
      <c r="U340" s="197"/>
      <c r="V340" s="197"/>
      <c r="W340" s="197"/>
      <c r="X340" s="197"/>
      <c r="Y340" s="197"/>
      <c r="Z340" s="197"/>
      <c r="AA340" s="197"/>
      <c r="AB340" s="197"/>
      <c r="AC340" s="197"/>
      <c r="AD340" s="197"/>
      <c r="AE340" s="197"/>
      <c r="AF340" s="197"/>
      <c r="AG340" s="197"/>
    </row>
    <row r="341" s="197" customFormat="1" ht="15.75">
      <c r="A341" s="197"/>
      <c r="B341" s="197"/>
      <c r="C341" s="197"/>
      <c r="D341" s="197"/>
      <c r="E341" s="197"/>
      <c r="F341" s="197"/>
      <c r="G341" s="197"/>
      <c r="H341" s="197"/>
      <c r="I341" s="197"/>
      <c r="J341" s="197"/>
      <c r="K341" s="197"/>
      <c r="L341" s="197"/>
      <c r="M341" s="197"/>
      <c r="N341" s="197"/>
      <c r="O341" s="197"/>
      <c r="P341" s="197"/>
      <c r="Q341" s="197"/>
      <c r="R341" s="197"/>
      <c r="S341" s="197"/>
      <c r="T341" s="197"/>
      <c r="U341" s="197"/>
      <c r="V341" s="197"/>
      <c r="W341" s="197"/>
      <c r="X341" s="197"/>
      <c r="Y341" s="197"/>
      <c r="Z341" s="197"/>
      <c r="AA341" s="197"/>
      <c r="AB341" s="197"/>
      <c r="AC341" s="197"/>
      <c r="AD341" s="197"/>
      <c r="AE341" s="197"/>
      <c r="AF341" s="197"/>
      <c r="AG341" s="197"/>
    </row>
    <row r="342" s="197" customFormat="1" ht="15.75">
      <c r="A342" s="197"/>
      <c r="B342" s="197"/>
      <c r="C342" s="197"/>
      <c r="D342" s="197"/>
      <c r="E342" s="197"/>
      <c r="F342" s="197"/>
      <c r="G342" s="197"/>
      <c r="H342" s="197"/>
      <c r="I342" s="197"/>
      <c r="J342" s="197"/>
      <c r="K342" s="197"/>
      <c r="L342" s="197"/>
      <c r="M342" s="197"/>
      <c r="N342" s="197"/>
      <c r="O342" s="197"/>
      <c r="P342" s="197"/>
      <c r="Q342" s="197"/>
      <c r="R342" s="197"/>
      <c r="S342" s="197"/>
      <c r="T342" s="197"/>
      <c r="U342" s="197"/>
      <c r="V342" s="197"/>
      <c r="W342" s="197"/>
      <c r="X342" s="197"/>
      <c r="Y342" s="197"/>
      <c r="Z342" s="197"/>
      <c r="AA342" s="197"/>
      <c r="AB342" s="197"/>
      <c r="AC342" s="197"/>
      <c r="AD342" s="197"/>
      <c r="AE342" s="197"/>
      <c r="AF342" s="197"/>
      <c r="AG342" s="197"/>
    </row>
    <row r="343" s="197" customFormat="1" ht="15.75">
      <c r="A343" s="197"/>
      <c r="B343" s="197"/>
      <c r="C343" s="197"/>
      <c r="D343" s="197"/>
      <c r="E343" s="197"/>
      <c r="F343" s="197"/>
      <c r="G343" s="197"/>
      <c r="H343" s="197"/>
      <c r="I343" s="197"/>
      <c r="J343" s="197"/>
      <c r="K343" s="197"/>
      <c r="L343" s="197"/>
      <c r="M343" s="197"/>
      <c r="N343" s="197"/>
      <c r="O343" s="197"/>
      <c r="P343" s="197"/>
      <c r="Q343" s="197"/>
      <c r="R343" s="197"/>
      <c r="S343" s="197"/>
      <c r="T343" s="197"/>
      <c r="U343" s="197"/>
      <c r="V343" s="197"/>
      <c r="W343" s="197"/>
      <c r="X343" s="197"/>
      <c r="Y343" s="197"/>
      <c r="Z343" s="197"/>
      <c r="AA343" s="197"/>
      <c r="AB343" s="197"/>
      <c r="AC343" s="197"/>
      <c r="AD343" s="197"/>
      <c r="AE343" s="197"/>
      <c r="AF343" s="197"/>
      <c r="AG343" s="197"/>
    </row>
    <row r="344" s="197" customFormat="1" ht="15.75">
      <c r="A344" s="197"/>
      <c r="B344" s="197"/>
      <c r="C344" s="197"/>
      <c r="D344" s="197"/>
      <c r="E344" s="197"/>
      <c r="F344" s="197"/>
      <c r="G344" s="197"/>
      <c r="H344" s="197"/>
      <c r="I344" s="197"/>
      <c r="J344" s="197"/>
      <c r="K344" s="197"/>
      <c r="L344" s="197"/>
      <c r="M344" s="197"/>
      <c r="N344" s="197"/>
      <c r="O344" s="197"/>
      <c r="P344" s="197"/>
      <c r="Q344" s="197"/>
      <c r="R344" s="197"/>
      <c r="S344" s="197"/>
      <c r="T344" s="197"/>
      <c r="U344" s="197"/>
      <c r="V344" s="197"/>
      <c r="W344" s="197"/>
      <c r="X344" s="197"/>
      <c r="Y344" s="197"/>
      <c r="Z344" s="197"/>
      <c r="AA344" s="197"/>
      <c r="AB344" s="197"/>
      <c r="AC344" s="197"/>
      <c r="AD344" s="197"/>
      <c r="AE344" s="197"/>
      <c r="AF344" s="197"/>
      <c r="AG344" s="197"/>
    </row>
    <row r="345" s="197" customFormat="1" ht="15.75">
      <c r="A345" s="197"/>
      <c r="B345" s="197"/>
      <c r="C345" s="197"/>
      <c r="D345" s="197"/>
      <c r="E345" s="197"/>
      <c r="F345" s="197"/>
      <c r="G345" s="197"/>
      <c r="H345" s="197"/>
      <c r="I345" s="197"/>
      <c r="J345" s="197"/>
      <c r="K345" s="197"/>
      <c r="L345" s="197"/>
      <c r="M345" s="197"/>
      <c r="N345" s="197"/>
      <c r="O345" s="197"/>
      <c r="P345" s="197"/>
      <c r="Q345" s="197"/>
      <c r="R345" s="197"/>
      <c r="S345" s="197"/>
      <c r="T345" s="197"/>
      <c r="U345" s="197"/>
      <c r="V345" s="197"/>
      <c r="W345" s="197"/>
      <c r="X345" s="197"/>
      <c r="Y345" s="197"/>
      <c r="Z345" s="197"/>
      <c r="AA345" s="197"/>
      <c r="AB345" s="197"/>
      <c r="AC345" s="197"/>
      <c r="AD345" s="197"/>
      <c r="AE345" s="197"/>
      <c r="AF345" s="197"/>
      <c r="AG345" s="197"/>
    </row>
    <row r="346" s="197" customFormat="1" ht="15.75">
      <c r="A346" s="197"/>
      <c r="B346" s="197"/>
      <c r="C346" s="197"/>
      <c r="D346" s="197"/>
      <c r="E346" s="197"/>
      <c r="F346" s="197"/>
      <c r="G346" s="197"/>
      <c r="H346" s="197"/>
      <c r="I346" s="197"/>
      <c r="J346" s="197"/>
      <c r="K346" s="197"/>
      <c r="L346" s="197"/>
      <c r="M346" s="197"/>
      <c r="N346" s="197"/>
      <c r="O346" s="197"/>
      <c r="P346" s="197"/>
      <c r="Q346" s="197"/>
      <c r="R346" s="197"/>
      <c r="S346" s="197"/>
      <c r="T346" s="197"/>
      <c r="U346" s="197"/>
      <c r="V346" s="197"/>
      <c r="W346" s="197"/>
      <c r="X346" s="197"/>
      <c r="Y346" s="197"/>
      <c r="Z346" s="197"/>
      <c r="AA346" s="197"/>
      <c r="AB346" s="197"/>
      <c r="AC346" s="197"/>
      <c r="AD346" s="197"/>
      <c r="AE346" s="197"/>
      <c r="AF346" s="197"/>
      <c r="AG346" s="197"/>
    </row>
    <row r="347" s="197" customFormat="1" ht="15.75">
      <c r="A347" s="197"/>
      <c r="B347" s="197"/>
      <c r="C347" s="197"/>
      <c r="D347" s="197"/>
      <c r="E347" s="197"/>
      <c r="F347" s="197"/>
      <c r="G347" s="197"/>
      <c r="H347" s="197"/>
      <c r="I347" s="197"/>
      <c r="J347" s="197"/>
      <c r="K347" s="197"/>
      <c r="L347" s="197"/>
      <c r="M347" s="197"/>
      <c r="N347" s="197"/>
      <c r="O347" s="197"/>
      <c r="P347" s="197"/>
      <c r="Q347" s="197"/>
      <c r="R347" s="197"/>
      <c r="S347" s="197"/>
      <c r="T347" s="197"/>
      <c r="U347" s="197"/>
      <c r="V347" s="197"/>
      <c r="W347" s="197"/>
      <c r="X347" s="197"/>
      <c r="Y347" s="197"/>
      <c r="Z347" s="197"/>
      <c r="AA347" s="197"/>
      <c r="AB347" s="197"/>
      <c r="AC347" s="197"/>
      <c r="AD347" s="197"/>
      <c r="AE347" s="197"/>
      <c r="AF347" s="197"/>
      <c r="AG347" s="197"/>
    </row>
    <row r="348" s="197" customFormat="1" ht="15.75">
      <c r="A348" s="197"/>
      <c r="B348" s="197"/>
      <c r="C348" s="197"/>
      <c r="D348" s="197"/>
      <c r="E348" s="197"/>
      <c r="F348" s="197"/>
      <c r="G348" s="197"/>
      <c r="H348" s="197"/>
      <c r="I348" s="197"/>
      <c r="J348" s="197"/>
      <c r="K348" s="197"/>
      <c r="L348" s="197"/>
      <c r="M348" s="197"/>
      <c r="N348" s="197"/>
      <c r="O348" s="197"/>
      <c r="P348" s="197"/>
      <c r="Q348" s="197"/>
      <c r="R348" s="197"/>
      <c r="S348" s="197"/>
      <c r="T348" s="197"/>
      <c r="U348" s="197"/>
      <c r="V348" s="197"/>
      <c r="W348" s="197"/>
      <c r="X348" s="197"/>
      <c r="Y348" s="197"/>
      <c r="Z348" s="197"/>
      <c r="AA348" s="197"/>
      <c r="AB348" s="197"/>
      <c r="AC348" s="197"/>
      <c r="AD348" s="197"/>
      <c r="AE348" s="197"/>
      <c r="AF348" s="197"/>
      <c r="AG348" s="197"/>
    </row>
    <row r="349" s="197" customFormat="1" ht="15.75">
      <c r="A349" s="197"/>
      <c r="B349" s="197"/>
      <c r="C349" s="197"/>
      <c r="D349" s="197"/>
      <c r="E349" s="197"/>
      <c r="F349" s="197"/>
      <c r="G349" s="197"/>
      <c r="H349" s="197"/>
      <c r="I349" s="197"/>
      <c r="J349" s="197"/>
      <c r="K349" s="197"/>
      <c r="L349" s="197"/>
      <c r="M349" s="197"/>
      <c r="N349" s="197"/>
      <c r="O349" s="197"/>
      <c r="P349" s="197"/>
      <c r="Q349" s="197"/>
      <c r="R349" s="197"/>
      <c r="S349" s="197"/>
      <c r="T349" s="197"/>
      <c r="U349" s="197"/>
      <c r="V349" s="197"/>
      <c r="W349" s="197"/>
      <c r="X349" s="197"/>
      <c r="Y349" s="197"/>
      <c r="Z349" s="197"/>
      <c r="AA349" s="197"/>
      <c r="AB349" s="197"/>
      <c r="AC349" s="197"/>
      <c r="AD349" s="197"/>
      <c r="AE349" s="197"/>
      <c r="AF349" s="197"/>
      <c r="AG349" s="197"/>
    </row>
    <row r="350" s="197" customFormat="1" ht="15.75">
      <c r="A350" s="197"/>
      <c r="B350" s="197"/>
      <c r="C350" s="197"/>
      <c r="D350" s="197"/>
      <c r="E350" s="197"/>
      <c r="F350" s="197"/>
      <c r="G350" s="197"/>
      <c r="H350" s="197"/>
      <c r="I350" s="197"/>
      <c r="J350" s="197"/>
      <c r="K350" s="197"/>
      <c r="L350" s="197"/>
      <c r="M350" s="197"/>
      <c r="N350" s="197"/>
      <c r="O350" s="197"/>
      <c r="P350" s="197"/>
      <c r="Q350" s="197"/>
      <c r="R350" s="197"/>
      <c r="S350" s="197"/>
      <c r="T350" s="197"/>
      <c r="U350" s="197"/>
      <c r="V350" s="197"/>
      <c r="W350" s="197"/>
      <c r="X350" s="197"/>
      <c r="Y350" s="197"/>
      <c r="Z350" s="197"/>
      <c r="AA350" s="197"/>
      <c r="AB350" s="197"/>
      <c r="AC350" s="197"/>
      <c r="AD350" s="197"/>
      <c r="AE350" s="197"/>
      <c r="AF350" s="197"/>
      <c r="AG350" s="197"/>
    </row>
    <row r="351" s="197" customFormat="1" ht="15.75">
      <c r="A351" s="197"/>
      <c r="B351" s="197"/>
      <c r="C351" s="197"/>
      <c r="D351" s="197"/>
      <c r="E351" s="197"/>
      <c r="F351" s="197"/>
      <c r="G351" s="197"/>
      <c r="H351" s="197"/>
      <c r="I351" s="197"/>
      <c r="J351" s="197"/>
      <c r="K351" s="197"/>
      <c r="L351" s="197"/>
      <c r="M351" s="197"/>
      <c r="N351" s="197"/>
      <c r="O351" s="197"/>
      <c r="P351" s="197"/>
      <c r="Q351" s="197"/>
      <c r="R351" s="197"/>
      <c r="S351" s="197"/>
      <c r="T351" s="197"/>
      <c r="U351" s="197"/>
      <c r="V351" s="197"/>
      <c r="W351" s="197"/>
      <c r="X351" s="197"/>
      <c r="Y351" s="197"/>
      <c r="Z351" s="197"/>
      <c r="AA351" s="197"/>
      <c r="AB351" s="197"/>
      <c r="AC351" s="197"/>
      <c r="AD351" s="197"/>
      <c r="AE351" s="197"/>
      <c r="AF351" s="197"/>
      <c r="AG351" s="197"/>
    </row>
    <row r="352" s="197" customFormat="1" ht="15.75">
      <c r="A352" s="197"/>
      <c r="B352" s="197"/>
      <c r="C352" s="197"/>
      <c r="D352" s="197"/>
      <c r="E352" s="197"/>
      <c r="F352" s="197"/>
      <c r="G352" s="197"/>
      <c r="H352" s="197"/>
      <c r="I352" s="197"/>
      <c r="J352" s="197"/>
      <c r="K352" s="197"/>
      <c r="L352" s="197"/>
      <c r="M352" s="197"/>
      <c r="N352" s="197"/>
      <c r="O352" s="197"/>
      <c r="P352" s="197"/>
      <c r="Q352" s="197"/>
      <c r="R352" s="197"/>
      <c r="S352" s="197"/>
      <c r="T352" s="197"/>
      <c r="U352" s="197"/>
      <c r="V352" s="197"/>
      <c r="W352" s="197"/>
      <c r="X352" s="197"/>
      <c r="Y352" s="197"/>
      <c r="Z352" s="197"/>
      <c r="AA352" s="197"/>
      <c r="AB352" s="197"/>
      <c r="AC352" s="197"/>
      <c r="AD352" s="197"/>
      <c r="AE352" s="197"/>
      <c r="AF352" s="197"/>
      <c r="AG352" s="197"/>
    </row>
    <row r="353" s="197" customFormat="1" ht="15.75">
      <c r="A353" s="197"/>
      <c r="B353" s="197"/>
      <c r="C353" s="197"/>
      <c r="D353" s="197"/>
      <c r="E353" s="197"/>
      <c r="F353" s="197"/>
      <c r="G353" s="197"/>
      <c r="H353" s="197"/>
      <c r="I353" s="197"/>
      <c r="J353" s="197"/>
      <c r="K353" s="197"/>
      <c r="L353" s="197"/>
      <c r="M353" s="197"/>
      <c r="N353" s="197"/>
      <c r="O353" s="197"/>
      <c r="P353" s="197"/>
      <c r="Q353" s="197"/>
      <c r="R353" s="197"/>
      <c r="S353" s="197"/>
      <c r="T353" s="197"/>
      <c r="U353" s="197"/>
      <c r="V353" s="197"/>
      <c r="W353" s="197"/>
      <c r="X353" s="197"/>
      <c r="Y353" s="197"/>
      <c r="Z353" s="197"/>
      <c r="AA353" s="197"/>
      <c r="AB353" s="197"/>
      <c r="AC353" s="197"/>
      <c r="AD353" s="197"/>
      <c r="AE353" s="197"/>
      <c r="AF353" s="197"/>
      <c r="AG353" s="197"/>
    </row>
    <row r="354" s="197" customFormat="1" ht="15.75">
      <c r="A354" s="197"/>
      <c r="B354" s="197"/>
      <c r="C354" s="197"/>
      <c r="D354" s="197"/>
      <c r="E354" s="197"/>
      <c r="F354" s="197"/>
      <c r="G354" s="197"/>
      <c r="H354" s="197"/>
      <c r="I354" s="197"/>
      <c r="J354" s="197"/>
      <c r="K354" s="197"/>
      <c r="L354" s="197"/>
      <c r="M354" s="197"/>
      <c r="N354" s="197"/>
      <c r="O354" s="197"/>
      <c r="P354" s="197"/>
      <c r="Q354" s="197"/>
      <c r="R354" s="197"/>
      <c r="S354" s="197"/>
      <c r="T354" s="197"/>
      <c r="U354" s="197"/>
      <c r="V354" s="197"/>
      <c r="W354" s="197"/>
      <c r="X354" s="197"/>
      <c r="Y354" s="197"/>
      <c r="Z354" s="197"/>
      <c r="AA354" s="197"/>
      <c r="AB354" s="197"/>
      <c r="AC354" s="197"/>
      <c r="AD354" s="197"/>
      <c r="AE354" s="197"/>
      <c r="AF354" s="197"/>
      <c r="AG354" s="197"/>
    </row>
    <row r="355" s="197" customFormat="1" ht="15.75">
      <c r="A355" s="197"/>
      <c r="B355" s="197"/>
      <c r="C355" s="197"/>
      <c r="D355" s="197"/>
      <c r="E355" s="197"/>
      <c r="F355" s="197"/>
      <c r="G355" s="197"/>
      <c r="H355" s="197"/>
      <c r="I355" s="197"/>
      <c r="J355" s="197"/>
      <c r="K355" s="197"/>
      <c r="L355" s="197"/>
      <c r="M355" s="197"/>
      <c r="N355" s="197"/>
      <c r="O355" s="197"/>
      <c r="P355" s="197"/>
      <c r="Q355" s="197"/>
      <c r="R355" s="197"/>
      <c r="S355" s="197"/>
      <c r="T355" s="197"/>
      <c r="U355" s="197"/>
      <c r="V355" s="197"/>
      <c r="W355" s="197"/>
      <c r="X355" s="197"/>
      <c r="Y355" s="197"/>
      <c r="Z355" s="197"/>
      <c r="AA355" s="197"/>
      <c r="AB355" s="197"/>
      <c r="AC355" s="197"/>
      <c r="AD355" s="197"/>
      <c r="AE355" s="197"/>
      <c r="AF355" s="197"/>
      <c r="AG355" s="197"/>
    </row>
    <row r="356" s="197" customFormat="1" ht="15.75">
      <c r="A356" s="197"/>
      <c r="B356" s="197"/>
      <c r="C356" s="197"/>
      <c r="D356" s="197"/>
      <c r="E356" s="197"/>
      <c r="F356" s="197"/>
      <c r="G356" s="197"/>
      <c r="H356" s="197"/>
      <c r="I356" s="197"/>
      <c r="J356" s="197"/>
      <c r="K356" s="197"/>
      <c r="L356" s="197"/>
      <c r="M356" s="197"/>
      <c r="N356" s="197"/>
      <c r="O356" s="197"/>
      <c r="P356" s="197"/>
      <c r="Q356" s="197"/>
      <c r="R356" s="197"/>
      <c r="S356" s="197"/>
      <c r="T356" s="197"/>
      <c r="U356" s="197"/>
      <c r="V356" s="197"/>
      <c r="W356" s="197"/>
      <c r="X356" s="197"/>
      <c r="Y356" s="197"/>
      <c r="Z356" s="197"/>
      <c r="AA356" s="197"/>
      <c r="AB356" s="197"/>
      <c r="AC356" s="197"/>
      <c r="AD356" s="197"/>
      <c r="AE356" s="197"/>
      <c r="AF356" s="197"/>
      <c r="AG356" s="197"/>
    </row>
    <row r="357" s="197" customFormat="1" ht="15.75">
      <c r="A357" s="197"/>
      <c r="B357" s="197"/>
      <c r="C357" s="197"/>
      <c r="D357" s="197"/>
      <c r="E357" s="197"/>
      <c r="F357" s="197"/>
      <c r="G357" s="197"/>
      <c r="H357" s="197"/>
      <c r="I357" s="197"/>
      <c r="J357" s="197"/>
      <c r="K357" s="197"/>
      <c r="L357" s="197"/>
      <c r="M357" s="197"/>
      <c r="N357" s="197"/>
      <c r="O357" s="197"/>
      <c r="P357" s="197"/>
      <c r="Q357" s="197"/>
      <c r="R357" s="197"/>
      <c r="S357" s="197"/>
      <c r="T357" s="197"/>
      <c r="U357" s="197"/>
      <c r="V357" s="197"/>
      <c r="W357" s="197"/>
      <c r="X357" s="197"/>
      <c r="Y357" s="197"/>
      <c r="Z357" s="197"/>
      <c r="AA357" s="197"/>
      <c r="AB357" s="197"/>
      <c r="AC357" s="197"/>
      <c r="AD357" s="197"/>
      <c r="AE357" s="197"/>
      <c r="AF357" s="197"/>
      <c r="AG357" s="197"/>
    </row>
    <row r="358" s="197" customFormat="1" ht="15.75">
      <c r="A358" s="197"/>
      <c r="B358" s="197"/>
      <c r="C358" s="197"/>
      <c r="D358" s="197"/>
      <c r="E358" s="197"/>
      <c r="F358" s="197"/>
      <c r="G358" s="197"/>
      <c r="H358" s="197"/>
      <c r="I358" s="197"/>
      <c r="J358" s="197"/>
      <c r="K358" s="197"/>
      <c r="L358" s="197"/>
      <c r="M358" s="197"/>
      <c r="N358" s="197"/>
      <c r="O358" s="197"/>
      <c r="P358" s="197"/>
      <c r="Q358" s="197"/>
      <c r="R358" s="197"/>
      <c r="S358" s="197"/>
      <c r="T358" s="197"/>
      <c r="U358" s="197"/>
      <c r="V358" s="197"/>
      <c r="W358" s="197"/>
      <c r="X358" s="197"/>
      <c r="Y358" s="197"/>
      <c r="Z358" s="197"/>
      <c r="AA358" s="197"/>
      <c r="AB358" s="197"/>
      <c r="AC358" s="197"/>
      <c r="AD358" s="197"/>
      <c r="AE358" s="197"/>
      <c r="AF358" s="197"/>
      <c r="AG358" s="197"/>
    </row>
    <row r="359" s="197" customFormat="1" ht="15.75">
      <c r="A359" s="197"/>
      <c r="B359" s="197"/>
      <c r="C359" s="197"/>
      <c r="D359" s="197"/>
      <c r="E359" s="197"/>
      <c r="F359" s="197"/>
      <c r="G359" s="197"/>
      <c r="H359" s="197"/>
      <c r="I359" s="197"/>
      <c r="J359" s="197"/>
      <c r="K359" s="197"/>
      <c r="L359" s="197"/>
      <c r="M359" s="197"/>
      <c r="N359" s="197"/>
      <c r="O359" s="197"/>
      <c r="P359" s="197"/>
      <c r="Q359" s="197"/>
      <c r="R359" s="197"/>
      <c r="S359" s="197"/>
      <c r="T359" s="197"/>
      <c r="U359" s="197"/>
      <c r="V359" s="197"/>
      <c r="W359" s="197"/>
      <c r="X359" s="197"/>
      <c r="Y359" s="197"/>
      <c r="Z359" s="197"/>
      <c r="AA359" s="197"/>
      <c r="AB359" s="197"/>
      <c r="AC359" s="197"/>
      <c r="AD359" s="197"/>
      <c r="AE359" s="197"/>
      <c r="AF359" s="197"/>
      <c r="AG359" s="197"/>
    </row>
    <row r="360" s="197" customFormat="1" ht="15.75">
      <c r="A360" s="197"/>
      <c r="B360" s="197"/>
      <c r="C360" s="197"/>
      <c r="D360" s="197"/>
      <c r="E360" s="197"/>
      <c r="F360" s="197"/>
      <c r="G360" s="197"/>
      <c r="H360" s="197"/>
      <c r="I360" s="197"/>
      <c r="J360" s="197"/>
      <c r="K360" s="197"/>
      <c r="L360" s="197"/>
      <c r="M360" s="197"/>
      <c r="N360" s="197"/>
      <c r="O360" s="197"/>
      <c r="P360" s="197"/>
      <c r="Q360" s="197"/>
      <c r="R360" s="197"/>
      <c r="S360" s="197"/>
      <c r="T360" s="197"/>
      <c r="U360" s="197"/>
      <c r="V360" s="197"/>
      <c r="W360" s="197"/>
      <c r="X360" s="197"/>
      <c r="Y360" s="197"/>
      <c r="Z360" s="197"/>
      <c r="AA360" s="197"/>
      <c r="AB360" s="197"/>
      <c r="AC360" s="197"/>
      <c r="AD360" s="197"/>
      <c r="AE360" s="197"/>
      <c r="AF360" s="197"/>
      <c r="AG360" s="197"/>
    </row>
    <row r="361" s="197" customFormat="1" ht="15.75">
      <c r="A361" s="197"/>
      <c r="B361" s="197"/>
      <c r="C361" s="197"/>
      <c r="D361" s="197"/>
      <c r="E361" s="197"/>
      <c r="F361" s="197"/>
      <c r="G361" s="197"/>
      <c r="H361" s="197"/>
      <c r="I361" s="197"/>
      <c r="J361" s="197"/>
      <c r="K361" s="197"/>
      <c r="L361" s="197"/>
      <c r="M361" s="197"/>
      <c r="N361" s="197"/>
      <c r="O361" s="197"/>
      <c r="P361" s="197"/>
      <c r="Q361" s="197"/>
      <c r="R361" s="197"/>
      <c r="S361" s="197"/>
      <c r="T361" s="197"/>
      <c r="U361" s="197"/>
      <c r="V361" s="197"/>
      <c r="W361" s="197"/>
      <c r="X361" s="197"/>
      <c r="Y361" s="197"/>
      <c r="Z361" s="197"/>
      <c r="AA361" s="197"/>
      <c r="AB361" s="197"/>
      <c r="AC361" s="197"/>
      <c r="AD361" s="197"/>
      <c r="AE361" s="197"/>
      <c r="AF361" s="197"/>
      <c r="AG361" s="197"/>
    </row>
    <row r="362" s="197" customFormat="1" ht="15.75">
      <c r="A362" s="197"/>
      <c r="B362" s="197"/>
      <c r="C362" s="197"/>
      <c r="D362" s="197"/>
      <c r="E362" s="197"/>
      <c r="F362" s="197"/>
      <c r="G362" s="197"/>
      <c r="H362" s="197"/>
      <c r="I362" s="197"/>
      <c r="J362" s="197"/>
      <c r="K362" s="197"/>
      <c r="L362" s="197"/>
      <c r="M362" s="197"/>
      <c r="N362" s="197"/>
      <c r="O362" s="197"/>
      <c r="P362" s="197"/>
      <c r="Q362" s="197"/>
      <c r="R362" s="197"/>
      <c r="S362" s="197"/>
      <c r="T362" s="197"/>
      <c r="U362" s="197"/>
      <c r="V362" s="197"/>
      <c r="W362" s="197"/>
      <c r="X362" s="197"/>
      <c r="Y362" s="197"/>
      <c r="Z362" s="197"/>
      <c r="AA362" s="197"/>
      <c r="AB362" s="197"/>
      <c r="AC362" s="197"/>
      <c r="AD362" s="197"/>
      <c r="AE362" s="197"/>
      <c r="AF362" s="197"/>
      <c r="AG362" s="197"/>
    </row>
    <row r="363" s="197" customFormat="1" ht="15.75">
      <c r="A363" s="197"/>
      <c r="B363" s="197"/>
      <c r="C363" s="197"/>
      <c r="D363" s="197"/>
      <c r="E363" s="197"/>
      <c r="F363" s="197"/>
      <c r="G363" s="197"/>
      <c r="H363" s="197"/>
      <c r="I363" s="197"/>
      <c r="J363" s="197"/>
      <c r="K363" s="197"/>
      <c r="L363" s="197"/>
      <c r="M363" s="197"/>
      <c r="N363" s="197"/>
      <c r="O363" s="197"/>
      <c r="P363" s="197"/>
      <c r="Q363" s="197"/>
      <c r="R363" s="197"/>
      <c r="S363" s="197"/>
      <c r="T363" s="197"/>
      <c r="U363" s="197"/>
      <c r="V363" s="197"/>
      <c r="W363" s="197"/>
      <c r="X363" s="197"/>
      <c r="Y363" s="197"/>
      <c r="Z363" s="197"/>
      <c r="AA363" s="197"/>
      <c r="AB363" s="197"/>
      <c r="AC363" s="197"/>
      <c r="AD363" s="197"/>
      <c r="AE363" s="197"/>
      <c r="AF363" s="197"/>
      <c r="AG363" s="197"/>
    </row>
    <row r="364" s="197" customFormat="1" ht="15.75">
      <c r="A364" s="197"/>
      <c r="B364" s="197"/>
      <c r="C364" s="197"/>
      <c r="D364" s="197"/>
      <c r="E364" s="197"/>
      <c r="F364" s="197"/>
      <c r="G364" s="197"/>
      <c r="H364" s="197"/>
      <c r="I364" s="197"/>
      <c r="J364" s="197"/>
      <c r="K364" s="197"/>
      <c r="L364" s="197"/>
      <c r="M364" s="197"/>
      <c r="N364" s="197"/>
      <c r="O364" s="197"/>
      <c r="P364" s="197"/>
      <c r="Q364" s="197"/>
      <c r="R364" s="197"/>
      <c r="S364" s="197"/>
      <c r="T364" s="197"/>
      <c r="U364" s="197"/>
      <c r="V364" s="197"/>
      <c r="W364" s="197"/>
      <c r="X364" s="197"/>
      <c r="Y364" s="197"/>
      <c r="Z364" s="197"/>
      <c r="AA364" s="197"/>
      <c r="AB364" s="197"/>
      <c r="AC364" s="197"/>
      <c r="AD364" s="197"/>
      <c r="AE364" s="197"/>
      <c r="AF364" s="197"/>
      <c r="AG364" s="197"/>
    </row>
    <row r="365" s="197" customFormat="1" ht="15.75">
      <c r="A365" s="197"/>
      <c r="B365" s="197"/>
      <c r="C365" s="197"/>
      <c r="D365" s="197"/>
      <c r="E365" s="197"/>
      <c r="F365" s="197"/>
      <c r="G365" s="197"/>
      <c r="H365" s="197"/>
      <c r="I365" s="197"/>
      <c r="J365" s="197"/>
      <c r="K365" s="197"/>
      <c r="L365" s="197"/>
      <c r="M365" s="197"/>
      <c r="N365" s="197"/>
      <c r="O365" s="197"/>
      <c r="P365" s="197"/>
      <c r="Q365" s="197"/>
      <c r="R365" s="197"/>
      <c r="S365" s="197"/>
      <c r="T365" s="197"/>
      <c r="U365" s="197"/>
      <c r="V365" s="197"/>
      <c r="W365" s="197"/>
      <c r="X365" s="197"/>
      <c r="Y365" s="197"/>
      <c r="Z365" s="197"/>
      <c r="AA365" s="197"/>
      <c r="AB365" s="197"/>
      <c r="AC365" s="197"/>
      <c r="AD365" s="197"/>
      <c r="AE365" s="197"/>
      <c r="AF365" s="197"/>
      <c r="AG365" s="197"/>
    </row>
    <row r="366" s="197" customFormat="1" ht="15.75">
      <c r="A366" s="197"/>
      <c r="B366" s="197"/>
      <c r="C366" s="197"/>
      <c r="D366" s="197"/>
      <c r="E366" s="197"/>
      <c r="F366" s="197"/>
      <c r="G366" s="197"/>
      <c r="H366" s="197"/>
      <c r="I366" s="197"/>
      <c r="J366" s="197"/>
      <c r="K366" s="197"/>
      <c r="L366" s="197"/>
      <c r="M366" s="197"/>
      <c r="N366" s="197"/>
      <c r="O366" s="197"/>
      <c r="P366" s="197"/>
      <c r="Q366" s="197"/>
      <c r="R366" s="197"/>
      <c r="S366" s="197"/>
      <c r="T366" s="197"/>
      <c r="U366" s="197"/>
      <c r="V366" s="197"/>
      <c r="W366" s="197"/>
      <c r="X366" s="197"/>
      <c r="Y366" s="197"/>
      <c r="Z366" s="197"/>
      <c r="AA366" s="197"/>
      <c r="AB366" s="197"/>
      <c r="AC366" s="197"/>
      <c r="AD366" s="197"/>
      <c r="AE366" s="197"/>
      <c r="AF366" s="197"/>
      <c r="AG366" s="197"/>
    </row>
    <row r="367" s="197" customFormat="1" ht="15.75">
      <c r="A367" s="197"/>
      <c r="B367" s="197"/>
      <c r="C367" s="197"/>
      <c r="D367" s="197"/>
      <c r="E367" s="197"/>
      <c r="F367" s="197"/>
      <c r="G367" s="197"/>
      <c r="H367" s="197"/>
      <c r="I367" s="197"/>
      <c r="J367" s="197"/>
      <c r="K367" s="197"/>
      <c r="L367" s="197"/>
      <c r="M367" s="197"/>
      <c r="N367" s="197"/>
      <c r="O367" s="197"/>
      <c r="P367" s="197"/>
      <c r="Q367" s="197"/>
      <c r="R367" s="197"/>
      <c r="S367" s="197"/>
      <c r="T367" s="197"/>
      <c r="U367" s="197"/>
      <c r="V367" s="197"/>
      <c r="W367" s="197"/>
      <c r="X367" s="197"/>
      <c r="Y367" s="197"/>
      <c r="Z367" s="197"/>
      <c r="AA367" s="197"/>
      <c r="AB367" s="197"/>
      <c r="AC367" s="197"/>
      <c r="AD367" s="197"/>
      <c r="AE367" s="197"/>
      <c r="AF367" s="197"/>
      <c r="AG367" s="197"/>
    </row>
    <row r="368" s="197" customFormat="1" ht="15.75">
      <c r="A368" s="197"/>
      <c r="B368" s="197"/>
      <c r="C368" s="197"/>
      <c r="D368" s="197"/>
      <c r="E368" s="197"/>
      <c r="F368" s="197"/>
      <c r="G368" s="197"/>
      <c r="H368" s="197"/>
      <c r="I368" s="197"/>
      <c r="J368" s="197"/>
      <c r="K368" s="197"/>
      <c r="L368" s="197"/>
      <c r="M368" s="197"/>
      <c r="N368" s="197"/>
      <c r="O368" s="197"/>
      <c r="P368" s="197"/>
      <c r="Q368" s="197"/>
      <c r="R368" s="197"/>
      <c r="S368" s="197"/>
      <c r="T368" s="197"/>
      <c r="U368" s="197"/>
      <c r="V368" s="197"/>
      <c r="W368" s="197"/>
      <c r="X368" s="197"/>
      <c r="Y368" s="197"/>
      <c r="Z368" s="197"/>
      <c r="AA368" s="197"/>
      <c r="AB368" s="197"/>
      <c r="AC368" s="197"/>
      <c r="AD368" s="197"/>
      <c r="AE368" s="197"/>
      <c r="AF368" s="197"/>
      <c r="AG368" s="197"/>
    </row>
    <row r="369" s="197" customFormat="1" ht="15.75">
      <c r="A369" s="197"/>
      <c r="B369" s="197"/>
      <c r="C369" s="197"/>
      <c r="D369" s="197"/>
      <c r="E369" s="197"/>
      <c r="F369" s="197"/>
      <c r="G369" s="197"/>
      <c r="H369" s="197"/>
      <c r="I369" s="197"/>
      <c r="J369" s="197"/>
      <c r="K369" s="197"/>
      <c r="L369" s="197"/>
      <c r="M369" s="197"/>
      <c r="N369" s="197"/>
      <c r="O369" s="197"/>
      <c r="P369" s="197"/>
      <c r="Q369" s="197"/>
      <c r="R369" s="197"/>
      <c r="S369" s="197"/>
      <c r="T369" s="197"/>
      <c r="U369" s="197"/>
      <c r="V369" s="197"/>
      <c r="W369" s="197"/>
      <c r="X369" s="197"/>
      <c r="Y369" s="197"/>
      <c r="Z369" s="197"/>
      <c r="AA369" s="197"/>
      <c r="AB369" s="197"/>
      <c r="AC369" s="197"/>
      <c r="AD369" s="197"/>
      <c r="AE369" s="197"/>
      <c r="AF369" s="197"/>
      <c r="AG369" s="197"/>
    </row>
    <row r="370" s="197" customFormat="1" ht="15.75">
      <c r="A370" s="197"/>
      <c r="B370" s="197"/>
      <c r="C370" s="197"/>
      <c r="D370" s="197"/>
      <c r="E370" s="197"/>
      <c r="F370" s="197"/>
      <c r="G370" s="197"/>
      <c r="H370" s="197"/>
      <c r="I370" s="197"/>
      <c r="J370" s="197"/>
      <c r="K370" s="197"/>
      <c r="L370" s="197"/>
      <c r="M370" s="197"/>
      <c r="N370" s="197"/>
      <c r="O370" s="197"/>
      <c r="P370" s="197"/>
      <c r="Q370" s="197"/>
      <c r="R370" s="197"/>
      <c r="S370" s="197"/>
      <c r="T370" s="197"/>
      <c r="U370" s="197"/>
      <c r="V370" s="197"/>
      <c r="W370" s="197"/>
      <c r="X370" s="197"/>
      <c r="Y370" s="197"/>
      <c r="Z370" s="197"/>
      <c r="AA370" s="197"/>
      <c r="AB370" s="197"/>
      <c r="AC370" s="197"/>
      <c r="AD370" s="197"/>
      <c r="AE370" s="197"/>
      <c r="AF370" s="197"/>
      <c r="AG370" s="197"/>
    </row>
    <row r="371" s="197" customFormat="1" ht="15.75">
      <c r="A371" s="197"/>
      <c r="B371" s="197"/>
      <c r="C371" s="197"/>
      <c r="D371" s="197"/>
      <c r="E371" s="197"/>
      <c r="F371" s="197"/>
      <c r="G371" s="197"/>
      <c r="H371" s="197"/>
      <c r="I371" s="197"/>
      <c r="J371" s="197"/>
      <c r="K371" s="197"/>
      <c r="L371" s="197"/>
      <c r="M371" s="197"/>
      <c r="N371" s="197"/>
      <c r="O371" s="197"/>
      <c r="P371" s="197"/>
      <c r="Q371" s="197"/>
      <c r="R371" s="197"/>
      <c r="S371" s="197"/>
      <c r="T371" s="197"/>
      <c r="U371" s="197"/>
      <c r="V371" s="197"/>
      <c r="W371" s="197"/>
      <c r="X371" s="197"/>
      <c r="Y371" s="197"/>
      <c r="Z371" s="197"/>
      <c r="AA371" s="197"/>
      <c r="AB371" s="197"/>
      <c r="AC371" s="197"/>
      <c r="AD371" s="197"/>
      <c r="AE371" s="197"/>
      <c r="AF371" s="197"/>
      <c r="AG371" s="197"/>
    </row>
    <row r="372" s="197" customFormat="1" ht="15.75">
      <c r="A372" s="197"/>
      <c r="B372" s="197"/>
      <c r="C372" s="197"/>
      <c r="D372" s="197"/>
      <c r="E372" s="197"/>
      <c r="F372" s="197"/>
      <c r="G372" s="197"/>
      <c r="H372" s="197"/>
      <c r="I372" s="197"/>
      <c r="J372" s="197"/>
      <c r="K372" s="197"/>
      <c r="L372" s="197"/>
      <c r="M372" s="197"/>
      <c r="N372" s="197"/>
      <c r="O372" s="197"/>
      <c r="P372" s="197"/>
      <c r="Q372" s="197"/>
      <c r="R372" s="197"/>
      <c r="S372" s="197"/>
      <c r="T372" s="197"/>
      <c r="U372" s="197"/>
      <c r="V372" s="197"/>
      <c r="W372" s="197"/>
      <c r="X372" s="197"/>
      <c r="Y372" s="197"/>
      <c r="Z372" s="197"/>
      <c r="AA372" s="197"/>
      <c r="AB372" s="197"/>
      <c r="AC372" s="197"/>
      <c r="AD372" s="197"/>
      <c r="AE372" s="197"/>
      <c r="AF372" s="197"/>
      <c r="AG372" s="197"/>
    </row>
    <row r="373" s="197" customFormat="1" ht="15.75">
      <c r="A373" s="197"/>
      <c r="B373" s="197"/>
      <c r="C373" s="197"/>
      <c r="D373" s="197"/>
      <c r="E373" s="197"/>
      <c r="F373" s="197"/>
      <c r="G373" s="197"/>
      <c r="H373" s="197"/>
      <c r="I373" s="197"/>
      <c r="J373" s="197"/>
      <c r="K373" s="197"/>
      <c r="L373" s="197"/>
      <c r="M373" s="197"/>
      <c r="N373" s="197"/>
      <c r="O373" s="197"/>
      <c r="P373" s="197"/>
      <c r="Q373" s="197"/>
      <c r="R373" s="197"/>
      <c r="S373" s="197"/>
      <c r="T373" s="197"/>
      <c r="U373" s="197"/>
      <c r="V373" s="197"/>
      <c r="W373" s="197"/>
      <c r="X373" s="197"/>
      <c r="Y373" s="197"/>
      <c r="Z373" s="197"/>
      <c r="AA373" s="197"/>
      <c r="AB373" s="197"/>
      <c r="AC373" s="197"/>
      <c r="AD373" s="197"/>
      <c r="AE373" s="197"/>
      <c r="AF373" s="197"/>
      <c r="AG373" s="197"/>
    </row>
    <row r="374" s="197" customFormat="1" ht="15.75">
      <c r="A374" s="197"/>
      <c r="B374" s="197"/>
      <c r="C374" s="197"/>
      <c r="D374" s="197"/>
      <c r="E374" s="197"/>
      <c r="F374" s="197"/>
      <c r="G374" s="197"/>
      <c r="H374" s="197"/>
      <c r="I374" s="197"/>
      <c r="J374" s="197"/>
      <c r="K374" s="197"/>
      <c r="L374" s="197"/>
      <c r="M374" s="197"/>
      <c r="N374" s="197"/>
      <c r="O374" s="197"/>
      <c r="P374" s="197"/>
      <c r="Q374" s="197"/>
      <c r="R374" s="197"/>
      <c r="S374" s="197"/>
      <c r="T374" s="197"/>
      <c r="U374" s="197"/>
      <c r="V374" s="197"/>
      <c r="W374" s="197"/>
      <c r="X374" s="197"/>
      <c r="Y374" s="197"/>
      <c r="Z374" s="197"/>
      <c r="AA374" s="197"/>
      <c r="AB374" s="197"/>
      <c r="AC374" s="197"/>
      <c r="AD374" s="197"/>
      <c r="AE374" s="197"/>
      <c r="AF374" s="197"/>
      <c r="AG374" s="197"/>
    </row>
    <row r="375" s="197" customFormat="1" ht="15.75">
      <c r="A375" s="197"/>
      <c r="B375" s="197"/>
      <c r="C375" s="197"/>
      <c r="D375" s="197"/>
      <c r="E375" s="197"/>
      <c r="F375" s="197"/>
      <c r="G375" s="197"/>
      <c r="H375" s="197"/>
      <c r="I375" s="197"/>
      <c r="J375" s="197"/>
      <c r="K375" s="197"/>
      <c r="L375" s="197"/>
      <c r="M375" s="197"/>
      <c r="N375" s="197"/>
      <c r="O375" s="197"/>
      <c r="P375" s="197"/>
      <c r="Q375" s="197"/>
      <c r="R375" s="197"/>
      <c r="S375" s="197"/>
      <c r="T375" s="197"/>
      <c r="U375" s="197"/>
      <c r="V375" s="197"/>
      <c r="W375" s="197"/>
      <c r="X375" s="197"/>
      <c r="Y375" s="197"/>
      <c r="Z375" s="197"/>
      <c r="AA375" s="197"/>
      <c r="AB375" s="197"/>
      <c r="AC375" s="197"/>
      <c r="AD375" s="197"/>
      <c r="AE375" s="197"/>
      <c r="AF375" s="197"/>
      <c r="AG375" s="197"/>
    </row>
    <row r="376" s="197" customFormat="1" ht="15.75">
      <c r="A376" s="197"/>
      <c r="B376" s="197"/>
      <c r="C376" s="197"/>
      <c r="D376" s="197"/>
      <c r="E376" s="197"/>
      <c r="F376" s="197"/>
      <c r="G376" s="197"/>
      <c r="H376" s="197"/>
      <c r="I376" s="197"/>
      <c r="J376" s="197"/>
      <c r="K376" s="197"/>
      <c r="L376" s="197"/>
      <c r="M376" s="197"/>
      <c r="N376" s="197"/>
      <c r="O376" s="197"/>
      <c r="P376" s="197"/>
      <c r="Q376" s="197"/>
      <c r="R376" s="197"/>
      <c r="S376" s="197"/>
      <c r="T376" s="197"/>
      <c r="U376" s="197"/>
      <c r="V376" s="197"/>
      <c r="W376" s="197"/>
      <c r="X376" s="197"/>
      <c r="Y376" s="197"/>
      <c r="Z376" s="197"/>
      <c r="AA376" s="197"/>
      <c r="AB376" s="197"/>
      <c r="AC376" s="197"/>
      <c r="AD376" s="197"/>
      <c r="AE376" s="197"/>
      <c r="AF376" s="197"/>
      <c r="AG376" s="197"/>
    </row>
    <row r="377" s="197" customFormat="1" ht="15.75">
      <c r="A377" s="197"/>
      <c r="B377" s="197"/>
      <c r="C377" s="197"/>
      <c r="D377" s="197"/>
      <c r="E377" s="197"/>
      <c r="F377" s="197"/>
      <c r="G377" s="197"/>
      <c r="H377" s="197"/>
      <c r="I377" s="197"/>
      <c r="J377" s="197"/>
      <c r="K377" s="197"/>
      <c r="L377" s="197"/>
      <c r="M377" s="197"/>
      <c r="N377" s="197"/>
      <c r="O377" s="197"/>
      <c r="P377" s="197"/>
      <c r="Q377" s="197"/>
      <c r="R377" s="197"/>
      <c r="S377" s="197"/>
      <c r="T377" s="197"/>
      <c r="U377" s="197"/>
      <c r="V377" s="197"/>
      <c r="W377" s="197"/>
      <c r="X377" s="197"/>
      <c r="Y377" s="197"/>
      <c r="Z377" s="197"/>
      <c r="AA377" s="197"/>
      <c r="AB377" s="197"/>
      <c r="AC377" s="197"/>
      <c r="AD377" s="197"/>
      <c r="AE377" s="197"/>
      <c r="AF377" s="197"/>
      <c r="AG377" s="197"/>
    </row>
    <row r="378" s="197" customFormat="1" ht="15.75">
      <c r="A378" s="197"/>
      <c r="B378" s="197"/>
      <c r="C378" s="197"/>
      <c r="D378" s="197"/>
      <c r="E378" s="197"/>
      <c r="F378" s="197"/>
      <c r="G378" s="197"/>
      <c r="H378" s="197"/>
      <c r="I378" s="197"/>
      <c r="J378" s="197"/>
      <c r="K378" s="197"/>
      <c r="L378" s="197"/>
      <c r="M378" s="197"/>
      <c r="N378" s="197"/>
      <c r="O378" s="197"/>
      <c r="P378" s="197"/>
      <c r="Q378" s="197"/>
      <c r="R378" s="197"/>
      <c r="S378" s="197"/>
      <c r="T378" s="197"/>
      <c r="U378" s="197"/>
      <c r="V378" s="197"/>
      <c r="W378" s="197"/>
      <c r="X378" s="197"/>
      <c r="Y378" s="197"/>
      <c r="Z378" s="197"/>
      <c r="AA378" s="197"/>
      <c r="AB378" s="197"/>
      <c r="AC378" s="197"/>
      <c r="AD378" s="197"/>
      <c r="AE378" s="197"/>
      <c r="AF378" s="197"/>
      <c r="AG378" s="197"/>
    </row>
    <row r="379" s="197" customFormat="1" ht="15.75">
      <c r="A379" s="197"/>
      <c r="B379" s="197"/>
      <c r="C379" s="197"/>
      <c r="D379" s="197"/>
      <c r="E379" s="197"/>
      <c r="F379" s="197"/>
      <c r="G379" s="197"/>
      <c r="H379" s="197"/>
      <c r="I379" s="197"/>
      <c r="J379" s="197"/>
      <c r="K379" s="197"/>
      <c r="L379" s="197"/>
      <c r="M379" s="197"/>
      <c r="N379" s="197"/>
      <c r="O379" s="197"/>
      <c r="P379" s="197"/>
      <c r="Q379" s="197"/>
      <c r="R379" s="197"/>
      <c r="S379" s="197"/>
      <c r="T379" s="197"/>
      <c r="U379" s="197"/>
      <c r="V379" s="197"/>
      <c r="W379" s="197"/>
      <c r="X379" s="197"/>
      <c r="Y379" s="197"/>
      <c r="Z379" s="197"/>
      <c r="AA379" s="197"/>
      <c r="AB379" s="197"/>
      <c r="AC379" s="197"/>
      <c r="AD379" s="197"/>
      <c r="AE379" s="197"/>
      <c r="AF379" s="197"/>
      <c r="AG379" s="197"/>
    </row>
    <row r="380" s="197" customFormat="1" ht="15.75">
      <c r="A380" s="197"/>
      <c r="B380" s="197"/>
      <c r="C380" s="197"/>
      <c r="D380" s="197"/>
      <c r="E380" s="197"/>
      <c r="F380" s="197"/>
      <c r="G380" s="197"/>
      <c r="H380" s="197"/>
      <c r="I380" s="197"/>
      <c r="J380" s="197"/>
      <c r="K380" s="197"/>
      <c r="L380" s="197"/>
      <c r="M380" s="197"/>
      <c r="N380" s="197"/>
      <c r="O380" s="197"/>
      <c r="P380" s="197"/>
      <c r="Q380" s="197"/>
      <c r="R380" s="197"/>
      <c r="S380" s="197"/>
      <c r="T380" s="197"/>
      <c r="U380" s="197"/>
      <c r="V380" s="197"/>
      <c r="W380" s="197"/>
      <c r="X380" s="197"/>
      <c r="Y380" s="197"/>
      <c r="Z380" s="197"/>
      <c r="AA380" s="197"/>
      <c r="AB380" s="197"/>
      <c r="AC380" s="197"/>
      <c r="AD380" s="197"/>
      <c r="AE380" s="197"/>
      <c r="AF380" s="197"/>
      <c r="AG380" s="197"/>
    </row>
    <row r="381" s="197" customFormat="1" ht="15.75">
      <c r="A381" s="197"/>
      <c r="B381" s="197"/>
      <c r="C381" s="197"/>
      <c r="D381" s="197"/>
      <c r="E381" s="197"/>
      <c r="F381" s="197"/>
      <c r="G381" s="197"/>
      <c r="H381" s="197"/>
      <c r="I381" s="197"/>
      <c r="J381" s="197"/>
      <c r="K381" s="197"/>
      <c r="L381" s="197"/>
      <c r="M381" s="197"/>
      <c r="N381" s="197"/>
      <c r="O381" s="197"/>
      <c r="P381" s="197"/>
      <c r="Q381" s="197"/>
      <c r="R381" s="197"/>
      <c r="S381" s="197"/>
      <c r="T381" s="197"/>
      <c r="U381" s="197"/>
      <c r="V381" s="197"/>
      <c r="W381" s="197"/>
      <c r="X381" s="197"/>
      <c r="Y381" s="197"/>
      <c r="Z381" s="197"/>
      <c r="AA381" s="197"/>
      <c r="AB381" s="197"/>
      <c r="AC381" s="197"/>
      <c r="AD381" s="197"/>
      <c r="AE381" s="197"/>
      <c r="AF381" s="197"/>
      <c r="AG381" s="197"/>
    </row>
    <row r="382" s="197" customFormat="1" ht="15.75">
      <c r="A382" s="197"/>
      <c r="B382" s="197"/>
      <c r="C382" s="197"/>
      <c r="D382" s="197"/>
      <c r="E382" s="197"/>
      <c r="F382" s="197"/>
      <c r="G382" s="197"/>
      <c r="H382" s="197"/>
      <c r="I382" s="197"/>
      <c r="J382" s="197"/>
      <c r="K382" s="197"/>
      <c r="L382" s="197"/>
      <c r="M382" s="197"/>
      <c r="N382" s="197"/>
      <c r="O382" s="197"/>
      <c r="P382" s="197"/>
      <c r="Q382" s="197"/>
      <c r="R382" s="197"/>
      <c r="S382" s="197"/>
      <c r="T382" s="197"/>
      <c r="U382" s="197"/>
      <c r="V382" s="197"/>
      <c r="W382" s="197"/>
      <c r="X382" s="197"/>
      <c r="Y382" s="197"/>
      <c r="Z382" s="197"/>
      <c r="AA382" s="197"/>
      <c r="AB382" s="197"/>
      <c r="AC382" s="197"/>
      <c r="AD382" s="197"/>
      <c r="AE382" s="197"/>
      <c r="AF382" s="197"/>
      <c r="AG382" s="197"/>
    </row>
    <row r="383" s="197" customFormat="1" ht="15.75">
      <c r="A383" s="197"/>
      <c r="B383" s="197"/>
      <c r="C383" s="197"/>
      <c r="D383" s="197"/>
      <c r="E383" s="197"/>
      <c r="F383" s="197"/>
      <c r="G383" s="197"/>
      <c r="H383" s="197"/>
      <c r="I383" s="197"/>
      <c r="J383" s="197"/>
      <c r="K383" s="197"/>
      <c r="L383" s="197"/>
      <c r="M383" s="197"/>
      <c r="N383" s="197"/>
      <c r="O383" s="197"/>
      <c r="P383" s="197"/>
      <c r="Q383" s="197"/>
      <c r="R383" s="197"/>
      <c r="S383" s="197"/>
      <c r="T383" s="197"/>
      <c r="U383" s="197"/>
      <c r="V383" s="197"/>
      <c r="W383" s="197"/>
      <c r="X383" s="197"/>
      <c r="Y383" s="197"/>
      <c r="Z383" s="197"/>
      <c r="AA383" s="197"/>
      <c r="AB383" s="197"/>
      <c r="AC383" s="197"/>
      <c r="AD383" s="197"/>
      <c r="AE383" s="197"/>
      <c r="AF383" s="197"/>
      <c r="AG383" s="197"/>
    </row>
    <row r="384" s="197" customFormat="1" ht="15.75">
      <c r="A384" s="197"/>
      <c r="B384" s="197"/>
      <c r="C384" s="197"/>
      <c r="D384" s="197"/>
      <c r="E384" s="197"/>
      <c r="F384" s="197"/>
      <c r="G384" s="197"/>
      <c r="H384" s="197"/>
      <c r="I384" s="197"/>
      <c r="J384" s="197"/>
      <c r="K384" s="197"/>
      <c r="L384" s="197"/>
      <c r="M384" s="197"/>
      <c r="N384" s="197"/>
      <c r="O384" s="197"/>
      <c r="P384" s="197"/>
      <c r="Q384" s="197"/>
      <c r="R384" s="197"/>
      <c r="S384" s="197"/>
      <c r="T384" s="197"/>
      <c r="U384" s="197"/>
      <c r="V384" s="197"/>
      <c r="W384" s="197"/>
      <c r="X384" s="197"/>
      <c r="Y384" s="197"/>
      <c r="Z384" s="197"/>
      <c r="AA384" s="197"/>
      <c r="AB384" s="197"/>
      <c r="AC384" s="197"/>
      <c r="AD384" s="197"/>
      <c r="AE384" s="197"/>
      <c r="AF384" s="197"/>
      <c r="AG384" s="197"/>
    </row>
    <row r="385" s="197" customFormat="1" ht="15.75">
      <c r="A385" s="197"/>
      <c r="B385" s="197"/>
      <c r="C385" s="197"/>
      <c r="D385" s="197"/>
      <c r="E385" s="197"/>
      <c r="F385" s="197"/>
      <c r="G385" s="197"/>
      <c r="H385" s="197"/>
      <c r="I385" s="197"/>
      <c r="J385" s="197"/>
      <c r="K385" s="197"/>
      <c r="L385" s="197"/>
      <c r="M385" s="197"/>
      <c r="N385" s="197"/>
      <c r="O385" s="197"/>
      <c r="P385" s="197"/>
      <c r="Q385" s="197"/>
      <c r="R385" s="197"/>
      <c r="S385" s="197"/>
      <c r="T385" s="197"/>
      <c r="U385" s="197"/>
      <c r="V385" s="197"/>
      <c r="W385" s="197"/>
      <c r="X385" s="197"/>
      <c r="Y385" s="197"/>
      <c r="Z385" s="197"/>
      <c r="AA385" s="197"/>
      <c r="AB385" s="197"/>
      <c r="AC385" s="197"/>
      <c r="AD385" s="197"/>
      <c r="AE385" s="197"/>
      <c r="AF385" s="197"/>
      <c r="AG385" s="197"/>
    </row>
    <row r="386" s="197" customFormat="1" ht="15.75">
      <c r="A386" s="197"/>
      <c r="B386" s="197"/>
      <c r="C386" s="197"/>
      <c r="D386" s="197"/>
      <c r="E386" s="197"/>
      <c r="F386" s="197"/>
      <c r="G386" s="197"/>
      <c r="H386" s="197"/>
      <c r="I386" s="197"/>
      <c r="J386" s="197"/>
      <c r="K386" s="197"/>
      <c r="L386" s="197"/>
      <c r="M386" s="197"/>
      <c r="N386" s="197"/>
      <c r="O386" s="197"/>
      <c r="P386" s="197"/>
      <c r="Q386" s="197"/>
      <c r="R386" s="197"/>
      <c r="S386" s="197"/>
      <c r="T386" s="197"/>
      <c r="U386" s="197"/>
      <c r="V386" s="197"/>
      <c r="W386" s="197"/>
      <c r="X386" s="197"/>
      <c r="Y386" s="197"/>
      <c r="Z386" s="197"/>
      <c r="AA386" s="197"/>
      <c r="AB386" s="197"/>
      <c r="AC386" s="197"/>
      <c r="AD386" s="197"/>
      <c r="AE386" s="197"/>
      <c r="AF386" s="197"/>
      <c r="AG386" s="197"/>
    </row>
    <row r="387" s="197" customFormat="1" ht="15.75">
      <c r="A387" s="197"/>
      <c r="B387" s="197"/>
      <c r="C387" s="197"/>
      <c r="D387" s="197"/>
      <c r="E387" s="197"/>
      <c r="F387" s="197"/>
      <c r="G387" s="197"/>
      <c r="H387" s="197"/>
      <c r="I387" s="197"/>
      <c r="J387" s="197"/>
      <c r="K387" s="197"/>
      <c r="L387" s="197"/>
      <c r="M387" s="197"/>
      <c r="N387" s="197"/>
      <c r="O387" s="197"/>
      <c r="P387" s="197"/>
      <c r="Q387" s="197"/>
      <c r="R387" s="197"/>
      <c r="S387" s="197"/>
      <c r="T387" s="197"/>
      <c r="U387" s="197"/>
      <c r="V387" s="197"/>
      <c r="W387" s="197"/>
      <c r="X387" s="197"/>
      <c r="Y387" s="197"/>
      <c r="Z387" s="197"/>
      <c r="AA387" s="197"/>
      <c r="AB387" s="197"/>
      <c r="AC387" s="197"/>
      <c r="AD387" s="197"/>
      <c r="AE387" s="197"/>
      <c r="AF387" s="197"/>
      <c r="AG387" s="197"/>
    </row>
    <row r="388" s="197" customFormat="1" ht="15.75">
      <c r="A388" s="197"/>
      <c r="B388" s="197"/>
      <c r="C388" s="197"/>
      <c r="D388" s="197"/>
      <c r="E388" s="197"/>
      <c r="F388" s="197"/>
      <c r="G388" s="197"/>
      <c r="H388" s="197"/>
      <c r="I388" s="197"/>
      <c r="J388" s="197"/>
      <c r="K388" s="197"/>
      <c r="L388" s="197"/>
      <c r="M388" s="197"/>
      <c r="N388" s="197"/>
      <c r="O388" s="197"/>
      <c r="P388" s="197"/>
      <c r="Q388" s="197"/>
      <c r="R388" s="197"/>
      <c r="S388" s="197"/>
      <c r="T388" s="197"/>
      <c r="U388" s="197"/>
      <c r="V388" s="197"/>
      <c r="W388" s="197"/>
      <c r="X388" s="197"/>
      <c r="Y388" s="197"/>
      <c r="Z388" s="197"/>
      <c r="AA388" s="197"/>
      <c r="AB388" s="197"/>
      <c r="AC388" s="197"/>
      <c r="AD388" s="197"/>
      <c r="AE388" s="197"/>
      <c r="AF388" s="197"/>
      <c r="AG388" s="197"/>
    </row>
    <row r="389" s="197" customFormat="1" ht="15.75">
      <c r="A389" s="197"/>
      <c r="B389" s="197"/>
      <c r="C389" s="197"/>
      <c r="D389" s="197"/>
      <c r="E389" s="197"/>
      <c r="F389" s="197"/>
      <c r="G389" s="197"/>
      <c r="H389" s="197"/>
      <c r="I389" s="197"/>
      <c r="J389" s="197"/>
      <c r="K389" s="197"/>
      <c r="L389" s="197"/>
      <c r="M389" s="197"/>
      <c r="N389" s="197"/>
      <c r="O389" s="197"/>
      <c r="P389" s="197"/>
      <c r="Q389" s="197"/>
      <c r="R389" s="197"/>
      <c r="S389" s="197"/>
      <c r="T389" s="197"/>
      <c r="U389" s="197"/>
      <c r="V389" s="197"/>
      <c r="W389" s="197"/>
      <c r="X389" s="197"/>
      <c r="Y389" s="197"/>
      <c r="Z389" s="197"/>
      <c r="AA389" s="197"/>
      <c r="AB389" s="197"/>
      <c r="AC389" s="197"/>
      <c r="AD389" s="197"/>
      <c r="AE389" s="197"/>
      <c r="AF389" s="197"/>
      <c r="AG389" s="197"/>
    </row>
    <row r="390" s="197" customFormat="1" ht="15.75">
      <c r="A390" s="197"/>
      <c r="B390" s="197"/>
      <c r="C390" s="197"/>
      <c r="D390" s="197"/>
      <c r="E390" s="197"/>
      <c r="F390" s="197"/>
      <c r="G390" s="197"/>
      <c r="H390" s="197"/>
      <c r="I390" s="197"/>
      <c r="J390" s="197"/>
      <c r="K390" s="197"/>
      <c r="L390" s="197"/>
      <c r="M390" s="197"/>
      <c r="N390" s="197"/>
      <c r="O390" s="197"/>
      <c r="P390" s="197"/>
      <c r="Q390" s="197"/>
      <c r="R390" s="197"/>
      <c r="S390" s="197"/>
      <c r="T390" s="197"/>
      <c r="U390" s="197"/>
      <c r="V390" s="197"/>
      <c r="W390" s="197"/>
      <c r="X390" s="197"/>
      <c r="Y390" s="197"/>
      <c r="Z390" s="197"/>
      <c r="AA390" s="197"/>
      <c r="AB390" s="197"/>
      <c r="AC390" s="197"/>
      <c r="AD390" s="197"/>
      <c r="AE390" s="197"/>
      <c r="AF390" s="197"/>
      <c r="AG390" s="197"/>
    </row>
    <row r="391" s="197" customFormat="1" ht="15.75">
      <c r="A391" s="197"/>
      <c r="B391" s="197"/>
      <c r="C391" s="197"/>
      <c r="D391" s="197"/>
      <c r="E391" s="197"/>
      <c r="F391" s="197"/>
      <c r="G391" s="197"/>
      <c r="H391" s="197"/>
      <c r="I391" s="197"/>
      <c r="J391" s="197"/>
      <c r="K391" s="197"/>
      <c r="L391" s="197"/>
      <c r="M391" s="197"/>
      <c r="N391" s="197"/>
      <c r="O391" s="197"/>
      <c r="P391" s="197"/>
      <c r="Q391" s="197"/>
      <c r="R391" s="197"/>
      <c r="S391" s="197"/>
      <c r="T391" s="197"/>
      <c r="U391" s="197"/>
      <c r="V391" s="197"/>
      <c r="W391" s="197"/>
      <c r="X391" s="197"/>
      <c r="Y391" s="197"/>
      <c r="Z391" s="197"/>
      <c r="AA391" s="197"/>
      <c r="AB391" s="197"/>
      <c r="AC391" s="197"/>
      <c r="AD391" s="197"/>
      <c r="AE391" s="197"/>
      <c r="AF391" s="197"/>
      <c r="AG391" s="197"/>
    </row>
    <row r="392" s="197" customFormat="1" ht="15.75">
      <c r="A392" s="197"/>
      <c r="B392" s="197"/>
      <c r="C392" s="197"/>
      <c r="D392" s="197"/>
      <c r="E392" s="197"/>
      <c r="F392" s="197"/>
      <c r="G392" s="197"/>
      <c r="H392" s="197"/>
      <c r="I392" s="197"/>
      <c r="J392" s="197"/>
      <c r="K392" s="197"/>
      <c r="L392" s="197"/>
      <c r="M392" s="197"/>
      <c r="N392" s="197"/>
      <c r="O392" s="197"/>
      <c r="P392" s="197"/>
      <c r="Q392" s="197"/>
      <c r="R392" s="197"/>
      <c r="S392" s="197"/>
      <c r="T392" s="197"/>
      <c r="U392" s="197"/>
      <c r="V392" s="197"/>
      <c r="W392" s="197"/>
      <c r="X392" s="197"/>
      <c r="Y392" s="197"/>
      <c r="Z392" s="197"/>
      <c r="AA392" s="197"/>
      <c r="AB392" s="197"/>
      <c r="AC392" s="197"/>
      <c r="AD392" s="197"/>
      <c r="AE392" s="197"/>
      <c r="AF392" s="197"/>
      <c r="AG392" s="197"/>
    </row>
    <row r="393" s="197" customFormat="1" ht="15.75">
      <c r="A393" s="197"/>
      <c r="B393" s="197"/>
      <c r="C393" s="197"/>
      <c r="D393" s="197"/>
      <c r="E393" s="197"/>
      <c r="F393" s="197"/>
      <c r="G393" s="197"/>
      <c r="H393" s="197"/>
      <c r="I393" s="197"/>
      <c r="J393" s="197"/>
      <c r="K393" s="197"/>
      <c r="L393" s="197"/>
      <c r="M393" s="197"/>
      <c r="N393" s="197"/>
      <c r="O393" s="197"/>
      <c r="P393" s="197"/>
      <c r="Q393" s="197"/>
      <c r="R393" s="197"/>
      <c r="S393" s="197"/>
      <c r="T393" s="197"/>
      <c r="U393" s="197"/>
      <c r="V393" s="197"/>
      <c r="W393" s="197"/>
      <c r="X393" s="197"/>
      <c r="Y393" s="197"/>
      <c r="Z393" s="197"/>
      <c r="AA393" s="197"/>
      <c r="AB393" s="197"/>
      <c r="AC393" s="197"/>
      <c r="AD393" s="197"/>
      <c r="AE393" s="197"/>
      <c r="AF393" s="197"/>
      <c r="AG393" s="197"/>
    </row>
    <row r="394" s="197" customFormat="1" ht="15.75">
      <c r="A394" s="197"/>
      <c r="B394" s="197"/>
      <c r="C394" s="197"/>
      <c r="D394" s="197"/>
      <c r="E394" s="197"/>
      <c r="F394" s="197"/>
      <c r="G394" s="197"/>
      <c r="H394" s="197"/>
      <c r="I394" s="197"/>
      <c r="J394" s="197"/>
      <c r="K394" s="197"/>
      <c r="L394" s="197"/>
      <c r="M394" s="197"/>
      <c r="N394" s="197"/>
      <c r="O394" s="197"/>
      <c r="P394" s="197"/>
      <c r="Q394" s="197"/>
      <c r="R394" s="197"/>
      <c r="S394" s="197"/>
      <c r="T394" s="197"/>
      <c r="U394" s="197"/>
      <c r="V394" s="197"/>
      <c r="W394" s="197"/>
      <c r="X394" s="197"/>
      <c r="Y394" s="197"/>
      <c r="Z394" s="197"/>
      <c r="AA394" s="197"/>
      <c r="AB394" s="197"/>
      <c r="AC394" s="197"/>
      <c r="AD394" s="197"/>
      <c r="AE394" s="197"/>
      <c r="AF394" s="197"/>
      <c r="AG394" s="197"/>
    </row>
    <row r="395" s="197" customFormat="1" ht="15.75">
      <c r="A395" s="197"/>
      <c r="B395" s="197"/>
      <c r="C395" s="197"/>
      <c r="D395" s="197"/>
      <c r="E395" s="197"/>
      <c r="F395" s="197"/>
      <c r="G395" s="197"/>
      <c r="H395" s="197"/>
      <c r="I395" s="197"/>
      <c r="J395" s="197"/>
      <c r="K395" s="197"/>
      <c r="L395" s="197"/>
      <c r="M395" s="197"/>
      <c r="N395" s="197"/>
      <c r="O395" s="197"/>
      <c r="P395" s="197"/>
      <c r="Q395" s="197"/>
      <c r="R395" s="197"/>
      <c r="S395" s="197"/>
      <c r="T395" s="197"/>
      <c r="U395" s="197"/>
      <c r="V395" s="197"/>
      <c r="W395" s="197"/>
      <c r="X395" s="197"/>
      <c r="Y395" s="197"/>
      <c r="Z395" s="197"/>
      <c r="AA395" s="197"/>
      <c r="AB395" s="197"/>
      <c r="AC395" s="197"/>
      <c r="AD395" s="197"/>
      <c r="AE395" s="197"/>
      <c r="AF395" s="197"/>
      <c r="AG395" s="197"/>
    </row>
    <row r="396" s="197" customFormat="1" ht="15.75">
      <c r="A396" s="197"/>
      <c r="B396" s="197"/>
      <c r="C396" s="197"/>
      <c r="D396" s="197"/>
      <c r="E396" s="197"/>
      <c r="F396" s="197"/>
      <c r="G396" s="197"/>
      <c r="H396" s="197"/>
      <c r="I396" s="197"/>
      <c r="J396" s="197"/>
      <c r="K396" s="197"/>
      <c r="L396" s="197"/>
      <c r="M396" s="197"/>
      <c r="N396" s="197"/>
      <c r="O396" s="197"/>
      <c r="P396" s="197"/>
      <c r="Q396" s="197"/>
      <c r="R396" s="197"/>
      <c r="S396" s="197"/>
      <c r="T396" s="197"/>
      <c r="U396" s="197"/>
      <c r="V396" s="197"/>
      <c r="W396" s="197"/>
      <c r="X396" s="197"/>
      <c r="Y396" s="197"/>
      <c r="Z396" s="197"/>
      <c r="AA396" s="197"/>
      <c r="AB396" s="197"/>
      <c r="AC396" s="197"/>
      <c r="AD396" s="197"/>
      <c r="AE396" s="197"/>
      <c r="AF396" s="197"/>
      <c r="AG396" s="197"/>
    </row>
    <row r="397" s="197" customFormat="1" ht="15.75">
      <c r="A397" s="197"/>
      <c r="B397" s="197"/>
      <c r="C397" s="197"/>
      <c r="D397" s="197"/>
      <c r="E397" s="197"/>
      <c r="F397" s="197"/>
      <c r="G397" s="197"/>
      <c r="H397" s="197"/>
      <c r="I397" s="197"/>
      <c r="J397" s="197"/>
      <c r="K397" s="197"/>
      <c r="L397" s="197"/>
      <c r="M397" s="197"/>
      <c r="N397" s="197"/>
      <c r="O397" s="197"/>
      <c r="P397" s="197"/>
      <c r="Q397" s="197"/>
      <c r="R397" s="197"/>
      <c r="S397" s="197"/>
      <c r="T397" s="197"/>
      <c r="U397" s="197"/>
      <c r="V397" s="197"/>
      <c r="W397" s="197"/>
      <c r="X397" s="197"/>
      <c r="Y397" s="197"/>
      <c r="Z397" s="197"/>
      <c r="AA397" s="197"/>
      <c r="AB397" s="197"/>
      <c r="AC397" s="197"/>
      <c r="AD397" s="197"/>
      <c r="AE397" s="197"/>
      <c r="AF397" s="197"/>
      <c r="AG397" s="197"/>
    </row>
    <row r="398" s="197" customFormat="1" ht="15.75">
      <c r="A398" s="197"/>
      <c r="B398" s="197"/>
      <c r="C398" s="197"/>
      <c r="D398" s="197"/>
      <c r="E398" s="197"/>
      <c r="F398" s="197"/>
      <c r="G398" s="197"/>
      <c r="H398" s="197"/>
      <c r="I398" s="197"/>
      <c r="J398" s="197"/>
      <c r="K398" s="197"/>
      <c r="L398" s="197"/>
      <c r="M398" s="197"/>
      <c r="N398" s="197"/>
      <c r="O398" s="197"/>
      <c r="P398" s="197"/>
      <c r="Q398" s="197"/>
      <c r="R398" s="197"/>
      <c r="S398" s="197"/>
      <c r="T398" s="197"/>
      <c r="U398" s="197"/>
      <c r="V398" s="197"/>
      <c r="W398" s="197"/>
      <c r="X398" s="197"/>
      <c r="Y398" s="197"/>
      <c r="Z398" s="197"/>
      <c r="AA398" s="197"/>
      <c r="AB398" s="197"/>
      <c r="AC398" s="197"/>
      <c r="AD398" s="197"/>
      <c r="AE398" s="197"/>
      <c r="AF398" s="197"/>
      <c r="AG398" s="197"/>
    </row>
    <row r="399" s="197" customFormat="1" ht="15.75">
      <c r="A399" s="197"/>
      <c r="B399" s="197"/>
      <c r="C399" s="197"/>
      <c r="D399" s="197"/>
      <c r="E399" s="197"/>
      <c r="F399" s="197"/>
      <c r="G399" s="197"/>
      <c r="H399" s="197"/>
      <c r="I399" s="197"/>
      <c r="J399" s="197"/>
      <c r="K399" s="197"/>
      <c r="L399" s="197"/>
      <c r="M399" s="197"/>
      <c r="N399" s="197"/>
      <c r="O399" s="197"/>
      <c r="P399" s="197"/>
      <c r="Q399" s="197"/>
      <c r="R399" s="197"/>
      <c r="S399" s="197"/>
      <c r="T399" s="197"/>
      <c r="U399" s="197"/>
      <c r="V399" s="197"/>
      <c r="W399" s="197"/>
      <c r="X399" s="197"/>
      <c r="Y399" s="197"/>
      <c r="Z399" s="197"/>
      <c r="AA399" s="197"/>
      <c r="AB399" s="197"/>
      <c r="AC399" s="197"/>
      <c r="AD399" s="197"/>
      <c r="AE399" s="197"/>
      <c r="AF399" s="197"/>
      <c r="AG399" s="197"/>
    </row>
    <row r="400" s="197" customFormat="1" ht="15.75">
      <c r="A400" s="197"/>
      <c r="B400" s="197"/>
      <c r="C400" s="197"/>
      <c r="D400" s="197"/>
      <c r="E400" s="197"/>
      <c r="F400" s="197"/>
      <c r="G400" s="197"/>
      <c r="H400" s="197"/>
      <c r="I400" s="197"/>
      <c r="J400" s="197"/>
      <c r="K400" s="197"/>
      <c r="L400" s="197"/>
      <c r="M400" s="197"/>
      <c r="N400" s="197"/>
      <c r="O400" s="197"/>
      <c r="P400" s="197"/>
      <c r="Q400" s="197"/>
      <c r="R400" s="197"/>
      <c r="S400" s="197"/>
      <c r="T400" s="197"/>
      <c r="U400" s="197"/>
      <c r="V400" s="197"/>
      <c r="W400" s="197"/>
      <c r="X400" s="197"/>
      <c r="Y400" s="197"/>
      <c r="Z400" s="197"/>
      <c r="AA400" s="197"/>
      <c r="AB400" s="197"/>
      <c r="AC400" s="197"/>
      <c r="AD400" s="197"/>
      <c r="AE400" s="197"/>
      <c r="AF400" s="197"/>
      <c r="AG400" s="197"/>
    </row>
    <row r="401" s="197" customFormat="1" ht="15.75">
      <c r="A401" s="197"/>
      <c r="B401" s="197"/>
      <c r="C401" s="197"/>
      <c r="D401" s="197"/>
      <c r="E401" s="197"/>
      <c r="F401" s="197"/>
      <c r="G401" s="197"/>
      <c r="H401" s="197"/>
      <c r="I401" s="197"/>
      <c r="J401" s="197"/>
      <c r="K401" s="197"/>
      <c r="L401" s="197"/>
      <c r="M401" s="197"/>
      <c r="N401" s="197"/>
      <c r="O401" s="197"/>
      <c r="P401" s="197"/>
      <c r="Q401" s="197"/>
      <c r="R401" s="197"/>
      <c r="S401" s="197"/>
      <c r="T401" s="197"/>
      <c r="U401" s="197"/>
      <c r="V401" s="197"/>
      <c r="W401" s="197"/>
      <c r="X401" s="197"/>
      <c r="Y401" s="197"/>
      <c r="Z401" s="197"/>
      <c r="AA401" s="197"/>
      <c r="AB401" s="197"/>
      <c r="AC401" s="197"/>
      <c r="AD401" s="197"/>
      <c r="AE401" s="197"/>
      <c r="AF401" s="197"/>
      <c r="AG401" s="197"/>
    </row>
    <row r="402" s="197" customFormat="1" ht="15.75">
      <c r="A402" s="197"/>
      <c r="B402" s="197"/>
      <c r="C402" s="197"/>
      <c r="D402" s="197"/>
      <c r="E402" s="197"/>
      <c r="F402" s="197"/>
      <c r="G402" s="197"/>
      <c r="H402" s="197"/>
      <c r="I402" s="197"/>
      <c r="J402" s="197"/>
      <c r="K402" s="197"/>
      <c r="L402" s="197"/>
      <c r="M402" s="197"/>
      <c r="N402" s="197"/>
      <c r="O402" s="197"/>
      <c r="P402" s="197"/>
      <c r="Q402" s="197"/>
      <c r="R402" s="197"/>
      <c r="S402" s="197"/>
      <c r="T402" s="197"/>
      <c r="U402" s="197"/>
      <c r="V402" s="197"/>
      <c r="W402" s="197"/>
      <c r="X402" s="197"/>
      <c r="Y402" s="197"/>
      <c r="Z402" s="197"/>
      <c r="AA402" s="197"/>
      <c r="AB402" s="197"/>
      <c r="AC402" s="197"/>
      <c r="AD402" s="197"/>
      <c r="AE402" s="197"/>
      <c r="AF402" s="197"/>
      <c r="AG402" s="197"/>
    </row>
    <row r="403" s="197" customFormat="1" ht="15.75">
      <c r="A403" s="197"/>
      <c r="B403" s="197"/>
      <c r="C403" s="197"/>
      <c r="D403" s="197"/>
      <c r="E403" s="197"/>
      <c r="F403" s="197"/>
      <c r="G403" s="197"/>
      <c r="H403" s="197"/>
      <c r="I403" s="197"/>
      <c r="J403" s="197"/>
      <c r="K403" s="197"/>
      <c r="L403" s="197"/>
      <c r="M403" s="197"/>
      <c r="N403" s="197"/>
      <c r="O403" s="197"/>
      <c r="P403" s="197"/>
      <c r="Q403" s="197"/>
      <c r="R403" s="197"/>
      <c r="S403" s="197"/>
      <c r="T403" s="197"/>
      <c r="U403" s="197"/>
      <c r="V403" s="197"/>
      <c r="W403" s="197"/>
      <c r="X403" s="197"/>
      <c r="Y403" s="197"/>
      <c r="Z403" s="197"/>
      <c r="AA403" s="197"/>
      <c r="AB403" s="197"/>
      <c r="AC403" s="197"/>
      <c r="AD403" s="197"/>
      <c r="AE403" s="197"/>
      <c r="AF403" s="197"/>
      <c r="AG403" s="197"/>
    </row>
    <row r="404" s="197" customFormat="1" ht="15.75">
      <c r="A404" s="197"/>
      <c r="B404" s="197"/>
      <c r="C404" s="197"/>
      <c r="D404" s="197"/>
      <c r="E404" s="197"/>
      <c r="F404" s="197"/>
      <c r="G404" s="197"/>
      <c r="H404" s="197"/>
      <c r="I404" s="197"/>
      <c r="J404" s="197"/>
      <c r="K404" s="197"/>
      <c r="L404" s="197"/>
      <c r="M404" s="197"/>
      <c r="N404" s="197"/>
      <c r="O404" s="197"/>
      <c r="P404" s="197"/>
      <c r="Q404" s="197"/>
      <c r="R404" s="197"/>
      <c r="S404" s="197"/>
      <c r="T404" s="197"/>
      <c r="U404" s="197"/>
      <c r="V404" s="197"/>
      <c r="W404" s="197"/>
      <c r="X404" s="197"/>
      <c r="Y404" s="197"/>
      <c r="Z404" s="197"/>
      <c r="AA404" s="197"/>
      <c r="AB404" s="197"/>
      <c r="AC404" s="197"/>
      <c r="AD404" s="197"/>
      <c r="AE404" s="197"/>
      <c r="AF404" s="197"/>
      <c r="AG404" s="197"/>
    </row>
    <row r="405" s="197" customFormat="1" ht="15.75">
      <c r="A405" s="197"/>
      <c r="B405" s="197"/>
      <c r="C405" s="197"/>
      <c r="D405" s="197"/>
      <c r="E405" s="197"/>
      <c r="F405" s="197"/>
      <c r="G405" s="197"/>
      <c r="H405" s="197"/>
      <c r="I405" s="197"/>
      <c r="J405" s="197"/>
      <c r="K405" s="197"/>
      <c r="L405" s="197"/>
      <c r="M405" s="197"/>
      <c r="N405" s="197"/>
      <c r="O405" s="197"/>
      <c r="P405" s="197"/>
      <c r="Q405" s="197"/>
      <c r="R405" s="197"/>
      <c r="S405" s="197"/>
      <c r="T405" s="197"/>
      <c r="U405" s="197"/>
      <c r="V405" s="197"/>
      <c r="W405" s="197"/>
      <c r="X405" s="197"/>
      <c r="Y405" s="197"/>
      <c r="Z405" s="197"/>
      <c r="AA405" s="197"/>
      <c r="AB405" s="197"/>
      <c r="AC405" s="197"/>
      <c r="AD405" s="197"/>
      <c r="AE405" s="197"/>
      <c r="AF405" s="197"/>
      <c r="AG405" s="197"/>
    </row>
    <row r="406" s="197" customFormat="1" ht="15.75">
      <c r="A406" s="197"/>
      <c r="B406" s="197"/>
      <c r="C406" s="197"/>
      <c r="D406" s="197"/>
      <c r="E406" s="197"/>
      <c r="F406" s="197"/>
      <c r="G406" s="197"/>
      <c r="H406" s="197"/>
      <c r="I406" s="197"/>
      <c r="J406" s="197"/>
      <c r="K406" s="197"/>
      <c r="L406" s="197"/>
      <c r="M406" s="197"/>
      <c r="N406" s="197"/>
      <c r="O406" s="197"/>
      <c r="P406" s="197"/>
      <c r="Q406" s="197"/>
      <c r="R406" s="197"/>
      <c r="S406" s="197"/>
      <c r="T406" s="197"/>
      <c r="U406" s="197"/>
      <c r="V406" s="197"/>
      <c r="W406" s="197"/>
      <c r="X406" s="197"/>
      <c r="Y406" s="197"/>
      <c r="Z406" s="197"/>
      <c r="AA406" s="197"/>
      <c r="AB406" s="197"/>
      <c r="AC406" s="197"/>
      <c r="AD406" s="197"/>
      <c r="AE406" s="197"/>
      <c r="AF406" s="197"/>
      <c r="AG406" s="197"/>
    </row>
    <row r="407" s="197" customFormat="1" ht="15.75">
      <c r="A407" s="197"/>
      <c r="B407" s="197"/>
      <c r="C407" s="197"/>
      <c r="D407" s="197"/>
      <c r="E407" s="197"/>
      <c r="F407" s="197"/>
      <c r="G407" s="197"/>
      <c r="H407" s="197"/>
      <c r="I407" s="197"/>
      <c r="J407" s="197"/>
      <c r="K407" s="197"/>
      <c r="L407" s="197"/>
      <c r="M407" s="197"/>
      <c r="N407" s="197"/>
      <c r="O407" s="197"/>
      <c r="P407" s="197"/>
      <c r="Q407" s="197"/>
      <c r="R407" s="197"/>
      <c r="S407" s="197"/>
      <c r="T407" s="197"/>
      <c r="U407" s="197"/>
      <c r="V407" s="197"/>
      <c r="W407" s="197"/>
      <c r="X407" s="197"/>
      <c r="Y407" s="197"/>
      <c r="Z407" s="197"/>
      <c r="AA407" s="197"/>
      <c r="AB407" s="197"/>
      <c r="AC407" s="197"/>
      <c r="AD407" s="197"/>
      <c r="AE407" s="197"/>
      <c r="AF407" s="197"/>
      <c r="AG407" s="197"/>
    </row>
    <row r="408" s="197" customFormat="1" ht="15.75">
      <c r="A408" s="197"/>
      <c r="B408" s="197"/>
      <c r="C408" s="197"/>
      <c r="D408" s="197"/>
      <c r="E408" s="197"/>
      <c r="F408" s="197"/>
      <c r="G408" s="197"/>
      <c r="H408" s="197"/>
      <c r="I408" s="197"/>
      <c r="J408" s="197"/>
      <c r="K408" s="197"/>
      <c r="L408" s="197"/>
      <c r="M408" s="197"/>
      <c r="N408" s="197"/>
      <c r="O408" s="197"/>
      <c r="P408" s="197"/>
      <c r="Q408" s="197"/>
      <c r="R408" s="197"/>
      <c r="S408" s="197"/>
      <c r="T408" s="197"/>
      <c r="U408" s="197"/>
      <c r="V408" s="197"/>
      <c r="W408" s="197"/>
      <c r="X408" s="197"/>
      <c r="Y408" s="197"/>
      <c r="Z408" s="197"/>
      <c r="AA408" s="197"/>
      <c r="AB408" s="197"/>
      <c r="AC408" s="197"/>
      <c r="AD408" s="197"/>
      <c r="AE408" s="197"/>
      <c r="AF408" s="197"/>
      <c r="AG408" s="197"/>
    </row>
    <row r="409" s="197" customFormat="1" ht="15.75">
      <c r="A409" s="197"/>
      <c r="B409" s="197"/>
      <c r="C409" s="197"/>
      <c r="D409" s="197"/>
      <c r="E409" s="197"/>
      <c r="F409" s="197"/>
      <c r="G409" s="197"/>
      <c r="H409" s="197"/>
      <c r="I409" s="197"/>
      <c r="J409" s="197"/>
      <c r="K409" s="197"/>
      <c r="L409" s="197"/>
      <c r="M409" s="197"/>
      <c r="N409" s="197"/>
      <c r="O409" s="197"/>
      <c r="P409" s="197"/>
      <c r="Q409" s="197"/>
      <c r="R409" s="197"/>
      <c r="S409" s="197"/>
      <c r="T409" s="197"/>
      <c r="U409" s="197"/>
      <c r="V409" s="197"/>
      <c r="W409" s="197"/>
      <c r="X409" s="197"/>
      <c r="Y409" s="197"/>
      <c r="Z409" s="197"/>
      <c r="AA409" s="197"/>
      <c r="AB409" s="197"/>
      <c r="AC409" s="197"/>
      <c r="AD409" s="197"/>
      <c r="AE409" s="197"/>
      <c r="AF409" s="197"/>
      <c r="AG409" s="197"/>
    </row>
    <row r="410" s="197" customFormat="1" ht="15.75">
      <c r="A410" s="197"/>
      <c r="B410" s="197"/>
      <c r="C410" s="197"/>
      <c r="D410" s="197"/>
      <c r="E410" s="197"/>
      <c r="F410" s="197"/>
      <c r="G410" s="197"/>
      <c r="H410" s="197"/>
      <c r="I410" s="197"/>
      <c r="J410" s="197"/>
      <c r="K410" s="197"/>
      <c r="L410" s="197"/>
      <c r="M410" s="197"/>
      <c r="N410" s="197"/>
      <c r="O410" s="197"/>
      <c r="P410" s="197"/>
      <c r="Q410" s="197"/>
      <c r="R410" s="197"/>
      <c r="S410" s="197"/>
      <c r="T410" s="197"/>
      <c r="U410" s="197"/>
      <c r="V410" s="197"/>
      <c r="W410" s="197"/>
      <c r="X410" s="197"/>
      <c r="Y410" s="197"/>
      <c r="Z410" s="197"/>
      <c r="AA410" s="197"/>
      <c r="AB410" s="197"/>
      <c r="AC410" s="197"/>
      <c r="AD410" s="197"/>
      <c r="AE410" s="197"/>
      <c r="AF410" s="197"/>
      <c r="AG410" s="197"/>
    </row>
    <row r="411" s="197" customFormat="1" ht="15.75">
      <c r="A411" s="197"/>
      <c r="B411" s="197"/>
      <c r="C411" s="197"/>
      <c r="D411" s="197"/>
      <c r="E411" s="197"/>
      <c r="F411" s="197"/>
      <c r="G411" s="197"/>
      <c r="H411" s="197"/>
      <c r="I411" s="197"/>
      <c r="J411" s="197"/>
      <c r="K411" s="197"/>
      <c r="L411" s="197"/>
      <c r="M411" s="197"/>
      <c r="N411" s="197"/>
      <c r="O411" s="197"/>
      <c r="P411" s="197"/>
      <c r="Q411" s="197"/>
      <c r="R411" s="197"/>
      <c r="S411" s="197"/>
      <c r="T411" s="197"/>
      <c r="U411" s="197"/>
      <c r="V411" s="197"/>
      <c r="W411" s="197"/>
      <c r="X411" s="197"/>
      <c r="Y411" s="197"/>
      <c r="Z411" s="197"/>
      <c r="AA411" s="197"/>
      <c r="AB411" s="197"/>
      <c r="AC411" s="197"/>
      <c r="AD411" s="197"/>
      <c r="AE411" s="197"/>
      <c r="AF411" s="197"/>
      <c r="AG411" s="197"/>
    </row>
    <row r="412" s="197" customFormat="1" ht="15.75">
      <c r="A412" s="197"/>
      <c r="B412" s="197"/>
      <c r="C412" s="197"/>
      <c r="D412" s="197"/>
      <c r="E412" s="197"/>
      <c r="F412" s="197"/>
      <c r="G412" s="197"/>
      <c r="H412" s="197"/>
      <c r="I412" s="197"/>
      <c r="J412" s="197"/>
      <c r="K412" s="197"/>
      <c r="L412" s="197"/>
      <c r="M412" s="197"/>
      <c r="N412" s="197"/>
      <c r="O412" s="197"/>
      <c r="P412" s="197"/>
      <c r="Q412" s="197"/>
      <c r="R412" s="197"/>
      <c r="S412" s="197"/>
      <c r="T412" s="197"/>
      <c r="U412" s="197"/>
      <c r="V412" s="197"/>
      <c r="W412" s="197"/>
      <c r="X412" s="197"/>
      <c r="Y412" s="197"/>
      <c r="Z412" s="197"/>
      <c r="AA412" s="197"/>
      <c r="AB412" s="197"/>
      <c r="AC412" s="197"/>
      <c r="AD412" s="197"/>
      <c r="AE412" s="197"/>
      <c r="AF412" s="197"/>
      <c r="AG412" s="197"/>
    </row>
    <row r="413" s="197" customFormat="1" ht="15.75">
      <c r="A413" s="197"/>
      <c r="B413" s="197"/>
      <c r="C413" s="197"/>
      <c r="D413" s="197"/>
      <c r="E413" s="197"/>
      <c r="F413" s="197"/>
      <c r="G413" s="197"/>
      <c r="H413" s="197"/>
      <c r="I413" s="197"/>
      <c r="J413" s="197"/>
      <c r="K413" s="197"/>
      <c r="L413" s="197"/>
      <c r="M413" s="197"/>
      <c r="N413" s="197"/>
      <c r="O413" s="197"/>
      <c r="P413" s="197"/>
      <c r="Q413" s="197"/>
      <c r="R413" s="197"/>
      <c r="S413" s="197"/>
      <c r="T413" s="197"/>
      <c r="U413" s="197"/>
      <c r="V413" s="197"/>
      <c r="W413" s="197"/>
      <c r="X413" s="197"/>
      <c r="Y413" s="197"/>
      <c r="Z413" s="197"/>
      <c r="AA413" s="197"/>
      <c r="AB413" s="197"/>
      <c r="AC413" s="197"/>
      <c r="AD413" s="197"/>
      <c r="AE413" s="197"/>
      <c r="AF413" s="197"/>
      <c r="AG413" s="197"/>
    </row>
    <row r="414" s="197" customFormat="1" ht="15.75">
      <c r="A414" s="197"/>
      <c r="B414" s="197"/>
      <c r="C414" s="197"/>
      <c r="D414" s="197"/>
      <c r="E414" s="197"/>
      <c r="F414" s="197"/>
      <c r="G414" s="197"/>
      <c r="H414" s="197"/>
      <c r="I414" s="197"/>
      <c r="J414" s="197"/>
      <c r="K414" s="197"/>
      <c r="L414" s="197"/>
      <c r="M414" s="197"/>
      <c r="N414" s="197"/>
      <c r="O414" s="197"/>
      <c r="P414" s="197"/>
      <c r="Q414" s="197"/>
      <c r="R414" s="197"/>
      <c r="S414" s="197"/>
      <c r="T414" s="197"/>
      <c r="U414" s="197"/>
      <c r="V414" s="197"/>
      <c r="W414" s="197"/>
      <c r="X414" s="197"/>
      <c r="Y414" s="197"/>
      <c r="Z414" s="197"/>
      <c r="AA414" s="197"/>
      <c r="AB414" s="197"/>
      <c r="AC414" s="197"/>
      <c r="AD414" s="197"/>
      <c r="AE414" s="197"/>
      <c r="AF414" s="197"/>
      <c r="AG414" s="197"/>
    </row>
    <row r="415" s="197" customFormat="1" ht="15.75">
      <c r="A415" s="197"/>
      <c r="B415" s="197"/>
      <c r="C415" s="197"/>
      <c r="D415" s="197"/>
      <c r="E415" s="197"/>
      <c r="F415" s="197"/>
      <c r="G415" s="197"/>
      <c r="H415" s="197"/>
      <c r="I415" s="197"/>
      <c r="J415" s="197"/>
      <c r="K415" s="197"/>
      <c r="L415" s="197"/>
      <c r="M415" s="197"/>
      <c r="N415" s="197"/>
      <c r="O415" s="197"/>
      <c r="P415" s="197"/>
      <c r="Q415" s="197"/>
      <c r="R415" s="197"/>
      <c r="S415" s="197"/>
      <c r="T415" s="197"/>
      <c r="U415" s="197"/>
      <c r="V415" s="197"/>
      <c r="W415" s="197"/>
      <c r="X415" s="197"/>
      <c r="Y415" s="197"/>
      <c r="Z415" s="197"/>
      <c r="AA415" s="197"/>
      <c r="AB415" s="197"/>
      <c r="AC415" s="197"/>
      <c r="AD415" s="197"/>
      <c r="AE415" s="197"/>
      <c r="AF415" s="197"/>
      <c r="AG415" s="197"/>
    </row>
    <row r="416" s="197" customFormat="1" ht="15.75">
      <c r="A416" s="197"/>
      <c r="B416" s="197"/>
      <c r="C416" s="197"/>
      <c r="D416" s="197"/>
      <c r="E416" s="197"/>
      <c r="F416" s="197"/>
      <c r="G416" s="197"/>
      <c r="H416" s="197"/>
      <c r="I416" s="197"/>
      <c r="J416" s="197"/>
      <c r="K416" s="197"/>
      <c r="L416" s="197"/>
      <c r="M416" s="197"/>
      <c r="N416" s="197"/>
      <c r="O416" s="197"/>
      <c r="P416" s="197"/>
      <c r="Q416" s="197"/>
      <c r="R416" s="197"/>
      <c r="S416" s="197"/>
      <c r="T416" s="197"/>
      <c r="U416" s="197"/>
      <c r="V416" s="197"/>
      <c r="W416" s="197"/>
      <c r="X416" s="197"/>
      <c r="Y416" s="197"/>
      <c r="Z416" s="197"/>
      <c r="AA416" s="197"/>
      <c r="AB416" s="197"/>
      <c r="AC416" s="197"/>
      <c r="AD416" s="197"/>
      <c r="AE416" s="197"/>
      <c r="AF416" s="197"/>
      <c r="AG416" s="197"/>
    </row>
    <row r="417" s="197" customFormat="1" ht="15.75">
      <c r="A417" s="197"/>
      <c r="B417" s="197"/>
      <c r="C417" s="197"/>
      <c r="D417" s="197"/>
      <c r="E417" s="197"/>
      <c r="F417" s="197"/>
      <c r="G417" s="197"/>
      <c r="H417" s="197"/>
      <c r="I417" s="197"/>
      <c r="J417" s="197"/>
      <c r="K417" s="197"/>
      <c r="L417" s="197"/>
      <c r="M417" s="197"/>
      <c r="N417" s="197"/>
      <c r="O417" s="197"/>
      <c r="P417" s="197"/>
      <c r="Q417" s="197"/>
      <c r="R417" s="197"/>
      <c r="S417" s="197"/>
      <c r="T417" s="197"/>
      <c r="U417" s="197"/>
      <c r="V417" s="197"/>
      <c r="W417" s="197"/>
      <c r="X417" s="197"/>
      <c r="Y417" s="197"/>
      <c r="Z417" s="197"/>
      <c r="AA417" s="197"/>
      <c r="AB417" s="197"/>
      <c r="AC417" s="197"/>
      <c r="AD417" s="197"/>
      <c r="AE417" s="197"/>
      <c r="AF417" s="197"/>
      <c r="AG417" s="197"/>
    </row>
    <row r="418" s="197" customFormat="1" ht="15.75">
      <c r="A418" s="197"/>
      <c r="B418" s="197"/>
      <c r="C418" s="197"/>
      <c r="D418" s="197"/>
      <c r="E418" s="197"/>
      <c r="F418" s="197"/>
      <c r="G418" s="197"/>
      <c r="H418" s="197"/>
      <c r="I418" s="197"/>
      <c r="J418" s="197"/>
      <c r="K418" s="197"/>
      <c r="L418" s="197"/>
      <c r="M418" s="197"/>
      <c r="N418" s="197"/>
      <c r="O418" s="197"/>
      <c r="P418" s="197"/>
      <c r="Q418" s="197"/>
      <c r="R418" s="197"/>
      <c r="S418" s="197"/>
      <c r="T418" s="197"/>
      <c r="U418" s="197"/>
      <c r="V418" s="197"/>
      <c r="W418" s="197"/>
      <c r="X418" s="197"/>
      <c r="Y418" s="197"/>
      <c r="Z418" s="197"/>
      <c r="AA418" s="197"/>
      <c r="AB418" s="197"/>
      <c r="AC418" s="197"/>
      <c r="AD418" s="197"/>
      <c r="AE418" s="197"/>
      <c r="AF418" s="197"/>
      <c r="AG418" s="197"/>
    </row>
    <row r="419" s="197" customFormat="1" ht="15.75">
      <c r="A419" s="197"/>
      <c r="B419" s="197"/>
      <c r="C419" s="197"/>
      <c r="D419" s="197"/>
      <c r="E419" s="197"/>
      <c r="F419" s="197"/>
      <c r="G419" s="197"/>
      <c r="H419" s="197"/>
      <c r="I419" s="197"/>
      <c r="J419" s="197"/>
      <c r="K419" s="197"/>
      <c r="L419" s="197"/>
      <c r="M419" s="197"/>
      <c r="N419" s="197"/>
      <c r="O419" s="197"/>
      <c r="P419" s="197"/>
      <c r="Q419" s="197"/>
      <c r="R419" s="197"/>
      <c r="S419" s="197"/>
      <c r="T419" s="197"/>
      <c r="U419" s="197"/>
      <c r="V419" s="197"/>
      <c r="W419" s="197"/>
      <c r="X419" s="197"/>
      <c r="Y419" s="197"/>
      <c r="Z419" s="197"/>
      <c r="AA419" s="197"/>
      <c r="AB419" s="197"/>
      <c r="AC419" s="197"/>
      <c r="AD419" s="197"/>
      <c r="AE419" s="197"/>
      <c r="AF419" s="197"/>
      <c r="AG419" s="197"/>
    </row>
    <row r="420" s="197" customFormat="1" ht="15.75">
      <c r="A420" s="197"/>
      <c r="B420" s="197"/>
      <c r="C420" s="197"/>
      <c r="D420" s="197"/>
      <c r="E420" s="197"/>
      <c r="F420" s="197"/>
      <c r="G420" s="197"/>
      <c r="H420" s="197"/>
      <c r="I420" s="197"/>
      <c r="J420" s="197"/>
      <c r="K420" s="197"/>
      <c r="L420" s="197"/>
      <c r="M420" s="197"/>
      <c r="N420" s="197"/>
      <c r="O420" s="197"/>
      <c r="P420" s="197"/>
      <c r="Q420" s="197"/>
      <c r="R420" s="197"/>
      <c r="S420" s="197"/>
      <c r="T420" s="197"/>
      <c r="U420" s="197"/>
      <c r="V420" s="197"/>
      <c r="W420" s="197"/>
      <c r="X420" s="197"/>
      <c r="Y420" s="197"/>
      <c r="Z420" s="197"/>
      <c r="AA420" s="197"/>
      <c r="AB420" s="197"/>
      <c r="AC420" s="197"/>
      <c r="AD420" s="197"/>
      <c r="AE420" s="197"/>
      <c r="AF420" s="197"/>
      <c r="AG420" s="197"/>
    </row>
    <row r="421" s="197" customFormat="1" ht="15.75">
      <c r="A421" s="197"/>
      <c r="B421" s="197"/>
      <c r="C421" s="197"/>
      <c r="D421" s="197"/>
      <c r="E421" s="197"/>
      <c r="F421" s="197"/>
      <c r="G421" s="197"/>
      <c r="H421" s="197"/>
      <c r="I421" s="197"/>
      <c r="J421" s="197"/>
      <c r="K421" s="197"/>
      <c r="L421" s="197"/>
      <c r="M421" s="197"/>
      <c r="N421" s="197"/>
      <c r="O421" s="197"/>
      <c r="P421" s="197"/>
      <c r="Q421" s="197"/>
      <c r="R421" s="197"/>
      <c r="S421" s="197"/>
      <c r="T421" s="197"/>
      <c r="U421" s="197"/>
      <c r="V421" s="197"/>
      <c r="W421" s="197"/>
      <c r="X421" s="197"/>
      <c r="Y421" s="197"/>
      <c r="Z421" s="197"/>
      <c r="AA421" s="197"/>
      <c r="AB421" s="197"/>
      <c r="AC421" s="197"/>
      <c r="AD421" s="197"/>
      <c r="AE421" s="197"/>
      <c r="AF421" s="197"/>
      <c r="AG421" s="197"/>
    </row>
    <row r="422" s="197" customFormat="1" ht="15.75">
      <c r="A422" s="197"/>
      <c r="B422" s="197"/>
      <c r="C422" s="197"/>
      <c r="D422" s="197"/>
      <c r="E422" s="197"/>
      <c r="F422" s="197"/>
      <c r="G422" s="197"/>
      <c r="H422" s="197"/>
      <c r="I422" s="197"/>
      <c r="J422" s="197"/>
      <c r="K422" s="197"/>
      <c r="L422" s="197"/>
      <c r="M422" s="197"/>
      <c r="N422" s="197"/>
      <c r="O422" s="197"/>
      <c r="P422" s="197"/>
      <c r="Q422" s="197"/>
      <c r="R422" s="197"/>
      <c r="S422" s="197"/>
      <c r="T422" s="197"/>
      <c r="U422" s="197"/>
      <c r="V422" s="197"/>
      <c r="W422" s="197"/>
      <c r="X422" s="197"/>
      <c r="Y422" s="197"/>
      <c r="Z422" s="197"/>
      <c r="AA422" s="197"/>
      <c r="AB422" s="197"/>
      <c r="AC422" s="197"/>
      <c r="AD422" s="197"/>
      <c r="AE422" s="197"/>
      <c r="AF422" s="197"/>
      <c r="AG422" s="197"/>
    </row>
    <row r="423" s="197" customFormat="1" ht="15.75">
      <c r="A423" s="197"/>
      <c r="B423" s="197"/>
      <c r="C423" s="197"/>
      <c r="D423" s="197"/>
      <c r="E423" s="197"/>
      <c r="F423" s="197"/>
      <c r="G423" s="197"/>
      <c r="H423" s="197"/>
      <c r="I423" s="197"/>
      <c r="J423" s="197"/>
      <c r="K423" s="197"/>
      <c r="L423" s="197"/>
      <c r="M423" s="197"/>
      <c r="N423" s="197"/>
      <c r="O423" s="197"/>
      <c r="P423" s="197"/>
      <c r="Q423" s="197"/>
      <c r="R423" s="197"/>
      <c r="S423" s="197"/>
      <c r="T423" s="197"/>
      <c r="U423" s="197"/>
      <c r="V423" s="197"/>
      <c r="W423" s="197"/>
      <c r="X423" s="197"/>
      <c r="Y423" s="197"/>
      <c r="Z423" s="197"/>
      <c r="AA423" s="197"/>
      <c r="AB423" s="197"/>
      <c r="AC423" s="197"/>
      <c r="AD423" s="197"/>
      <c r="AE423" s="197"/>
      <c r="AF423" s="197"/>
      <c r="AG423" s="197"/>
    </row>
    <row r="424" s="197" customFormat="1" ht="15.75">
      <c r="A424" s="197"/>
      <c r="B424" s="197"/>
      <c r="C424" s="197"/>
      <c r="D424" s="197"/>
      <c r="E424" s="197"/>
      <c r="F424" s="197"/>
      <c r="G424" s="197"/>
      <c r="H424" s="197"/>
      <c r="I424" s="197"/>
      <c r="J424" s="197"/>
      <c r="K424" s="197"/>
      <c r="L424" s="197"/>
      <c r="M424" s="197"/>
      <c r="N424" s="197"/>
      <c r="O424" s="197"/>
      <c r="P424" s="197"/>
      <c r="Q424" s="197"/>
      <c r="R424" s="197"/>
      <c r="S424" s="197"/>
      <c r="T424" s="197"/>
      <c r="U424" s="197"/>
      <c r="V424" s="197"/>
      <c r="W424" s="197"/>
      <c r="X424" s="197"/>
      <c r="Y424" s="197"/>
      <c r="Z424" s="197"/>
      <c r="AA424" s="197"/>
      <c r="AB424" s="197"/>
      <c r="AC424" s="197"/>
      <c r="AD424" s="197"/>
      <c r="AE424" s="197"/>
      <c r="AF424" s="197"/>
      <c r="AG424" s="197"/>
    </row>
    <row r="425" s="197" customFormat="1" ht="15.75">
      <c r="A425" s="197"/>
      <c r="B425" s="197"/>
      <c r="C425" s="197"/>
      <c r="D425" s="197"/>
      <c r="E425" s="197"/>
      <c r="F425" s="197"/>
      <c r="G425" s="197"/>
      <c r="H425" s="197"/>
      <c r="I425" s="197"/>
      <c r="J425" s="197"/>
      <c r="K425" s="197"/>
      <c r="L425" s="197"/>
      <c r="M425" s="197"/>
      <c r="N425" s="197"/>
      <c r="O425" s="197"/>
      <c r="P425" s="197"/>
      <c r="Q425" s="197"/>
      <c r="R425" s="197"/>
      <c r="S425" s="197"/>
      <c r="T425" s="197"/>
      <c r="U425" s="197"/>
      <c r="V425" s="197"/>
      <c r="W425" s="197"/>
      <c r="X425" s="197"/>
      <c r="Y425" s="197"/>
      <c r="Z425" s="197"/>
      <c r="AA425" s="197"/>
      <c r="AB425" s="197"/>
      <c r="AC425" s="197"/>
      <c r="AD425" s="197"/>
      <c r="AE425" s="197"/>
      <c r="AF425" s="197"/>
      <c r="AG425" s="197"/>
    </row>
    <row r="426" s="197" customFormat="1" ht="15.75">
      <c r="A426" s="197"/>
      <c r="B426" s="197"/>
      <c r="C426" s="197"/>
      <c r="D426" s="197"/>
      <c r="E426" s="197"/>
      <c r="F426" s="197"/>
      <c r="G426" s="197"/>
      <c r="H426" s="197"/>
      <c r="I426" s="197"/>
      <c r="J426" s="197"/>
      <c r="K426" s="197"/>
      <c r="L426" s="197"/>
      <c r="M426" s="197"/>
      <c r="N426" s="197"/>
      <c r="O426" s="197"/>
      <c r="P426" s="197"/>
      <c r="Q426" s="197"/>
      <c r="R426" s="197"/>
      <c r="S426" s="197"/>
      <c r="T426" s="197"/>
      <c r="U426" s="197"/>
      <c r="V426" s="197"/>
      <c r="W426" s="197"/>
      <c r="X426" s="197"/>
      <c r="Y426" s="197"/>
      <c r="Z426" s="197"/>
      <c r="AA426" s="197"/>
      <c r="AB426" s="197"/>
      <c r="AC426" s="197"/>
      <c r="AD426" s="197"/>
      <c r="AE426" s="197"/>
      <c r="AF426" s="197"/>
      <c r="AG426" s="197"/>
    </row>
    <row r="427" s="197" customFormat="1" ht="15.75">
      <c r="A427" s="197"/>
      <c r="B427" s="197"/>
      <c r="C427" s="197"/>
      <c r="D427" s="197"/>
      <c r="E427" s="197"/>
      <c r="F427" s="197"/>
      <c r="G427" s="197"/>
      <c r="H427" s="197"/>
      <c r="I427" s="197"/>
      <c r="J427" s="197"/>
      <c r="K427" s="197"/>
      <c r="L427" s="197"/>
      <c r="M427" s="197"/>
      <c r="N427" s="197"/>
      <c r="O427" s="197"/>
      <c r="P427" s="197"/>
      <c r="Q427" s="197"/>
      <c r="R427" s="197"/>
      <c r="S427" s="197"/>
      <c r="T427" s="197"/>
      <c r="U427" s="197"/>
      <c r="V427" s="197"/>
      <c r="W427" s="197"/>
      <c r="X427" s="197"/>
      <c r="Y427" s="197"/>
      <c r="Z427" s="197"/>
      <c r="AA427" s="197"/>
      <c r="AB427" s="197"/>
      <c r="AC427" s="197"/>
      <c r="AD427" s="197"/>
      <c r="AE427" s="197"/>
      <c r="AF427" s="197"/>
      <c r="AG427" s="197"/>
    </row>
    <row r="428" s="197" customFormat="1" ht="15.75">
      <c r="A428" s="197"/>
      <c r="B428" s="197"/>
      <c r="C428" s="197"/>
      <c r="D428" s="197"/>
      <c r="E428" s="197"/>
      <c r="F428" s="197"/>
      <c r="G428" s="197"/>
      <c r="H428" s="197"/>
      <c r="I428" s="197"/>
      <c r="J428" s="197"/>
      <c r="K428" s="197"/>
      <c r="L428" s="197"/>
      <c r="M428" s="197"/>
      <c r="N428" s="197"/>
      <c r="O428" s="197"/>
      <c r="P428" s="197"/>
      <c r="Q428" s="197"/>
      <c r="R428" s="197"/>
      <c r="S428" s="197"/>
      <c r="T428" s="197"/>
      <c r="U428" s="197"/>
      <c r="V428" s="197"/>
      <c r="W428" s="197"/>
      <c r="X428" s="197"/>
      <c r="Y428" s="197"/>
      <c r="Z428" s="197"/>
      <c r="AA428" s="197"/>
      <c r="AB428" s="197"/>
      <c r="AC428" s="197"/>
      <c r="AD428" s="197"/>
      <c r="AE428" s="197"/>
      <c r="AF428" s="197"/>
      <c r="AG428" s="197"/>
    </row>
    <row r="429" s="197" customFormat="1" ht="15.75">
      <c r="A429" s="197"/>
      <c r="B429" s="197"/>
      <c r="C429" s="197"/>
      <c r="D429" s="197"/>
      <c r="E429" s="197"/>
      <c r="F429" s="197"/>
      <c r="G429" s="197"/>
      <c r="H429" s="197"/>
      <c r="I429" s="197"/>
      <c r="J429" s="197"/>
      <c r="K429" s="197"/>
      <c r="L429" s="197"/>
      <c r="M429" s="197"/>
      <c r="N429" s="197"/>
      <c r="O429" s="197"/>
      <c r="P429" s="197"/>
      <c r="Q429" s="197"/>
      <c r="R429" s="197"/>
      <c r="S429" s="197"/>
      <c r="T429" s="197"/>
      <c r="U429" s="197"/>
      <c r="V429" s="197"/>
      <c r="W429" s="197"/>
      <c r="X429" s="197"/>
      <c r="Y429" s="197"/>
      <c r="Z429" s="197"/>
      <c r="AA429" s="197"/>
      <c r="AB429" s="197"/>
      <c r="AC429" s="197"/>
      <c r="AD429" s="197"/>
      <c r="AE429" s="197"/>
      <c r="AF429" s="197"/>
      <c r="AG429" s="197"/>
    </row>
    <row r="430" s="197" customFormat="1" ht="15.75">
      <c r="A430" s="197"/>
      <c r="B430" s="197"/>
      <c r="C430" s="197"/>
      <c r="D430" s="197"/>
      <c r="E430" s="197"/>
      <c r="F430" s="197"/>
      <c r="G430" s="197"/>
      <c r="H430" s="197"/>
      <c r="I430" s="197"/>
      <c r="J430" s="197"/>
      <c r="K430" s="197"/>
      <c r="L430" s="197"/>
      <c r="M430" s="197"/>
      <c r="N430" s="197"/>
      <c r="O430" s="197"/>
      <c r="P430" s="197"/>
      <c r="Q430" s="197"/>
      <c r="R430" s="197"/>
      <c r="S430" s="197"/>
      <c r="T430" s="197"/>
      <c r="U430" s="197"/>
      <c r="V430" s="197"/>
      <c r="W430" s="197"/>
      <c r="X430" s="197"/>
      <c r="Y430" s="197"/>
      <c r="Z430" s="197"/>
      <c r="AA430" s="197"/>
      <c r="AB430" s="197"/>
      <c r="AC430" s="197"/>
      <c r="AD430" s="197"/>
      <c r="AE430" s="197"/>
      <c r="AF430" s="197"/>
      <c r="AG430" s="197"/>
    </row>
    <row r="431" s="197" customFormat="1" ht="15.75">
      <c r="A431" s="197"/>
      <c r="B431" s="197"/>
      <c r="C431" s="197"/>
      <c r="D431" s="197"/>
      <c r="E431" s="197"/>
      <c r="F431" s="197"/>
      <c r="G431" s="197"/>
      <c r="H431" s="197"/>
      <c r="I431" s="197"/>
      <c r="J431" s="197"/>
      <c r="K431" s="197"/>
      <c r="L431" s="197"/>
      <c r="M431" s="197"/>
      <c r="N431" s="197"/>
      <c r="O431" s="197"/>
      <c r="P431" s="197"/>
      <c r="Q431" s="197"/>
      <c r="R431" s="197"/>
      <c r="S431" s="197"/>
      <c r="T431" s="197"/>
      <c r="U431" s="197"/>
      <c r="V431" s="197"/>
      <c r="W431" s="197"/>
      <c r="X431" s="197"/>
      <c r="Y431" s="197"/>
      <c r="Z431" s="197"/>
      <c r="AA431" s="197"/>
      <c r="AB431" s="197"/>
      <c r="AC431" s="197"/>
      <c r="AD431" s="197"/>
      <c r="AE431" s="197"/>
      <c r="AF431" s="197"/>
      <c r="AG431" s="197"/>
    </row>
    <row r="432" s="197" customFormat="1" ht="15.75">
      <c r="A432" s="197"/>
      <c r="B432" s="197"/>
      <c r="C432" s="197"/>
      <c r="D432" s="197"/>
      <c r="E432" s="197"/>
      <c r="F432" s="197"/>
      <c r="G432" s="197"/>
      <c r="H432" s="197"/>
      <c r="I432" s="197"/>
      <c r="J432" s="197"/>
      <c r="K432" s="197"/>
      <c r="L432" s="197"/>
      <c r="M432" s="197"/>
      <c r="N432" s="197"/>
      <c r="O432" s="197"/>
      <c r="P432" s="197"/>
      <c r="Q432" s="197"/>
      <c r="R432" s="197"/>
      <c r="S432" s="197"/>
      <c r="T432" s="197"/>
      <c r="U432" s="197"/>
      <c r="V432" s="197"/>
      <c r="W432" s="197"/>
      <c r="X432" s="197"/>
      <c r="Y432" s="197"/>
      <c r="Z432" s="197"/>
      <c r="AA432" s="197"/>
      <c r="AB432" s="197"/>
      <c r="AC432" s="197"/>
      <c r="AD432" s="197"/>
      <c r="AE432" s="197"/>
      <c r="AF432" s="197"/>
      <c r="AG432" s="197"/>
    </row>
    <row r="433" s="197" customFormat="1" ht="15.75">
      <c r="A433" s="197"/>
      <c r="B433" s="197"/>
      <c r="C433" s="197"/>
      <c r="D433" s="197"/>
      <c r="E433" s="197"/>
      <c r="F433" s="197"/>
      <c r="G433" s="197"/>
      <c r="H433" s="197"/>
      <c r="I433" s="197"/>
      <c r="J433" s="197"/>
      <c r="K433" s="197"/>
      <c r="L433" s="197"/>
      <c r="M433" s="197"/>
      <c r="N433" s="197"/>
      <c r="O433" s="197"/>
      <c r="P433" s="197"/>
      <c r="Q433" s="197"/>
      <c r="R433" s="197"/>
      <c r="S433" s="197"/>
      <c r="T433" s="197"/>
      <c r="U433" s="197"/>
      <c r="V433" s="197"/>
      <c r="W433" s="197"/>
      <c r="X433" s="197"/>
      <c r="Y433" s="197"/>
      <c r="Z433" s="197"/>
      <c r="AA433" s="197"/>
      <c r="AB433" s="197"/>
      <c r="AC433" s="197"/>
      <c r="AD433" s="197"/>
      <c r="AE433" s="197"/>
      <c r="AF433" s="197"/>
      <c r="AG433" s="197"/>
    </row>
    <row r="434" s="197" customFormat="1" ht="15.75">
      <c r="A434" s="197"/>
      <c r="B434" s="197"/>
      <c r="C434" s="197"/>
      <c r="D434" s="197"/>
      <c r="E434" s="197"/>
      <c r="F434" s="197"/>
      <c r="G434" s="197"/>
      <c r="H434" s="197"/>
      <c r="I434" s="197"/>
      <c r="J434" s="197"/>
      <c r="K434" s="197"/>
      <c r="L434" s="197"/>
      <c r="M434" s="197"/>
      <c r="N434" s="197"/>
      <c r="O434" s="197"/>
      <c r="P434" s="197"/>
      <c r="Q434" s="197"/>
      <c r="R434" s="197"/>
      <c r="S434" s="197"/>
      <c r="T434" s="197"/>
      <c r="U434" s="197"/>
      <c r="V434" s="197"/>
      <c r="W434" s="197"/>
      <c r="X434" s="197"/>
      <c r="Y434" s="197"/>
      <c r="Z434" s="197"/>
      <c r="AA434" s="197"/>
      <c r="AB434" s="197"/>
      <c r="AC434" s="197"/>
      <c r="AD434" s="197"/>
      <c r="AE434" s="197"/>
      <c r="AF434" s="197"/>
      <c r="AG434" s="197"/>
    </row>
    <row r="435" s="197" customFormat="1" ht="15.75">
      <c r="A435" s="197"/>
      <c r="B435" s="197"/>
      <c r="C435" s="197"/>
      <c r="D435" s="197"/>
      <c r="E435" s="197"/>
      <c r="F435" s="197"/>
      <c r="G435" s="197"/>
      <c r="H435" s="197"/>
      <c r="I435" s="197"/>
      <c r="J435" s="197"/>
      <c r="K435" s="197"/>
      <c r="L435" s="197"/>
      <c r="M435" s="197"/>
      <c r="N435" s="197"/>
      <c r="O435" s="197"/>
      <c r="P435" s="197"/>
      <c r="Q435" s="197"/>
      <c r="R435" s="197"/>
      <c r="S435" s="197"/>
      <c r="T435" s="197"/>
      <c r="U435" s="197"/>
      <c r="V435" s="197"/>
      <c r="W435" s="197"/>
      <c r="X435" s="197"/>
      <c r="Y435" s="197"/>
      <c r="Z435" s="197"/>
      <c r="AA435" s="197"/>
      <c r="AB435" s="197"/>
      <c r="AC435" s="197"/>
      <c r="AD435" s="197"/>
      <c r="AE435" s="197"/>
      <c r="AF435" s="197"/>
      <c r="AG435" s="197"/>
    </row>
    <row r="436" s="197" customFormat="1" ht="15.75">
      <c r="A436" s="197"/>
      <c r="B436" s="197"/>
      <c r="C436" s="197"/>
      <c r="D436" s="197"/>
      <c r="E436" s="197"/>
      <c r="F436" s="197"/>
      <c r="G436" s="197"/>
      <c r="H436" s="197"/>
      <c r="I436" s="197"/>
      <c r="J436" s="197"/>
      <c r="K436" s="197"/>
      <c r="L436" s="197"/>
      <c r="M436" s="197"/>
      <c r="N436" s="197"/>
      <c r="O436" s="197"/>
      <c r="P436" s="197"/>
      <c r="Q436" s="197"/>
      <c r="R436" s="197"/>
      <c r="S436" s="197"/>
      <c r="T436" s="197"/>
      <c r="U436" s="197"/>
      <c r="V436" s="197"/>
      <c r="W436" s="197"/>
      <c r="X436" s="197"/>
      <c r="Y436" s="197"/>
      <c r="Z436" s="197"/>
      <c r="AA436" s="197"/>
      <c r="AB436" s="197"/>
      <c r="AC436" s="197"/>
      <c r="AD436" s="197"/>
      <c r="AE436" s="197"/>
      <c r="AF436" s="197"/>
      <c r="AG436" s="197"/>
    </row>
    <row r="437" s="197" customFormat="1" ht="15.75">
      <c r="A437" s="197"/>
      <c r="B437" s="197"/>
      <c r="C437" s="197"/>
      <c r="D437" s="197"/>
      <c r="E437" s="197"/>
      <c r="F437" s="197"/>
      <c r="G437" s="197"/>
      <c r="H437" s="197"/>
      <c r="I437" s="197"/>
      <c r="J437" s="197"/>
      <c r="K437" s="197"/>
      <c r="L437" s="197"/>
      <c r="M437" s="197"/>
      <c r="N437" s="197"/>
      <c r="O437" s="197"/>
      <c r="P437" s="197"/>
      <c r="Q437" s="197"/>
      <c r="R437" s="197"/>
      <c r="S437" s="197"/>
      <c r="T437" s="197"/>
      <c r="U437" s="197"/>
      <c r="V437" s="197"/>
      <c r="W437" s="197"/>
      <c r="X437" s="197"/>
      <c r="Y437" s="197"/>
      <c r="Z437" s="197"/>
      <c r="AA437" s="197"/>
      <c r="AB437" s="197"/>
      <c r="AC437" s="197"/>
      <c r="AD437" s="197"/>
      <c r="AE437" s="197"/>
      <c r="AF437" s="197"/>
      <c r="AG437" s="197"/>
    </row>
    <row r="438" s="197" customFormat="1" ht="15.75">
      <c r="A438" s="197"/>
      <c r="B438" s="197"/>
      <c r="C438" s="197"/>
      <c r="D438" s="197"/>
      <c r="E438" s="197"/>
      <c r="F438" s="197"/>
      <c r="G438" s="197"/>
      <c r="H438" s="197"/>
      <c r="I438" s="197"/>
      <c r="J438" s="197"/>
      <c r="K438" s="197"/>
      <c r="L438" s="197"/>
      <c r="M438" s="197"/>
      <c r="N438" s="197"/>
      <c r="O438" s="197"/>
      <c r="P438" s="197"/>
      <c r="Q438" s="197"/>
      <c r="R438" s="197"/>
      <c r="S438" s="197"/>
      <c r="T438" s="197"/>
      <c r="U438" s="197"/>
      <c r="V438" s="197"/>
      <c r="W438" s="197"/>
      <c r="X438" s="197"/>
      <c r="Y438" s="197"/>
      <c r="Z438" s="197"/>
      <c r="AA438" s="197"/>
      <c r="AB438" s="197"/>
      <c r="AC438" s="197"/>
      <c r="AD438" s="197"/>
      <c r="AE438" s="197"/>
      <c r="AF438" s="197"/>
      <c r="AG438" s="197"/>
    </row>
    <row r="439" s="197" customFormat="1" ht="15.75">
      <c r="A439" s="197"/>
      <c r="B439" s="197"/>
      <c r="C439" s="197"/>
      <c r="D439" s="197"/>
      <c r="E439" s="197"/>
      <c r="F439" s="197"/>
      <c r="G439" s="197"/>
      <c r="H439" s="197"/>
      <c r="I439" s="197"/>
      <c r="J439" s="197"/>
      <c r="K439" s="197"/>
      <c r="L439" s="197"/>
      <c r="M439" s="197"/>
      <c r="N439" s="197"/>
      <c r="O439" s="197"/>
      <c r="P439" s="197"/>
      <c r="Q439" s="197"/>
      <c r="R439" s="197"/>
      <c r="S439" s="197"/>
      <c r="T439" s="197"/>
      <c r="U439" s="197"/>
      <c r="V439" s="197"/>
      <c r="W439" s="197"/>
      <c r="X439" s="197"/>
      <c r="Y439" s="197"/>
      <c r="Z439" s="197"/>
      <c r="AA439" s="197"/>
      <c r="AB439" s="197"/>
      <c r="AC439" s="197"/>
      <c r="AD439" s="197"/>
      <c r="AE439" s="197"/>
      <c r="AF439" s="197"/>
      <c r="AG439" s="197"/>
    </row>
    <row r="440" s="197" customFormat="1" ht="15.75">
      <c r="A440" s="197"/>
      <c r="B440" s="197"/>
      <c r="C440" s="197"/>
      <c r="D440" s="197"/>
      <c r="E440" s="197"/>
      <c r="F440" s="197"/>
      <c r="G440" s="197"/>
      <c r="H440" s="197"/>
      <c r="I440" s="197"/>
      <c r="J440" s="197"/>
      <c r="K440" s="197"/>
      <c r="L440" s="197"/>
      <c r="M440" s="197"/>
      <c r="N440" s="197"/>
      <c r="O440" s="197"/>
      <c r="P440" s="197"/>
      <c r="Q440" s="197"/>
      <c r="R440" s="197"/>
      <c r="S440" s="197"/>
      <c r="T440" s="197"/>
      <c r="U440" s="197"/>
      <c r="V440" s="197"/>
      <c r="W440" s="197"/>
      <c r="X440" s="197"/>
      <c r="Y440" s="197"/>
      <c r="Z440" s="197"/>
      <c r="AA440" s="197"/>
      <c r="AB440" s="197"/>
      <c r="AC440" s="197"/>
      <c r="AD440" s="197"/>
      <c r="AE440" s="197"/>
      <c r="AF440" s="197"/>
      <c r="AG440" s="197"/>
    </row>
    <row r="441" s="197" customFormat="1" ht="15.75">
      <c r="A441" s="197"/>
      <c r="B441" s="197"/>
      <c r="C441" s="197"/>
      <c r="D441" s="197"/>
      <c r="E441" s="197"/>
      <c r="F441" s="197"/>
      <c r="G441" s="197"/>
      <c r="H441" s="197"/>
      <c r="I441" s="197"/>
      <c r="J441" s="197"/>
      <c r="K441" s="197"/>
      <c r="L441" s="197"/>
      <c r="M441" s="197"/>
      <c r="N441" s="197"/>
      <c r="O441" s="197"/>
      <c r="P441" s="197"/>
      <c r="Q441" s="197"/>
      <c r="R441" s="197"/>
      <c r="S441" s="197"/>
      <c r="T441" s="197"/>
      <c r="U441" s="197"/>
      <c r="V441" s="197"/>
      <c r="W441" s="197"/>
      <c r="X441" s="197"/>
      <c r="Y441" s="197"/>
      <c r="Z441" s="197"/>
      <c r="AA441" s="197"/>
      <c r="AB441" s="197"/>
      <c r="AC441" s="197"/>
      <c r="AD441" s="197"/>
      <c r="AE441" s="197"/>
      <c r="AF441" s="197"/>
      <c r="AG441" s="197"/>
    </row>
    <row r="442" s="197" customFormat="1" ht="15.75">
      <c r="A442" s="197"/>
      <c r="B442" s="197"/>
      <c r="C442" s="197"/>
      <c r="D442" s="197"/>
      <c r="E442" s="197"/>
      <c r="F442" s="197"/>
      <c r="G442" s="197"/>
      <c r="H442" s="197"/>
      <c r="I442" s="197"/>
      <c r="J442" s="197"/>
      <c r="K442" s="197"/>
      <c r="L442" s="197"/>
      <c r="M442" s="197"/>
      <c r="N442" s="197"/>
      <c r="O442" s="197"/>
      <c r="P442" s="197"/>
      <c r="Q442" s="197"/>
      <c r="R442" s="197"/>
      <c r="S442" s="197"/>
      <c r="T442" s="197"/>
      <c r="U442" s="197"/>
      <c r="V442" s="197"/>
      <c r="W442" s="197"/>
      <c r="X442" s="197"/>
      <c r="Y442" s="197"/>
      <c r="Z442" s="197"/>
      <c r="AA442" s="197"/>
      <c r="AB442" s="197"/>
      <c r="AC442" s="197"/>
      <c r="AD442" s="197"/>
      <c r="AE442" s="197"/>
      <c r="AF442" s="197"/>
      <c r="AG442" s="197"/>
    </row>
    <row r="443" s="197" customFormat="1" ht="15.75">
      <c r="A443" s="197"/>
      <c r="B443" s="197"/>
      <c r="C443" s="197"/>
      <c r="D443" s="197"/>
      <c r="E443" s="197"/>
      <c r="F443" s="197"/>
      <c r="G443" s="197"/>
      <c r="H443" s="197"/>
      <c r="I443" s="197"/>
      <c r="J443" s="197"/>
      <c r="K443" s="197"/>
      <c r="L443" s="197"/>
      <c r="M443" s="197"/>
      <c r="N443" s="197"/>
      <c r="O443" s="197"/>
      <c r="P443" s="197"/>
      <c r="Q443" s="197"/>
      <c r="R443" s="197"/>
      <c r="S443" s="197"/>
      <c r="T443" s="197"/>
      <c r="U443" s="197"/>
      <c r="V443" s="197"/>
      <c r="W443" s="197"/>
      <c r="X443" s="197"/>
      <c r="Y443" s="197"/>
      <c r="Z443" s="197"/>
      <c r="AA443" s="197"/>
      <c r="AB443" s="197"/>
      <c r="AC443" s="197"/>
      <c r="AD443" s="197"/>
      <c r="AE443" s="197"/>
      <c r="AF443" s="197"/>
      <c r="AG443" s="197"/>
    </row>
    <row r="444" s="197" customFormat="1" ht="15.75">
      <c r="A444" s="197"/>
      <c r="B444" s="197"/>
      <c r="C444" s="197"/>
      <c r="D444" s="197"/>
      <c r="E444" s="197"/>
      <c r="F444" s="197"/>
      <c r="G444" s="197"/>
      <c r="H444" s="197"/>
      <c r="I444" s="197"/>
      <c r="J444" s="197"/>
      <c r="K444" s="197"/>
      <c r="L444" s="197"/>
      <c r="M444" s="197"/>
      <c r="N444" s="197"/>
      <c r="O444" s="197"/>
      <c r="P444" s="197"/>
      <c r="Q444" s="197"/>
      <c r="R444" s="197"/>
      <c r="S444" s="197"/>
      <c r="T444" s="197"/>
      <c r="U444" s="197"/>
      <c r="V444" s="197"/>
      <c r="W444" s="197"/>
      <c r="X444" s="197"/>
      <c r="Y444" s="197"/>
      <c r="Z444" s="197"/>
      <c r="AA444" s="197"/>
      <c r="AB444" s="197"/>
      <c r="AC444" s="197"/>
      <c r="AD444" s="197"/>
      <c r="AE444" s="197"/>
      <c r="AF444" s="197"/>
      <c r="AG444" s="197"/>
    </row>
    <row r="445" s="197" customFormat="1" ht="15.75">
      <c r="A445" s="197"/>
      <c r="B445" s="197"/>
      <c r="C445" s="197"/>
      <c r="D445" s="197"/>
      <c r="E445" s="197"/>
      <c r="F445" s="197"/>
      <c r="G445" s="197"/>
      <c r="H445" s="197"/>
      <c r="I445" s="197"/>
      <c r="J445" s="197"/>
      <c r="K445" s="197"/>
      <c r="L445" s="197"/>
      <c r="M445" s="197"/>
      <c r="N445" s="197"/>
      <c r="O445" s="197"/>
      <c r="P445" s="197"/>
      <c r="Q445" s="197"/>
      <c r="R445" s="197"/>
      <c r="S445" s="197"/>
      <c r="T445" s="197"/>
      <c r="U445" s="197"/>
      <c r="V445" s="197"/>
      <c r="W445" s="197"/>
      <c r="X445" s="197"/>
      <c r="Y445" s="197"/>
      <c r="Z445" s="197"/>
      <c r="AA445" s="197"/>
      <c r="AB445" s="197"/>
      <c r="AC445" s="197"/>
      <c r="AD445" s="197"/>
      <c r="AE445" s="197"/>
      <c r="AF445" s="197"/>
      <c r="AG445" s="197"/>
    </row>
    <row r="446" s="197" customFormat="1" ht="15.75">
      <c r="A446" s="197"/>
      <c r="B446" s="197"/>
      <c r="C446" s="197"/>
      <c r="D446" s="197"/>
      <c r="E446" s="197"/>
      <c r="F446" s="197"/>
      <c r="G446" s="197"/>
      <c r="H446" s="197"/>
      <c r="I446" s="197"/>
      <c r="J446" s="197"/>
      <c r="K446" s="197"/>
      <c r="L446" s="197"/>
      <c r="M446" s="197"/>
      <c r="N446" s="197"/>
      <c r="O446" s="197"/>
      <c r="P446" s="197"/>
      <c r="Q446" s="197"/>
      <c r="R446" s="197"/>
      <c r="S446" s="197"/>
      <c r="T446" s="197"/>
      <c r="U446" s="197"/>
      <c r="V446" s="197"/>
      <c r="W446" s="197"/>
      <c r="X446" s="197"/>
      <c r="Y446" s="197"/>
      <c r="Z446" s="197"/>
      <c r="AA446" s="197"/>
      <c r="AB446" s="197"/>
      <c r="AC446" s="197"/>
      <c r="AD446" s="197"/>
      <c r="AE446" s="197"/>
      <c r="AF446" s="197"/>
      <c r="AG446" s="197"/>
    </row>
    <row r="447" s="197" customFormat="1" ht="15.75">
      <c r="A447" s="197"/>
      <c r="B447" s="197"/>
      <c r="C447" s="197"/>
      <c r="D447" s="197"/>
      <c r="E447" s="197"/>
      <c r="F447" s="197"/>
      <c r="G447" s="197"/>
      <c r="H447" s="197"/>
      <c r="I447" s="197"/>
      <c r="J447" s="197"/>
      <c r="K447" s="197"/>
      <c r="L447" s="197"/>
      <c r="M447" s="197"/>
      <c r="N447" s="197"/>
      <c r="O447" s="197"/>
      <c r="P447" s="197"/>
      <c r="Q447" s="197"/>
      <c r="R447" s="197"/>
      <c r="S447" s="197"/>
      <c r="T447" s="197"/>
      <c r="U447" s="197"/>
      <c r="V447" s="197"/>
      <c r="W447" s="197"/>
      <c r="X447" s="197"/>
      <c r="Y447" s="197"/>
      <c r="Z447" s="197"/>
      <c r="AA447" s="197"/>
      <c r="AB447" s="197"/>
      <c r="AC447" s="197"/>
      <c r="AD447" s="197"/>
      <c r="AE447" s="197"/>
      <c r="AF447" s="197"/>
      <c r="AG447" s="197"/>
    </row>
    <row r="448" s="197" customFormat="1" ht="15.75">
      <c r="A448" s="197"/>
      <c r="B448" s="197"/>
      <c r="C448" s="197"/>
      <c r="D448" s="197"/>
      <c r="E448" s="197"/>
      <c r="F448" s="197"/>
      <c r="G448" s="197"/>
      <c r="H448" s="197"/>
      <c r="I448" s="197"/>
      <c r="J448" s="197"/>
      <c r="K448" s="197"/>
      <c r="L448" s="197"/>
      <c r="M448" s="197"/>
      <c r="N448" s="197"/>
      <c r="O448" s="197"/>
      <c r="P448" s="197"/>
      <c r="Q448" s="197"/>
      <c r="R448" s="197"/>
      <c r="S448" s="197"/>
      <c r="T448" s="197"/>
      <c r="U448" s="197"/>
      <c r="V448" s="197"/>
      <c r="W448" s="197"/>
      <c r="X448" s="197"/>
      <c r="Y448" s="197"/>
      <c r="Z448" s="197"/>
      <c r="AA448" s="197"/>
      <c r="AB448" s="197"/>
      <c r="AC448" s="197"/>
      <c r="AD448" s="197"/>
      <c r="AE448" s="197"/>
      <c r="AF448" s="197"/>
      <c r="AG448" s="197"/>
    </row>
    <row r="449" s="197" customFormat="1" ht="15.75">
      <c r="A449" s="197"/>
      <c r="B449" s="197"/>
      <c r="C449" s="197"/>
      <c r="D449" s="197"/>
      <c r="E449" s="197"/>
      <c r="F449" s="197"/>
      <c r="G449" s="197"/>
      <c r="H449" s="197"/>
      <c r="I449" s="197"/>
      <c r="J449" s="197"/>
      <c r="K449" s="197"/>
      <c r="L449" s="197"/>
      <c r="M449" s="197"/>
      <c r="N449" s="197"/>
      <c r="O449" s="197"/>
      <c r="P449" s="197"/>
      <c r="Q449" s="197"/>
      <c r="R449" s="197"/>
      <c r="S449" s="197"/>
      <c r="T449" s="197"/>
      <c r="U449" s="197"/>
      <c r="V449" s="197"/>
      <c r="W449" s="197"/>
      <c r="X449" s="197"/>
      <c r="Y449" s="197"/>
      <c r="Z449" s="197"/>
      <c r="AA449" s="197"/>
      <c r="AB449" s="197"/>
      <c r="AC449" s="197"/>
      <c r="AD449" s="197"/>
      <c r="AE449" s="197"/>
      <c r="AF449" s="197"/>
      <c r="AG449" s="197"/>
    </row>
    <row r="450" s="197" customFormat="1" ht="15.75">
      <c r="A450" s="197"/>
      <c r="B450" s="197"/>
      <c r="C450" s="197"/>
      <c r="D450" s="197"/>
      <c r="E450" s="197"/>
      <c r="F450" s="197"/>
      <c r="G450" s="197"/>
      <c r="H450" s="197"/>
      <c r="I450" s="197"/>
      <c r="J450" s="197"/>
      <c r="K450" s="197"/>
      <c r="L450" s="197"/>
      <c r="M450" s="197"/>
      <c r="N450" s="197"/>
      <c r="O450" s="197"/>
      <c r="P450" s="197"/>
      <c r="Q450" s="197"/>
      <c r="R450" s="197"/>
      <c r="S450" s="197"/>
      <c r="T450" s="197"/>
      <c r="U450" s="197"/>
      <c r="V450" s="197"/>
      <c r="W450" s="197"/>
      <c r="X450" s="197"/>
      <c r="Y450" s="197"/>
      <c r="Z450" s="197"/>
      <c r="AA450" s="197"/>
      <c r="AB450" s="197"/>
      <c r="AC450" s="197"/>
      <c r="AD450" s="197"/>
      <c r="AE450" s="197"/>
      <c r="AF450" s="197"/>
      <c r="AG450" s="197"/>
    </row>
    <row r="451" s="197" customFormat="1" ht="15.75">
      <c r="A451" s="197"/>
      <c r="B451" s="197"/>
      <c r="C451" s="197"/>
      <c r="D451" s="197"/>
      <c r="E451" s="197"/>
      <c r="F451" s="197"/>
      <c r="G451" s="197"/>
      <c r="H451" s="197"/>
      <c r="I451" s="197"/>
      <c r="J451" s="197"/>
      <c r="K451" s="197"/>
      <c r="L451" s="197"/>
      <c r="M451" s="197"/>
      <c r="N451" s="197"/>
      <c r="O451" s="197"/>
      <c r="P451" s="197"/>
      <c r="Q451" s="197"/>
      <c r="R451" s="197"/>
      <c r="S451" s="197"/>
      <c r="T451" s="197"/>
      <c r="U451" s="197"/>
      <c r="V451" s="197"/>
      <c r="W451" s="197"/>
      <c r="X451" s="197"/>
      <c r="Y451" s="197"/>
      <c r="Z451" s="197"/>
      <c r="AA451" s="197"/>
      <c r="AB451" s="197"/>
      <c r="AC451" s="197"/>
      <c r="AD451" s="197"/>
      <c r="AE451" s="197"/>
      <c r="AF451" s="197"/>
      <c r="AG451" s="197"/>
    </row>
    <row r="452" s="197" customFormat="1" ht="15.75">
      <c r="A452" s="197"/>
      <c r="B452" s="197"/>
      <c r="C452" s="197"/>
      <c r="D452" s="197"/>
      <c r="E452" s="197"/>
      <c r="F452" s="197"/>
      <c r="G452" s="197"/>
      <c r="H452" s="197"/>
      <c r="I452" s="197"/>
      <c r="J452" s="197"/>
      <c r="K452" s="197"/>
      <c r="L452" s="197"/>
      <c r="M452" s="197"/>
      <c r="N452" s="197"/>
      <c r="O452" s="197"/>
      <c r="P452" s="197"/>
      <c r="Q452" s="197"/>
      <c r="R452" s="197"/>
      <c r="S452" s="197"/>
      <c r="T452" s="197"/>
      <c r="U452" s="197"/>
      <c r="V452" s="197"/>
      <c r="W452" s="197"/>
      <c r="X452" s="197"/>
      <c r="Y452" s="197"/>
      <c r="Z452" s="197"/>
      <c r="AA452" s="197"/>
      <c r="AB452" s="197"/>
      <c r="AC452" s="197"/>
      <c r="AD452" s="197"/>
      <c r="AE452" s="197"/>
      <c r="AF452" s="197"/>
      <c r="AG452" s="197"/>
    </row>
    <row r="453" s="197" customFormat="1" ht="15.75">
      <c r="A453" s="197"/>
      <c r="B453" s="197"/>
      <c r="C453" s="197"/>
      <c r="D453" s="197"/>
      <c r="E453" s="197"/>
      <c r="F453" s="197"/>
      <c r="G453" s="197"/>
      <c r="H453" s="197"/>
      <c r="I453" s="197"/>
      <c r="J453" s="197"/>
      <c r="K453" s="197"/>
      <c r="L453" s="197"/>
      <c r="M453" s="197"/>
      <c r="N453" s="197"/>
      <c r="O453" s="197"/>
      <c r="P453" s="197"/>
      <c r="Q453" s="197"/>
      <c r="R453" s="197"/>
      <c r="S453" s="197"/>
      <c r="T453" s="197"/>
      <c r="U453" s="197"/>
      <c r="V453" s="197"/>
      <c r="W453" s="197"/>
      <c r="X453" s="197"/>
      <c r="Y453" s="197"/>
      <c r="Z453" s="197"/>
      <c r="AA453" s="197"/>
      <c r="AB453" s="197"/>
      <c r="AC453" s="197"/>
      <c r="AD453" s="197"/>
      <c r="AE453" s="197"/>
      <c r="AF453" s="197"/>
      <c r="AG453" s="197"/>
    </row>
    <row r="454" s="197" customFormat="1" ht="15.75">
      <c r="A454" s="197"/>
      <c r="B454" s="197"/>
      <c r="C454" s="197"/>
      <c r="D454" s="197"/>
      <c r="E454" s="197"/>
      <c r="F454" s="197"/>
      <c r="G454" s="197"/>
      <c r="H454" s="197"/>
      <c r="I454" s="197"/>
      <c r="J454" s="197"/>
      <c r="K454" s="197"/>
      <c r="L454" s="197"/>
      <c r="M454" s="197"/>
      <c r="N454" s="197"/>
      <c r="O454" s="197"/>
      <c r="P454" s="197"/>
      <c r="Q454" s="197"/>
      <c r="R454" s="197"/>
      <c r="S454" s="197"/>
      <c r="T454" s="197"/>
      <c r="U454" s="197"/>
      <c r="V454" s="197"/>
      <c r="W454" s="197"/>
      <c r="X454" s="197"/>
      <c r="Y454" s="197"/>
      <c r="Z454" s="197"/>
      <c r="AA454" s="197"/>
      <c r="AB454" s="197"/>
      <c r="AC454" s="197"/>
      <c r="AD454" s="197"/>
      <c r="AE454" s="197"/>
      <c r="AF454" s="197"/>
      <c r="AG454" s="197"/>
    </row>
    <row r="455" s="197" customFormat="1" ht="15.75">
      <c r="A455" s="197"/>
      <c r="B455" s="197"/>
      <c r="C455" s="197"/>
      <c r="D455" s="197"/>
      <c r="E455" s="197"/>
      <c r="F455" s="197"/>
      <c r="G455" s="197"/>
      <c r="H455" s="197"/>
      <c r="I455" s="197"/>
      <c r="J455" s="197"/>
      <c r="K455" s="197"/>
      <c r="L455" s="197"/>
      <c r="M455" s="197"/>
      <c r="N455" s="197"/>
      <c r="O455" s="197"/>
      <c r="P455" s="197"/>
      <c r="Q455" s="197"/>
      <c r="R455" s="197"/>
      <c r="S455" s="197"/>
      <c r="T455" s="197"/>
      <c r="U455" s="197"/>
      <c r="V455" s="197"/>
      <c r="W455" s="197"/>
      <c r="X455" s="197"/>
      <c r="Y455" s="197"/>
      <c r="Z455" s="197"/>
      <c r="AA455" s="197"/>
      <c r="AB455" s="197"/>
      <c r="AC455" s="197"/>
      <c r="AD455" s="197"/>
      <c r="AE455" s="197"/>
      <c r="AF455" s="197"/>
      <c r="AG455" s="197"/>
    </row>
    <row r="456" s="197" customFormat="1" ht="15.75">
      <c r="A456" s="197"/>
      <c r="B456" s="197"/>
      <c r="C456" s="197"/>
      <c r="D456" s="197"/>
      <c r="E456" s="197"/>
      <c r="F456" s="197"/>
      <c r="G456" s="197"/>
      <c r="H456" s="197"/>
      <c r="I456" s="197"/>
      <c r="J456" s="197"/>
      <c r="K456" s="197"/>
      <c r="L456" s="197"/>
      <c r="M456" s="197"/>
      <c r="N456" s="197"/>
      <c r="O456" s="197"/>
      <c r="P456" s="197"/>
      <c r="Q456" s="197"/>
      <c r="R456" s="197"/>
      <c r="S456" s="197"/>
      <c r="T456" s="197"/>
      <c r="U456" s="197"/>
      <c r="V456" s="197"/>
      <c r="W456" s="197"/>
      <c r="X456" s="197"/>
      <c r="Y456" s="197"/>
      <c r="Z456" s="197"/>
      <c r="AA456" s="197"/>
      <c r="AB456" s="197"/>
      <c r="AC456" s="197"/>
      <c r="AD456" s="197"/>
      <c r="AE456" s="197"/>
      <c r="AF456" s="197"/>
      <c r="AG456" s="197"/>
    </row>
    <row r="457" s="197" customFormat="1" ht="15.75">
      <c r="A457" s="197"/>
      <c r="B457" s="197"/>
      <c r="C457" s="197"/>
      <c r="D457" s="197"/>
      <c r="E457" s="197"/>
      <c r="F457" s="197"/>
      <c r="G457" s="197"/>
      <c r="H457" s="197"/>
      <c r="I457" s="197"/>
      <c r="J457" s="197"/>
      <c r="K457" s="197"/>
      <c r="L457" s="197"/>
      <c r="M457" s="197"/>
      <c r="N457" s="197"/>
      <c r="O457" s="197"/>
      <c r="P457" s="197"/>
      <c r="Q457" s="197"/>
      <c r="R457" s="197"/>
      <c r="S457" s="197"/>
      <c r="T457" s="197"/>
      <c r="U457" s="197"/>
      <c r="V457" s="197"/>
      <c r="W457" s="197"/>
      <c r="X457" s="197"/>
      <c r="Y457" s="197"/>
      <c r="Z457" s="197"/>
      <c r="AA457" s="197"/>
      <c r="AB457" s="197"/>
      <c r="AC457" s="197"/>
      <c r="AD457" s="197"/>
      <c r="AE457" s="197"/>
      <c r="AF457" s="197"/>
      <c r="AG457" s="197"/>
    </row>
    <row r="458" s="197" customFormat="1" ht="15.75">
      <c r="A458" s="197"/>
      <c r="B458" s="197"/>
      <c r="C458" s="197"/>
      <c r="D458" s="197"/>
      <c r="E458" s="197"/>
      <c r="F458" s="197"/>
      <c r="G458" s="197"/>
      <c r="H458" s="197"/>
      <c r="I458" s="197"/>
      <c r="J458" s="197"/>
      <c r="K458" s="197"/>
      <c r="L458" s="197"/>
      <c r="M458" s="197"/>
      <c r="N458" s="197"/>
      <c r="O458" s="197"/>
      <c r="P458" s="197"/>
      <c r="Q458" s="197"/>
      <c r="R458" s="197"/>
      <c r="S458" s="197"/>
      <c r="T458" s="197"/>
      <c r="U458" s="197"/>
      <c r="V458" s="197"/>
      <c r="W458" s="197"/>
      <c r="X458" s="197"/>
      <c r="Y458" s="197"/>
      <c r="Z458" s="197"/>
      <c r="AA458" s="197"/>
      <c r="AB458" s="197"/>
      <c r="AC458" s="197"/>
      <c r="AD458" s="197"/>
      <c r="AE458" s="197"/>
      <c r="AF458" s="197"/>
      <c r="AG458" s="197"/>
    </row>
    <row r="459" s="197" customFormat="1" ht="15.75">
      <c r="A459" s="197"/>
      <c r="B459" s="197"/>
      <c r="C459" s="197"/>
      <c r="D459" s="197"/>
      <c r="E459" s="197"/>
      <c r="F459" s="197"/>
      <c r="G459" s="197"/>
      <c r="H459" s="197"/>
      <c r="I459" s="197"/>
      <c r="J459" s="197"/>
      <c r="K459" s="197"/>
      <c r="L459" s="197"/>
      <c r="M459" s="197"/>
      <c r="N459" s="197"/>
      <c r="O459" s="197"/>
      <c r="P459" s="197"/>
      <c r="Q459" s="197"/>
      <c r="R459" s="197"/>
      <c r="S459" s="197"/>
      <c r="T459" s="197"/>
      <c r="U459" s="197"/>
      <c r="V459" s="197"/>
      <c r="W459" s="197"/>
      <c r="X459" s="197"/>
      <c r="Y459" s="197"/>
      <c r="Z459" s="197"/>
      <c r="AA459" s="197"/>
      <c r="AB459" s="197"/>
      <c r="AC459" s="197"/>
      <c r="AD459" s="197"/>
      <c r="AE459" s="197"/>
      <c r="AF459" s="197"/>
      <c r="AG459" s="197"/>
    </row>
    <row r="460" s="197" customFormat="1" ht="15.75">
      <c r="A460" s="197"/>
      <c r="B460" s="197"/>
      <c r="C460" s="197"/>
      <c r="D460" s="197"/>
      <c r="E460" s="197"/>
      <c r="F460" s="197"/>
      <c r="G460" s="197"/>
      <c r="H460" s="197"/>
      <c r="I460" s="197"/>
      <c r="J460" s="197"/>
      <c r="K460" s="197"/>
      <c r="L460" s="197"/>
      <c r="M460" s="197"/>
      <c r="N460" s="197"/>
      <c r="O460" s="197"/>
      <c r="P460" s="197"/>
      <c r="Q460" s="197"/>
      <c r="R460" s="197"/>
      <c r="S460" s="197"/>
      <c r="T460" s="197"/>
      <c r="U460" s="197"/>
      <c r="V460" s="197"/>
      <c r="W460" s="197"/>
      <c r="X460" s="197"/>
      <c r="Y460" s="197"/>
      <c r="Z460" s="197"/>
      <c r="AA460" s="197"/>
      <c r="AB460" s="197"/>
      <c r="AC460" s="197"/>
      <c r="AD460" s="197"/>
      <c r="AE460" s="197"/>
      <c r="AF460" s="197"/>
      <c r="AG460" s="197"/>
    </row>
  </sheetData>
  <mergeCells count="2301">
    <mergeCell ref="A1:B1"/>
    <mergeCell ref="C1:AG1"/>
    <mergeCell ref="A2:B4"/>
    <mergeCell ref="C2:W2"/>
    <mergeCell ref="X2:AA2"/>
    <mergeCell ref="AB2:AG2"/>
    <mergeCell ref="C3:T3"/>
    <mergeCell ref="U3:W3"/>
    <mergeCell ref="X3:AA3"/>
    <mergeCell ref="AB3:AD4"/>
    <mergeCell ref="AE3:AG4"/>
    <mergeCell ref="C4:E4"/>
    <mergeCell ref="F4:H4"/>
    <mergeCell ref="I4:K4"/>
    <mergeCell ref="L4:N4"/>
    <mergeCell ref="O4:Q4"/>
    <mergeCell ref="R4:T4"/>
    <mergeCell ref="U4:W4"/>
    <mergeCell ref="X4:Z4"/>
    <mergeCell ref="A5:B5"/>
    <mergeCell ref="C5:AG5"/>
    <mergeCell ref="A6:A9"/>
    <mergeCell ref="B6:B7"/>
    <mergeCell ref="C6:C9"/>
    <mergeCell ref="F6:F9"/>
    <mergeCell ref="G6:G9"/>
    <mergeCell ref="H6:H9"/>
    <mergeCell ref="I6:I9"/>
    <mergeCell ref="L6:L9"/>
    <mergeCell ref="M6:M9"/>
    <mergeCell ref="N6:N9"/>
    <mergeCell ref="O6:O9"/>
    <mergeCell ref="P6:P9"/>
    <mergeCell ref="Q6:Q9"/>
    <mergeCell ref="R6:R9"/>
    <mergeCell ref="S6:S9"/>
    <mergeCell ref="T6:T9"/>
    <mergeCell ref="U6:U7"/>
    <mergeCell ref="X6:X9"/>
    <mergeCell ref="Y6:Y9"/>
    <mergeCell ref="Z6:Z9"/>
    <mergeCell ref="AA6:AA9"/>
    <mergeCell ref="AB6:AB9"/>
    <mergeCell ref="AC6:AC9"/>
    <mergeCell ref="AD6:AD9"/>
    <mergeCell ref="AE6:AE9"/>
    <mergeCell ref="AF6:AF9"/>
    <mergeCell ref="AG6:AG9"/>
    <mergeCell ref="B8:B9"/>
    <mergeCell ref="U8:U9"/>
    <mergeCell ref="A10:A27"/>
    <mergeCell ref="B10:B17"/>
    <mergeCell ref="C10:C13"/>
    <mergeCell ref="D10:D11"/>
    <mergeCell ref="E10:E11"/>
    <mergeCell ref="F10:F13"/>
    <mergeCell ref="G10:G11"/>
    <mergeCell ref="H10:H11"/>
    <mergeCell ref="I10:I13"/>
    <mergeCell ref="J10:J11"/>
    <mergeCell ref="K10:K11"/>
    <mergeCell ref="L10:L17"/>
    <mergeCell ref="M10:M17"/>
    <mergeCell ref="N10:N17"/>
    <mergeCell ref="O10:O17"/>
    <mergeCell ref="P10:P17"/>
    <mergeCell ref="Q10:Q17"/>
    <mergeCell ref="R10:R13"/>
    <mergeCell ref="S10:S13"/>
    <mergeCell ref="T10:T13"/>
    <mergeCell ref="U10:U13"/>
    <mergeCell ref="X10:X24"/>
    <mergeCell ref="Y10:Y11"/>
    <mergeCell ref="Z10:Z11"/>
    <mergeCell ref="AA10:AA24"/>
    <mergeCell ref="AB10:AB17"/>
    <mergeCell ref="AE10:AE24"/>
    <mergeCell ref="AF10:AF24"/>
    <mergeCell ref="AG10:AG24"/>
    <mergeCell ref="V11:V13"/>
    <mergeCell ref="W11:W13"/>
    <mergeCell ref="D12:D13"/>
    <mergeCell ref="E12:E13"/>
    <mergeCell ref="G12:G13"/>
    <mergeCell ref="H12:H13"/>
    <mergeCell ref="J12:J13"/>
    <mergeCell ref="K12:K13"/>
    <mergeCell ref="Y12:Y15"/>
    <mergeCell ref="Z12:Z15"/>
    <mergeCell ref="C14:C17"/>
    <mergeCell ref="D14:D17"/>
    <mergeCell ref="E14:E17"/>
    <mergeCell ref="F14:F17"/>
    <mergeCell ref="G14:G17"/>
    <mergeCell ref="H14:H17"/>
    <mergeCell ref="I14:I17"/>
    <mergeCell ref="J14:J17"/>
    <mergeCell ref="K14:K17"/>
    <mergeCell ref="R14:R17"/>
    <mergeCell ref="S14:S17"/>
    <mergeCell ref="T14:T17"/>
    <mergeCell ref="U14:U17"/>
    <mergeCell ref="V15:V17"/>
    <mergeCell ref="W15:W17"/>
    <mergeCell ref="Y16:Y19"/>
    <mergeCell ref="Z16:Z19"/>
    <mergeCell ref="B18:B24"/>
    <mergeCell ref="C18:C24"/>
    <mergeCell ref="D18:D20"/>
    <mergeCell ref="E18:E20"/>
    <mergeCell ref="F18:F24"/>
    <mergeCell ref="G18:G20"/>
    <mergeCell ref="H18:H20"/>
    <mergeCell ref="I18:I24"/>
    <mergeCell ref="J18:J20"/>
    <mergeCell ref="K18:K20"/>
    <mergeCell ref="L18:L24"/>
    <mergeCell ref="M18:M24"/>
    <mergeCell ref="N18:N24"/>
    <mergeCell ref="O18:O24"/>
    <mergeCell ref="P18:P24"/>
    <mergeCell ref="Q18:Q24"/>
    <mergeCell ref="R18:R24"/>
    <mergeCell ref="S18:S24"/>
    <mergeCell ref="T18:T24"/>
    <mergeCell ref="U18:U24"/>
    <mergeCell ref="V18:V20"/>
    <mergeCell ref="W18:W20"/>
    <mergeCell ref="AB18:AB24"/>
    <mergeCell ref="D21:D24"/>
    <mergeCell ref="E21:E24"/>
    <mergeCell ref="G21:G24"/>
    <mergeCell ref="H21:H24"/>
    <mergeCell ref="J21:J24"/>
    <mergeCell ref="K21:K24"/>
    <mergeCell ref="V21:V24"/>
    <mergeCell ref="W21:W24"/>
    <mergeCell ref="Y21:Y22"/>
    <mergeCell ref="Z21:Z22"/>
    <mergeCell ref="Y23:Y24"/>
    <mergeCell ref="Z23:Z24"/>
    <mergeCell ref="B25:B27"/>
    <mergeCell ref="C25:C27"/>
    <mergeCell ref="D25:D27"/>
    <mergeCell ref="E25:E27"/>
    <mergeCell ref="F25:F27"/>
    <mergeCell ref="G25:G27"/>
    <mergeCell ref="H25:H27"/>
    <mergeCell ref="I25:I27"/>
    <mergeCell ref="J25:J27"/>
    <mergeCell ref="K25:K27"/>
    <mergeCell ref="L25:L27"/>
    <mergeCell ref="M25:M27"/>
    <mergeCell ref="N25:N27"/>
    <mergeCell ref="O25:O27"/>
    <mergeCell ref="P25:P27"/>
    <mergeCell ref="Q25:Q27"/>
    <mergeCell ref="R25:R27"/>
    <mergeCell ref="S25:S27"/>
    <mergeCell ref="T25:T27"/>
    <mergeCell ref="U25:U27"/>
    <mergeCell ref="V25:V27"/>
    <mergeCell ref="W25:W27"/>
    <mergeCell ref="X25:X27"/>
    <mergeCell ref="AA25:AA27"/>
    <mergeCell ref="AB25:AB27"/>
    <mergeCell ref="AE25:AE27"/>
    <mergeCell ref="AF25:AF27"/>
    <mergeCell ref="AG25:AG27"/>
    <mergeCell ref="Y26:Y27"/>
    <mergeCell ref="Z26:Z27"/>
    <mergeCell ref="A28:A42"/>
    <mergeCell ref="B28:B35"/>
    <mergeCell ref="C28:C31"/>
    <mergeCell ref="D28:D29"/>
    <mergeCell ref="E28:E29"/>
    <mergeCell ref="F28:F31"/>
    <mergeCell ref="G28:G29"/>
    <mergeCell ref="H28:H29"/>
    <mergeCell ref="I28:I31"/>
    <mergeCell ref="J28:J29"/>
    <mergeCell ref="K28:K29"/>
    <mergeCell ref="L28:L31"/>
    <mergeCell ref="M28:M31"/>
    <mergeCell ref="N28:N31"/>
    <mergeCell ref="O28:O31"/>
    <mergeCell ref="P28:P31"/>
    <mergeCell ref="Q28:Q31"/>
    <mergeCell ref="R28:R31"/>
    <mergeCell ref="S28:S31"/>
    <mergeCell ref="T28:T31"/>
    <mergeCell ref="U28:U31"/>
    <mergeCell ref="V28:V29"/>
    <mergeCell ref="W28:W29"/>
    <mergeCell ref="X28:X42"/>
    <mergeCell ref="Y28:Y29"/>
    <mergeCell ref="Z28:Z29"/>
    <mergeCell ref="AA28:AA42"/>
    <mergeCell ref="AB28:AB35"/>
    <mergeCell ref="AE28:AE42"/>
    <mergeCell ref="AF28:AF42"/>
    <mergeCell ref="AG28:AG42"/>
    <mergeCell ref="D30:D31"/>
    <mergeCell ref="E30:E31"/>
    <mergeCell ref="G30:G31"/>
    <mergeCell ref="H30:H31"/>
    <mergeCell ref="J30:J31"/>
    <mergeCell ref="K30:K31"/>
    <mergeCell ref="V30:V31"/>
    <mergeCell ref="W30:W31"/>
    <mergeCell ref="Y30:Y33"/>
    <mergeCell ref="Z30:Z33"/>
    <mergeCell ref="C32:C35"/>
    <mergeCell ref="D32:D35"/>
    <mergeCell ref="E32:E35"/>
    <mergeCell ref="F32:F35"/>
    <mergeCell ref="G32:G35"/>
    <mergeCell ref="H32:H35"/>
    <mergeCell ref="I32:I35"/>
    <mergeCell ref="J32:J35"/>
    <mergeCell ref="K32:K35"/>
    <mergeCell ref="L32:L35"/>
    <mergeCell ref="M32:M35"/>
    <mergeCell ref="N32:N35"/>
    <mergeCell ref="O32:O35"/>
    <mergeCell ref="P32:P35"/>
    <mergeCell ref="Q32:Q35"/>
    <mergeCell ref="R32:R35"/>
    <mergeCell ref="S32:S35"/>
    <mergeCell ref="T32:T35"/>
    <mergeCell ref="U32:U35"/>
    <mergeCell ref="V32:V33"/>
    <mergeCell ref="W32:W33"/>
    <mergeCell ref="V34:V35"/>
    <mergeCell ref="W34:W35"/>
    <mergeCell ref="Y34:Y37"/>
    <mergeCell ref="Z34:Z37"/>
    <mergeCell ref="B36:B42"/>
    <mergeCell ref="C36:C42"/>
    <mergeCell ref="D36:D38"/>
    <mergeCell ref="E36:E38"/>
    <mergeCell ref="F36:F42"/>
    <mergeCell ref="G36:G38"/>
    <mergeCell ref="H36:H38"/>
    <mergeCell ref="I36:I42"/>
    <mergeCell ref="J36:J38"/>
    <mergeCell ref="K36:K38"/>
    <mergeCell ref="L36:L42"/>
    <mergeCell ref="M36:M42"/>
    <mergeCell ref="N36:N42"/>
    <mergeCell ref="O36:O42"/>
    <mergeCell ref="P36:P42"/>
    <mergeCell ref="Q36:Q42"/>
    <mergeCell ref="R36:R42"/>
    <mergeCell ref="S36:S42"/>
    <mergeCell ref="T36:T42"/>
    <mergeCell ref="U36:U42"/>
    <mergeCell ref="V36:V38"/>
    <mergeCell ref="W36:W38"/>
    <mergeCell ref="AB36:AB42"/>
    <mergeCell ref="D39:D42"/>
    <mergeCell ref="E39:E42"/>
    <mergeCell ref="G39:G42"/>
    <mergeCell ref="H39:H42"/>
    <mergeCell ref="J39:J42"/>
    <mergeCell ref="K39:K42"/>
    <mergeCell ref="V39:V42"/>
    <mergeCell ref="W39:W42"/>
    <mergeCell ref="Y39:Y40"/>
    <mergeCell ref="Z39:Z40"/>
    <mergeCell ref="Y41:Y42"/>
    <mergeCell ref="Z41:Z42"/>
    <mergeCell ref="A43:A49"/>
    <mergeCell ref="B43:B47"/>
    <mergeCell ref="C43:C45"/>
    <mergeCell ref="D43:D44"/>
    <mergeCell ref="E43:E44"/>
    <mergeCell ref="F43:F45"/>
    <mergeCell ref="G43:G44"/>
    <mergeCell ref="H43:H44"/>
    <mergeCell ref="I43:I45"/>
    <mergeCell ref="J43:J44"/>
    <mergeCell ref="K43:K44"/>
    <mergeCell ref="L43:L47"/>
    <mergeCell ref="M43:M47"/>
    <mergeCell ref="N43:N47"/>
    <mergeCell ref="O43:O47"/>
    <mergeCell ref="P43:P47"/>
    <mergeCell ref="Q43:Q47"/>
    <mergeCell ref="R43:R45"/>
    <mergeCell ref="S43:S45"/>
    <mergeCell ref="T43:T45"/>
    <mergeCell ref="U43:U45"/>
    <mergeCell ref="X43:X49"/>
    <mergeCell ref="AA43:AA49"/>
    <mergeCell ref="AB43:AB49"/>
    <mergeCell ref="AE43:AE49"/>
    <mergeCell ref="AF43:AF49"/>
    <mergeCell ref="AG43:AG49"/>
    <mergeCell ref="V44:V45"/>
    <mergeCell ref="W44:W45"/>
    <mergeCell ref="Y44:Y45"/>
    <mergeCell ref="Z44:Z45"/>
    <mergeCell ref="C46:C47"/>
    <mergeCell ref="D46:D47"/>
    <mergeCell ref="E46:E47"/>
    <mergeCell ref="F46:F47"/>
    <mergeCell ref="G46:G47"/>
    <mergeCell ref="H46:H47"/>
    <mergeCell ref="I46:I47"/>
    <mergeCell ref="J46:J47"/>
    <mergeCell ref="K46:K47"/>
    <mergeCell ref="R46:R47"/>
    <mergeCell ref="S46:S47"/>
    <mergeCell ref="T46:T47"/>
    <mergeCell ref="U46:U47"/>
    <mergeCell ref="B48:B49"/>
    <mergeCell ref="C48:C49"/>
    <mergeCell ref="F48:F49"/>
    <mergeCell ref="I48:I49"/>
    <mergeCell ref="L48:L49"/>
    <mergeCell ref="M48:M49"/>
    <mergeCell ref="N48:N49"/>
    <mergeCell ref="O48:O49"/>
    <mergeCell ref="P48:P49"/>
    <mergeCell ref="Q48:Q49"/>
    <mergeCell ref="R48:R49"/>
    <mergeCell ref="S48:S49"/>
    <mergeCell ref="T48:T49"/>
    <mergeCell ref="U48:U49"/>
    <mergeCell ref="Y48:Y49"/>
    <mergeCell ref="Z48:Z49"/>
    <mergeCell ref="A50:A57"/>
    <mergeCell ref="B50:B55"/>
    <mergeCell ref="C50:C53"/>
    <mergeCell ref="D50:D51"/>
    <mergeCell ref="E50:E51"/>
    <mergeCell ref="F50:F53"/>
    <mergeCell ref="G50:G51"/>
    <mergeCell ref="H50:H51"/>
    <mergeCell ref="I50:I53"/>
    <mergeCell ref="J50:J51"/>
    <mergeCell ref="K50:K51"/>
    <mergeCell ref="L50:L53"/>
    <mergeCell ref="M50:M51"/>
    <mergeCell ref="N50:N51"/>
    <mergeCell ref="O50:O53"/>
    <mergeCell ref="P50:P53"/>
    <mergeCell ref="Q50:Q53"/>
    <mergeCell ref="R50:R53"/>
    <mergeCell ref="S50:S53"/>
    <mergeCell ref="T50:T53"/>
    <mergeCell ref="U50:U53"/>
    <mergeCell ref="V50:V51"/>
    <mergeCell ref="W50:W51"/>
    <mergeCell ref="X50:X57"/>
    <mergeCell ref="Y50:Y51"/>
    <mergeCell ref="Z50:Z51"/>
    <mergeCell ref="AA50:AA57"/>
    <mergeCell ref="AB50:AB57"/>
    <mergeCell ref="AE50:AE57"/>
    <mergeCell ref="AF50:AF57"/>
    <mergeCell ref="AG50:AG57"/>
    <mergeCell ref="D52:D53"/>
    <mergeCell ref="E52:E53"/>
    <mergeCell ref="G52:G53"/>
    <mergeCell ref="H52:H53"/>
    <mergeCell ref="J52:J53"/>
    <mergeCell ref="K52:K53"/>
    <mergeCell ref="M52:M53"/>
    <mergeCell ref="N52:N53"/>
    <mergeCell ref="V52:V53"/>
    <mergeCell ref="W52:W53"/>
    <mergeCell ref="Y52:Y53"/>
    <mergeCell ref="Z52:Z53"/>
    <mergeCell ref="C54:C55"/>
    <mergeCell ref="D54:D55"/>
    <mergeCell ref="E54:E55"/>
    <mergeCell ref="F54:F55"/>
    <mergeCell ref="G54:G55"/>
    <mergeCell ref="H54:H55"/>
    <mergeCell ref="I54:I55"/>
    <mergeCell ref="J54:J55"/>
    <mergeCell ref="K54:K55"/>
    <mergeCell ref="L54:L55"/>
    <mergeCell ref="M54:M55"/>
    <mergeCell ref="N54:N55"/>
    <mergeCell ref="O54:O55"/>
    <mergeCell ref="P54:P55"/>
    <mergeCell ref="Q54:Q55"/>
    <mergeCell ref="R54:R55"/>
    <mergeCell ref="S54:S55"/>
    <mergeCell ref="T54:T55"/>
    <mergeCell ref="U54:U55"/>
    <mergeCell ref="Y55:Y56"/>
    <mergeCell ref="Z55:Z56"/>
    <mergeCell ref="AC55:AC56"/>
    <mergeCell ref="AD55:AD56"/>
    <mergeCell ref="B56:B57"/>
    <mergeCell ref="C56:C57"/>
    <mergeCell ref="F56:F57"/>
    <mergeCell ref="I56:I57"/>
    <mergeCell ref="L56:L57"/>
    <mergeCell ref="O56:O57"/>
    <mergeCell ref="P56:P57"/>
    <mergeCell ref="Q56:Q57"/>
    <mergeCell ref="R56:R57"/>
    <mergeCell ref="S56:S57"/>
    <mergeCell ref="T56:T57"/>
    <mergeCell ref="U56:U57"/>
    <mergeCell ref="A58:A64"/>
    <mergeCell ref="B58:B61"/>
    <mergeCell ref="C58:C61"/>
    <mergeCell ref="D58:D59"/>
    <mergeCell ref="E58:E59"/>
    <mergeCell ref="F58:F61"/>
    <mergeCell ref="G58:G59"/>
    <mergeCell ref="H58:H59"/>
    <mergeCell ref="I58:I61"/>
    <mergeCell ref="J58:J59"/>
    <mergeCell ref="K58:K59"/>
    <mergeCell ref="L58:L61"/>
    <mergeCell ref="M58:M61"/>
    <mergeCell ref="N58:N61"/>
    <mergeCell ref="O58:O61"/>
    <mergeCell ref="P58:P61"/>
    <mergeCell ref="Q58:Q61"/>
    <mergeCell ref="R58:R61"/>
    <mergeCell ref="S58:S59"/>
    <mergeCell ref="T58:T59"/>
    <mergeCell ref="U58:U61"/>
    <mergeCell ref="V58:V59"/>
    <mergeCell ref="W58:W59"/>
    <mergeCell ref="X58:X64"/>
    <mergeCell ref="AA58:AA64"/>
    <mergeCell ref="AB58:AB64"/>
    <mergeCell ref="AE58:AE64"/>
    <mergeCell ref="AF58:AF64"/>
    <mergeCell ref="AG58:AG64"/>
    <mergeCell ref="D60:D61"/>
    <mergeCell ref="E60:E61"/>
    <mergeCell ref="G60:G61"/>
    <mergeCell ref="H60:H61"/>
    <mergeCell ref="J60:J61"/>
    <mergeCell ref="K60:K61"/>
    <mergeCell ref="S60:S61"/>
    <mergeCell ref="T60:T61"/>
    <mergeCell ref="V60:V61"/>
    <mergeCell ref="W60:W61"/>
    <mergeCell ref="Y61:Y62"/>
    <mergeCell ref="Z61:Z62"/>
    <mergeCell ref="B62:B64"/>
    <mergeCell ref="C62:C64"/>
    <mergeCell ref="F62:F64"/>
    <mergeCell ref="I62:I64"/>
    <mergeCell ref="L62:L64"/>
    <mergeCell ref="M62:M64"/>
    <mergeCell ref="N62:N64"/>
    <mergeCell ref="O62:O64"/>
    <mergeCell ref="P62:P64"/>
    <mergeCell ref="Q62:Q64"/>
    <mergeCell ref="R62:R64"/>
    <mergeCell ref="S62:S64"/>
    <mergeCell ref="T62:T64"/>
    <mergeCell ref="U62:U64"/>
    <mergeCell ref="D63:D64"/>
    <mergeCell ref="E63:E64"/>
    <mergeCell ref="G63:G64"/>
    <mergeCell ref="H63:H64"/>
    <mergeCell ref="J63:J64"/>
    <mergeCell ref="K63:K64"/>
    <mergeCell ref="V63:V64"/>
    <mergeCell ref="W63:W64"/>
    <mergeCell ref="Y63:Y64"/>
    <mergeCell ref="Z63:Z64"/>
    <mergeCell ref="A65:A72"/>
    <mergeCell ref="B65:B71"/>
    <mergeCell ref="C65:C68"/>
    <mergeCell ref="D65:D66"/>
    <mergeCell ref="E65:E66"/>
    <mergeCell ref="F65:F68"/>
    <mergeCell ref="G65:G66"/>
    <mergeCell ref="H65:H66"/>
    <mergeCell ref="I65:I68"/>
    <mergeCell ref="J65:J66"/>
    <mergeCell ref="K65:K66"/>
    <mergeCell ref="L65:L68"/>
    <mergeCell ref="M65:M68"/>
    <mergeCell ref="N65:N68"/>
    <mergeCell ref="O65:O68"/>
    <mergeCell ref="P65:P68"/>
    <mergeCell ref="Q65:Q68"/>
    <mergeCell ref="R65:R68"/>
    <mergeCell ref="S65:S68"/>
    <mergeCell ref="T65:T68"/>
    <mergeCell ref="U65:U68"/>
    <mergeCell ref="V65:V66"/>
    <mergeCell ref="W65:W66"/>
    <mergeCell ref="X65:X72"/>
    <mergeCell ref="AA65:AA72"/>
    <mergeCell ref="AB65:AB72"/>
    <mergeCell ref="AE65:AE72"/>
    <mergeCell ref="AF65:AF72"/>
    <mergeCell ref="AG65:AG72"/>
    <mergeCell ref="D67:D68"/>
    <mergeCell ref="E67:E68"/>
    <mergeCell ref="G67:G68"/>
    <mergeCell ref="H67:H68"/>
    <mergeCell ref="J67:J68"/>
    <mergeCell ref="K67:K68"/>
    <mergeCell ref="V67:V68"/>
    <mergeCell ref="W67:W68"/>
    <mergeCell ref="Y68:Y69"/>
    <mergeCell ref="Z68:Z69"/>
    <mergeCell ref="C69:C71"/>
    <mergeCell ref="D69:D71"/>
    <mergeCell ref="E69:E71"/>
    <mergeCell ref="F69:F71"/>
    <mergeCell ref="G69:G71"/>
    <mergeCell ref="H69:H71"/>
    <mergeCell ref="I69:I71"/>
    <mergeCell ref="J69:J71"/>
    <mergeCell ref="K69:K71"/>
    <mergeCell ref="L69:L71"/>
    <mergeCell ref="M69:M71"/>
    <mergeCell ref="N69:N71"/>
    <mergeCell ref="O69:O71"/>
    <mergeCell ref="P69:P71"/>
    <mergeCell ref="Q69:Q71"/>
    <mergeCell ref="R69:R71"/>
    <mergeCell ref="S69:S71"/>
    <mergeCell ref="T69:T71"/>
    <mergeCell ref="U69:U71"/>
    <mergeCell ref="V70:V71"/>
    <mergeCell ref="W70:W71"/>
    <mergeCell ref="Y71:Y72"/>
    <mergeCell ref="Z71:Z72"/>
    <mergeCell ref="A73:B79"/>
    <mergeCell ref="C73:C79"/>
    <mergeCell ref="D73:D76"/>
    <mergeCell ref="E73:E76"/>
    <mergeCell ref="F73:F79"/>
    <mergeCell ref="G73:G76"/>
    <mergeCell ref="H73:H76"/>
    <mergeCell ref="I73:I79"/>
    <mergeCell ref="J73:J76"/>
    <mergeCell ref="K73:K76"/>
    <mergeCell ref="L73:L79"/>
    <mergeCell ref="M73:M76"/>
    <mergeCell ref="N73:N76"/>
    <mergeCell ref="O73:O79"/>
    <mergeCell ref="P73:P79"/>
    <mergeCell ref="Q73:Q79"/>
    <mergeCell ref="R73:R79"/>
    <mergeCell ref="S73:S79"/>
    <mergeCell ref="T73:T79"/>
    <mergeCell ref="U73:U79"/>
    <mergeCell ref="V73:V75"/>
    <mergeCell ref="W73:W75"/>
    <mergeCell ref="X73:X79"/>
    <mergeCell ref="AA73:AA79"/>
    <mergeCell ref="AB73:AB79"/>
    <mergeCell ref="AE73:AE79"/>
    <mergeCell ref="AF73:AF79"/>
    <mergeCell ref="AG73:AG79"/>
    <mergeCell ref="AC75:AC76"/>
    <mergeCell ref="AD75:AD76"/>
    <mergeCell ref="V76:V79"/>
    <mergeCell ref="W76:W79"/>
    <mergeCell ref="D77:D79"/>
    <mergeCell ref="E77:E79"/>
    <mergeCell ref="G77:G79"/>
    <mergeCell ref="H77:H79"/>
    <mergeCell ref="J77:J79"/>
    <mergeCell ref="K77:K79"/>
    <mergeCell ref="M77:M79"/>
    <mergeCell ref="N77:N79"/>
    <mergeCell ref="AC77:AC78"/>
    <mergeCell ref="AD77:AD78"/>
    <mergeCell ref="A80:A100"/>
    <mergeCell ref="B80:B84"/>
    <mergeCell ref="C80:C94"/>
    <mergeCell ref="D80:D83"/>
    <mergeCell ref="E80:E83"/>
    <mergeCell ref="F80:F94"/>
    <mergeCell ref="G80:G94"/>
    <mergeCell ref="H80:H94"/>
    <mergeCell ref="I80:I94"/>
    <mergeCell ref="J80:J94"/>
    <mergeCell ref="K80:K94"/>
    <mergeCell ref="L80:L94"/>
    <mergeCell ref="M80:M94"/>
    <mergeCell ref="N80:N94"/>
    <mergeCell ref="O80:O94"/>
    <mergeCell ref="P80:P94"/>
    <mergeCell ref="Q80:Q94"/>
    <mergeCell ref="R80:R94"/>
    <mergeCell ref="S80:S94"/>
    <mergeCell ref="T80:T94"/>
    <mergeCell ref="U80:U94"/>
    <mergeCell ref="V80:V83"/>
    <mergeCell ref="W80:W83"/>
    <mergeCell ref="X80:X84"/>
    <mergeCell ref="Y80:Y84"/>
    <mergeCell ref="Z80:Z84"/>
    <mergeCell ref="AA80:AA84"/>
    <mergeCell ref="AB80:AB84"/>
    <mergeCell ref="AE80:AE84"/>
    <mergeCell ref="AF80:AF84"/>
    <mergeCell ref="AG80:AG84"/>
    <mergeCell ref="D84:D94"/>
    <mergeCell ref="E84:E94"/>
    <mergeCell ref="V84:V94"/>
    <mergeCell ref="W84:W94"/>
    <mergeCell ref="B85:B90"/>
    <mergeCell ref="X85:X90"/>
    <mergeCell ref="AA85:AA90"/>
    <mergeCell ref="AB85:AB90"/>
    <mergeCell ref="AE85:AE94"/>
    <mergeCell ref="AF85:AF94"/>
    <mergeCell ref="AG85:AG94"/>
    <mergeCell ref="AC86:AC87"/>
    <mergeCell ref="AD86:AD87"/>
    <mergeCell ref="AC89:AC90"/>
    <mergeCell ref="AD89:AD90"/>
    <mergeCell ref="B91:B94"/>
    <mergeCell ref="X91:X94"/>
    <mergeCell ref="AA91:AA94"/>
    <mergeCell ref="AB91:AB94"/>
    <mergeCell ref="AC91:AC92"/>
    <mergeCell ref="AD91:AD92"/>
    <mergeCell ref="AC93:AC94"/>
    <mergeCell ref="AD93:AD94"/>
    <mergeCell ref="B95:B98"/>
    <mergeCell ref="C95:C98"/>
    <mergeCell ref="F95:F98"/>
    <mergeCell ref="G95:G98"/>
    <mergeCell ref="H95:H98"/>
    <mergeCell ref="I95:I98"/>
    <mergeCell ref="J95:J98"/>
    <mergeCell ref="K95:K98"/>
    <mergeCell ref="L95:L98"/>
    <mergeCell ref="M95:M98"/>
    <mergeCell ref="N95:N98"/>
    <mergeCell ref="O95:O98"/>
    <mergeCell ref="P95:P98"/>
    <mergeCell ref="Q95:Q98"/>
    <mergeCell ref="R95:R98"/>
    <mergeCell ref="S95:S98"/>
    <mergeCell ref="T95:T98"/>
    <mergeCell ref="U95:U100"/>
    <mergeCell ref="V95:V98"/>
    <mergeCell ref="W95:W98"/>
    <mergeCell ref="X95:X98"/>
    <mergeCell ref="Y95:Y98"/>
    <mergeCell ref="Z95:Z98"/>
    <mergeCell ref="AA95:AA98"/>
    <mergeCell ref="AB95:AB98"/>
    <mergeCell ref="AC95:AC98"/>
    <mergeCell ref="AD95:AD98"/>
    <mergeCell ref="AE95:AE98"/>
    <mergeCell ref="AF95:AF98"/>
    <mergeCell ref="AG95:AG98"/>
    <mergeCell ref="B99:B100"/>
    <mergeCell ref="C99:C100"/>
    <mergeCell ref="F99:F100"/>
    <mergeCell ref="G99:G100"/>
    <mergeCell ref="H99:H100"/>
    <mergeCell ref="I99:I100"/>
    <mergeCell ref="J99:J100"/>
    <mergeCell ref="K99:K100"/>
    <mergeCell ref="L99:L100"/>
    <mergeCell ref="M99:M100"/>
    <mergeCell ref="N99:N100"/>
    <mergeCell ref="O99:O100"/>
    <mergeCell ref="P99:P100"/>
    <mergeCell ref="Q99:Q100"/>
    <mergeCell ref="R99:R100"/>
    <mergeCell ref="S99:S100"/>
    <mergeCell ref="T99:T100"/>
    <mergeCell ref="V99:V100"/>
    <mergeCell ref="W99:W100"/>
    <mergeCell ref="X99:X100"/>
    <mergeCell ref="Y99:Y100"/>
    <mergeCell ref="Z99:Z100"/>
    <mergeCell ref="AA99:AA100"/>
    <mergeCell ref="AB99:AB100"/>
    <mergeCell ref="AC99:AC100"/>
    <mergeCell ref="AD99:AD100"/>
    <mergeCell ref="AE99:AE100"/>
    <mergeCell ref="AF99:AF100"/>
    <mergeCell ref="AG99:AG100"/>
    <mergeCell ref="A101:B101"/>
    <mergeCell ref="C101:AG101"/>
    <mergeCell ref="A102:A108"/>
    <mergeCell ref="B102:B105"/>
    <mergeCell ref="C102:C105"/>
    <mergeCell ref="D102:D103"/>
    <mergeCell ref="E102:E103"/>
    <mergeCell ref="F102:F105"/>
    <mergeCell ref="G102:G103"/>
    <mergeCell ref="H102:H103"/>
    <mergeCell ref="I102:I105"/>
    <mergeCell ref="J102:J103"/>
    <mergeCell ref="K102:K103"/>
    <mergeCell ref="L102:L108"/>
    <mergeCell ref="M102:M108"/>
    <mergeCell ref="N102:N108"/>
    <mergeCell ref="O102:O108"/>
    <mergeCell ref="P102:P108"/>
    <mergeCell ref="Q102:Q108"/>
    <mergeCell ref="R102:R108"/>
    <mergeCell ref="S102:S108"/>
    <mergeCell ref="T102:T108"/>
    <mergeCell ref="U102:U105"/>
    <mergeCell ref="V102:V103"/>
    <mergeCell ref="W102:W103"/>
    <mergeCell ref="X102:X108"/>
    <mergeCell ref="Y102:Y103"/>
    <mergeCell ref="Z102:Z103"/>
    <mergeCell ref="AA102:AA108"/>
    <mergeCell ref="AB102:AB108"/>
    <mergeCell ref="AE102:AE108"/>
    <mergeCell ref="AF102:AF108"/>
    <mergeCell ref="AG102:AG108"/>
    <mergeCell ref="D104:D105"/>
    <mergeCell ref="E104:E105"/>
    <mergeCell ref="G104:G105"/>
    <mergeCell ref="H104:H105"/>
    <mergeCell ref="J104:J105"/>
    <mergeCell ref="K104:K105"/>
    <mergeCell ref="V104:V105"/>
    <mergeCell ref="W104:W105"/>
    <mergeCell ref="Y104:Y105"/>
    <mergeCell ref="Z104:Z105"/>
    <mergeCell ref="B106:B108"/>
    <mergeCell ref="C106:C108"/>
    <mergeCell ref="F106:F108"/>
    <mergeCell ref="I106:I108"/>
    <mergeCell ref="U106:U108"/>
    <mergeCell ref="D107:D108"/>
    <mergeCell ref="E107:E108"/>
    <mergeCell ref="G107:G108"/>
    <mergeCell ref="H107:H108"/>
    <mergeCell ref="J107:J108"/>
    <mergeCell ref="K107:K108"/>
    <mergeCell ref="V107:V108"/>
    <mergeCell ref="W107:W108"/>
    <mergeCell ref="Y107:Y108"/>
    <mergeCell ref="Z107:Z108"/>
    <mergeCell ref="A109:A115"/>
    <mergeCell ref="B109:B112"/>
    <mergeCell ref="C109:C115"/>
    <mergeCell ref="D109:D115"/>
    <mergeCell ref="E109:E115"/>
    <mergeCell ref="F109:F115"/>
    <mergeCell ref="G109:G115"/>
    <mergeCell ref="H109:H115"/>
    <mergeCell ref="I109:I115"/>
    <mergeCell ref="J109:J115"/>
    <mergeCell ref="K109:K115"/>
    <mergeCell ref="L109:L115"/>
    <mergeCell ref="M109:M115"/>
    <mergeCell ref="N109:N115"/>
    <mergeCell ref="O109:O115"/>
    <mergeCell ref="P109:P115"/>
    <mergeCell ref="Q109:Q115"/>
    <mergeCell ref="R109:R115"/>
    <mergeCell ref="S109:S115"/>
    <mergeCell ref="T109:T115"/>
    <mergeCell ref="U109:U112"/>
    <mergeCell ref="V109:V110"/>
    <mergeCell ref="W109:W110"/>
    <mergeCell ref="X109:X115"/>
    <mergeCell ref="AA109:AA115"/>
    <mergeCell ref="AB109:AB115"/>
    <mergeCell ref="AE109:AE115"/>
    <mergeCell ref="AF109:AF115"/>
    <mergeCell ref="AG109:AG115"/>
    <mergeCell ref="Y110:Y111"/>
    <mergeCell ref="Z110:Z111"/>
    <mergeCell ref="V111:V112"/>
    <mergeCell ref="W111:W112"/>
    <mergeCell ref="Y112:Y113"/>
    <mergeCell ref="Z112:Z113"/>
    <mergeCell ref="B113:B115"/>
    <mergeCell ref="U113:U115"/>
    <mergeCell ref="V114:V115"/>
    <mergeCell ref="W114:W115"/>
    <mergeCell ref="A116:B117"/>
    <mergeCell ref="C116:C117"/>
    <mergeCell ref="F116:F117"/>
    <mergeCell ref="G116:G117"/>
    <mergeCell ref="H116:H117"/>
    <mergeCell ref="I116:I117"/>
    <mergeCell ref="L116:L117"/>
    <mergeCell ref="M116:M117"/>
    <mergeCell ref="N116:N117"/>
    <mergeCell ref="O116:O117"/>
    <mergeCell ref="P116:P117"/>
    <mergeCell ref="Q116:Q117"/>
    <mergeCell ref="R116:R117"/>
    <mergeCell ref="S116:S117"/>
    <mergeCell ref="T116:T117"/>
    <mergeCell ref="U116:U117"/>
    <mergeCell ref="X116:X117"/>
    <mergeCell ref="Y116:Y117"/>
    <mergeCell ref="Z116:Z117"/>
    <mergeCell ref="AA116:AA117"/>
    <mergeCell ref="AB116:AB117"/>
    <mergeCell ref="AC116:AC117"/>
    <mergeCell ref="AD116:AD117"/>
    <mergeCell ref="AE116:AE117"/>
    <mergeCell ref="AF116:AF117"/>
    <mergeCell ref="AG116:AG117"/>
    <mergeCell ref="A118:B120"/>
    <mergeCell ref="C118:C120"/>
    <mergeCell ref="F118:F120"/>
    <mergeCell ref="G118:G120"/>
    <mergeCell ref="H118:H120"/>
    <mergeCell ref="I118:I120"/>
    <mergeCell ref="L118:L120"/>
    <mergeCell ref="M118:M120"/>
    <mergeCell ref="N118:N120"/>
    <mergeCell ref="O118:O120"/>
    <mergeCell ref="P118:P120"/>
    <mergeCell ref="Q118:Q120"/>
    <mergeCell ref="R118:R120"/>
    <mergeCell ref="S118:S120"/>
    <mergeCell ref="T118:T120"/>
    <mergeCell ref="U118:U120"/>
    <mergeCell ref="X118:X120"/>
    <mergeCell ref="Y118:Y120"/>
    <mergeCell ref="Z118:Z120"/>
    <mergeCell ref="AA118:AA120"/>
    <mergeCell ref="AB118:AB120"/>
    <mergeCell ref="AC118:AC120"/>
    <mergeCell ref="AD118:AD120"/>
    <mergeCell ref="AE118:AE120"/>
    <mergeCell ref="AF118:AF120"/>
    <mergeCell ref="AG118:AG120"/>
    <mergeCell ref="D119:D120"/>
    <mergeCell ref="E119:E120"/>
    <mergeCell ref="V119:V120"/>
    <mergeCell ref="W119:W120"/>
    <mergeCell ref="A121:A124"/>
    <mergeCell ref="B121:B122"/>
    <mergeCell ref="C121:C122"/>
    <mergeCell ref="F121:F122"/>
    <mergeCell ref="I121:I122"/>
    <mergeCell ref="L121:L122"/>
    <mergeCell ref="O121:O124"/>
    <mergeCell ref="P121:P124"/>
    <mergeCell ref="Q121:Q124"/>
    <mergeCell ref="R121:R124"/>
    <mergeCell ref="S121:S124"/>
    <mergeCell ref="T121:T124"/>
    <mergeCell ref="U121:U122"/>
    <mergeCell ref="X121:X124"/>
    <mergeCell ref="AA121:AA124"/>
    <mergeCell ref="AB121:AB124"/>
    <mergeCell ref="AC121:AC122"/>
    <mergeCell ref="AD121:AD122"/>
    <mergeCell ref="AE121:AE124"/>
    <mergeCell ref="AF121:AF124"/>
    <mergeCell ref="AG121:AG124"/>
    <mergeCell ref="B123:B124"/>
    <mergeCell ref="C123:C124"/>
    <mergeCell ref="D123:D124"/>
    <mergeCell ref="E123:E124"/>
    <mergeCell ref="F123:F124"/>
    <mergeCell ref="G123:G124"/>
    <mergeCell ref="H123:H124"/>
    <mergeCell ref="I123:I124"/>
    <mergeCell ref="J123:J124"/>
    <mergeCell ref="K123:K124"/>
    <mergeCell ref="L123:L124"/>
    <mergeCell ref="M123:M124"/>
    <mergeCell ref="N123:N124"/>
    <mergeCell ref="U123:U124"/>
    <mergeCell ref="V123:V124"/>
    <mergeCell ref="W123:W124"/>
    <mergeCell ref="A125:B131"/>
    <mergeCell ref="C125:C131"/>
    <mergeCell ref="D125:D127"/>
    <mergeCell ref="E125:E127"/>
    <mergeCell ref="F125:F131"/>
    <mergeCell ref="G125:G127"/>
    <mergeCell ref="H125:H127"/>
    <mergeCell ref="I125:I131"/>
    <mergeCell ref="J125:J127"/>
    <mergeCell ref="K125:K127"/>
    <mergeCell ref="L125:L131"/>
    <mergeCell ref="M125:M127"/>
    <mergeCell ref="N125:N127"/>
    <mergeCell ref="O125:O131"/>
    <mergeCell ref="P125:P131"/>
    <mergeCell ref="Q125:Q131"/>
    <mergeCell ref="R125:R131"/>
    <mergeCell ref="S125:S131"/>
    <mergeCell ref="T125:T131"/>
    <mergeCell ref="U125:U131"/>
    <mergeCell ref="V125:V127"/>
    <mergeCell ref="W125:W127"/>
    <mergeCell ref="X125:X131"/>
    <mergeCell ref="AA125:AA131"/>
    <mergeCell ref="AB125:AB131"/>
    <mergeCell ref="AE125:AE131"/>
    <mergeCell ref="AF125:AF131"/>
    <mergeCell ref="AG125:AG131"/>
    <mergeCell ref="Y126:Y127"/>
    <mergeCell ref="Z126:Z127"/>
    <mergeCell ref="D128:D131"/>
    <mergeCell ref="E128:E131"/>
    <mergeCell ref="G128:G131"/>
    <mergeCell ref="H128:H131"/>
    <mergeCell ref="J128:J131"/>
    <mergeCell ref="K128:K131"/>
    <mergeCell ref="M128:M131"/>
    <mergeCell ref="N128:N131"/>
    <mergeCell ref="V128:V131"/>
    <mergeCell ref="W128:W131"/>
    <mergeCell ref="Y129:Y131"/>
    <mergeCell ref="Z129:Z131"/>
    <mergeCell ref="A132:B136"/>
    <mergeCell ref="C132:C136"/>
    <mergeCell ref="D132:D133"/>
    <mergeCell ref="E132:E133"/>
    <mergeCell ref="F132:F136"/>
    <mergeCell ref="G132:G136"/>
    <mergeCell ref="H132:H136"/>
    <mergeCell ref="I132:I136"/>
    <mergeCell ref="J132:J133"/>
    <mergeCell ref="K132:K133"/>
    <mergeCell ref="L132:L136"/>
    <mergeCell ref="M132:M136"/>
    <mergeCell ref="N132:N136"/>
    <mergeCell ref="O132:O136"/>
    <mergeCell ref="P132:P136"/>
    <mergeCell ref="Q132:Q136"/>
    <mergeCell ref="R132:R136"/>
    <mergeCell ref="S132:S136"/>
    <mergeCell ref="T132:T136"/>
    <mergeCell ref="U132:U136"/>
    <mergeCell ref="V132:V136"/>
    <mergeCell ref="W132:W136"/>
    <mergeCell ref="X132:X136"/>
    <mergeCell ref="AA132:AA136"/>
    <mergeCell ref="AB132:AB136"/>
    <mergeCell ref="AE132:AE136"/>
    <mergeCell ref="AF132:AF136"/>
    <mergeCell ref="AG132:AG136"/>
    <mergeCell ref="D134:D136"/>
    <mergeCell ref="E134:E136"/>
    <mergeCell ref="J134:J136"/>
    <mergeCell ref="K134:K136"/>
    <mergeCell ref="Y134:Y135"/>
    <mergeCell ref="Z134:Z135"/>
    <mergeCell ref="A137:B138"/>
    <mergeCell ref="C137:C138"/>
    <mergeCell ref="F137:F138"/>
    <mergeCell ref="G137:G138"/>
    <mergeCell ref="H137:H138"/>
    <mergeCell ref="I137:I138"/>
    <mergeCell ref="L137:L138"/>
    <mergeCell ref="O137:O138"/>
    <mergeCell ref="P137:P138"/>
    <mergeCell ref="Q137:Q138"/>
    <mergeCell ref="R137:R138"/>
    <mergeCell ref="S137:S138"/>
    <mergeCell ref="T137:T138"/>
    <mergeCell ref="U137:U138"/>
    <mergeCell ref="V137:V138"/>
    <mergeCell ref="W137:W138"/>
    <mergeCell ref="X137:X138"/>
    <mergeCell ref="Y137:Y138"/>
    <mergeCell ref="Z137:Z138"/>
    <mergeCell ref="AA137:AA138"/>
    <mergeCell ref="AB137:AB138"/>
    <mergeCell ref="AC137:AC138"/>
    <mergeCell ref="AD137:AD138"/>
    <mergeCell ref="AE137:AE138"/>
    <mergeCell ref="AF137:AF138"/>
    <mergeCell ref="AG137:AG138"/>
    <mergeCell ref="A139:A150"/>
    <mergeCell ref="B139:B143"/>
    <mergeCell ref="C139:C148"/>
    <mergeCell ref="D139:D143"/>
    <mergeCell ref="E139:E143"/>
    <mergeCell ref="F139:F148"/>
    <mergeCell ref="G139:G143"/>
    <mergeCell ref="H139:H143"/>
    <mergeCell ref="I139:I148"/>
    <mergeCell ref="J139:J143"/>
    <mergeCell ref="K139:K143"/>
    <mergeCell ref="L139:L148"/>
    <mergeCell ref="M139:M143"/>
    <mergeCell ref="N139:N143"/>
    <mergeCell ref="O139:O148"/>
    <mergeCell ref="P139:P148"/>
    <mergeCell ref="Q139:Q148"/>
    <mergeCell ref="R139:R148"/>
    <mergeCell ref="S139:S148"/>
    <mergeCell ref="T139:T148"/>
    <mergeCell ref="U139:U148"/>
    <mergeCell ref="V139:V143"/>
    <mergeCell ref="W139:W143"/>
    <mergeCell ref="X139:X150"/>
    <mergeCell ref="Y139:Y140"/>
    <mergeCell ref="Z139:Z140"/>
    <mergeCell ref="AA139:AA150"/>
    <mergeCell ref="AB139:AB143"/>
    <mergeCell ref="AE139:AE148"/>
    <mergeCell ref="AF139:AF148"/>
    <mergeCell ref="AG139:AG148"/>
    <mergeCell ref="Y141:Y143"/>
    <mergeCell ref="Z141:Z143"/>
    <mergeCell ref="B144:B148"/>
    <mergeCell ref="D144:D148"/>
    <mergeCell ref="E144:E148"/>
    <mergeCell ref="G144:G148"/>
    <mergeCell ref="H144:H148"/>
    <mergeCell ref="J144:J148"/>
    <mergeCell ref="K144:K148"/>
    <mergeCell ref="M144:M148"/>
    <mergeCell ref="N144:N148"/>
    <mergeCell ref="V144:V148"/>
    <mergeCell ref="W144:W148"/>
    <mergeCell ref="Y144:Y147"/>
    <mergeCell ref="Z144:Z147"/>
    <mergeCell ref="AB144:AB148"/>
    <mergeCell ref="AC147:AC148"/>
    <mergeCell ref="AD147:AD148"/>
    <mergeCell ref="B149:B150"/>
    <mergeCell ref="C149:C150"/>
    <mergeCell ref="F149:F150"/>
    <mergeCell ref="G149:G150"/>
    <mergeCell ref="H149:H150"/>
    <mergeCell ref="I149:I150"/>
    <mergeCell ref="J149:J150"/>
    <mergeCell ref="K149:K150"/>
    <mergeCell ref="L149:L150"/>
    <mergeCell ref="M149:M150"/>
    <mergeCell ref="N149:N150"/>
    <mergeCell ref="O149:O150"/>
    <mergeCell ref="P149:P150"/>
    <mergeCell ref="Q149:Q150"/>
    <mergeCell ref="R149:R150"/>
    <mergeCell ref="S149:S150"/>
    <mergeCell ref="T149:T150"/>
    <mergeCell ref="U149:U150"/>
    <mergeCell ref="Y149:Y150"/>
    <mergeCell ref="Z149:Z150"/>
    <mergeCell ref="AB149:AB150"/>
    <mergeCell ref="AC149:AC150"/>
    <mergeCell ref="AD149:AD150"/>
    <mergeCell ref="AE149:AE150"/>
    <mergeCell ref="AF149:AF150"/>
    <mergeCell ref="AG149:AG150"/>
    <mergeCell ref="A151:B155"/>
    <mergeCell ref="C151:C155"/>
    <mergeCell ref="D151:D152"/>
    <mergeCell ref="E151:E152"/>
    <mergeCell ref="F151:F155"/>
    <mergeCell ref="G151:G155"/>
    <mergeCell ref="H151:H155"/>
    <mergeCell ref="I151:I155"/>
    <mergeCell ref="J151:J152"/>
    <mergeCell ref="K151:K152"/>
    <mergeCell ref="L151:L155"/>
    <mergeCell ref="M151:M152"/>
    <mergeCell ref="N151:N152"/>
    <mergeCell ref="O151:O155"/>
    <mergeCell ref="P151:P155"/>
    <mergeCell ref="Q151:Q155"/>
    <mergeCell ref="R151:R155"/>
    <mergeCell ref="S151:S155"/>
    <mergeCell ref="T151:T155"/>
    <mergeCell ref="U151:U155"/>
    <mergeCell ref="V151:V155"/>
    <mergeCell ref="W151:W155"/>
    <mergeCell ref="X151:X155"/>
    <mergeCell ref="Y151:Y155"/>
    <mergeCell ref="Z151:Z155"/>
    <mergeCell ref="AA151:AA155"/>
    <mergeCell ref="AB151:AB155"/>
    <mergeCell ref="AE151:AE155"/>
    <mergeCell ref="AF151:AF155"/>
    <mergeCell ref="AG151:AG155"/>
    <mergeCell ref="D153:D155"/>
    <mergeCell ref="E153:E155"/>
    <mergeCell ref="J153:J155"/>
    <mergeCell ref="K153:K155"/>
    <mergeCell ref="M153:M155"/>
    <mergeCell ref="N153:N155"/>
    <mergeCell ref="A156:B156"/>
    <mergeCell ref="C156:AG156"/>
    <mergeCell ref="A157:A163"/>
    <mergeCell ref="B157:B160"/>
    <mergeCell ref="C157:C160"/>
    <mergeCell ref="D157:D158"/>
    <mergeCell ref="E157:E158"/>
    <mergeCell ref="F157:F160"/>
    <mergeCell ref="G157:G158"/>
    <mergeCell ref="H157:H158"/>
    <mergeCell ref="I157:I160"/>
    <mergeCell ref="J157:J158"/>
    <mergeCell ref="K157:K158"/>
    <mergeCell ref="L157:L160"/>
    <mergeCell ref="M157:M160"/>
    <mergeCell ref="N157:N160"/>
    <mergeCell ref="O157:O160"/>
    <mergeCell ref="P157:P160"/>
    <mergeCell ref="Q157:Q160"/>
    <mergeCell ref="R157:R160"/>
    <mergeCell ref="S157:S158"/>
    <mergeCell ref="T157:T158"/>
    <mergeCell ref="U157:U160"/>
    <mergeCell ref="V157:V158"/>
    <mergeCell ref="W157:W158"/>
    <mergeCell ref="X157:X163"/>
    <mergeCell ref="AA157:AA163"/>
    <mergeCell ref="AB157:AB163"/>
    <mergeCell ref="AE157:AE163"/>
    <mergeCell ref="AF157:AF163"/>
    <mergeCell ref="AG157:AG163"/>
    <mergeCell ref="D159:D160"/>
    <mergeCell ref="E159:E160"/>
    <mergeCell ref="G159:G160"/>
    <mergeCell ref="H159:H160"/>
    <mergeCell ref="J159:J160"/>
    <mergeCell ref="K159:K160"/>
    <mergeCell ref="S159:S160"/>
    <mergeCell ref="T159:T160"/>
    <mergeCell ref="V159:V160"/>
    <mergeCell ref="W159:W160"/>
    <mergeCell ref="Y160:Y161"/>
    <mergeCell ref="Z160:Z161"/>
    <mergeCell ref="B161:B163"/>
    <mergeCell ref="C161:C163"/>
    <mergeCell ref="F161:F163"/>
    <mergeCell ref="I161:I163"/>
    <mergeCell ref="L161:L163"/>
    <mergeCell ref="M161:M163"/>
    <mergeCell ref="N161:N163"/>
    <mergeCell ref="O161:O163"/>
    <mergeCell ref="P161:P163"/>
    <mergeCell ref="Q161:Q163"/>
    <mergeCell ref="R161:R163"/>
    <mergeCell ref="S161:S163"/>
    <mergeCell ref="T161:T163"/>
    <mergeCell ref="U161:U163"/>
    <mergeCell ref="D162:D163"/>
    <mergeCell ref="E162:E163"/>
    <mergeCell ref="G162:G163"/>
    <mergeCell ref="H162:H163"/>
    <mergeCell ref="J162:J163"/>
    <mergeCell ref="K162:K163"/>
    <mergeCell ref="V162:V163"/>
    <mergeCell ref="W162:W163"/>
    <mergeCell ref="Y162:Y163"/>
    <mergeCell ref="Z162:Z163"/>
    <mergeCell ref="A164:A171"/>
    <mergeCell ref="B164:B167"/>
    <mergeCell ref="C164:C167"/>
    <mergeCell ref="F164:F167"/>
    <mergeCell ref="I164:I167"/>
    <mergeCell ref="L164:L167"/>
    <mergeCell ref="M164:M167"/>
    <mergeCell ref="N164:N167"/>
    <mergeCell ref="O164:O167"/>
    <mergeCell ref="P164:P167"/>
    <mergeCell ref="Q164:Q167"/>
    <mergeCell ref="R164:R167"/>
    <mergeCell ref="S164:S165"/>
    <mergeCell ref="T164:T165"/>
    <mergeCell ref="U164:U167"/>
    <mergeCell ref="V164:V165"/>
    <mergeCell ref="W164:W165"/>
    <mergeCell ref="X164:X171"/>
    <mergeCell ref="AA164:AA171"/>
    <mergeCell ref="AB164:AB171"/>
    <mergeCell ref="AE164:AE171"/>
    <mergeCell ref="AF164:AF171"/>
    <mergeCell ref="AG164:AG171"/>
    <mergeCell ref="S166:S167"/>
    <mergeCell ref="T166:T167"/>
    <mergeCell ref="V166:V167"/>
    <mergeCell ref="W166:W167"/>
    <mergeCell ref="Y167:Y168"/>
    <mergeCell ref="Z167:Z168"/>
    <mergeCell ref="B168:B171"/>
    <mergeCell ref="C168:C169"/>
    <mergeCell ref="F168:F169"/>
    <mergeCell ref="I168:I169"/>
    <mergeCell ref="L168:L169"/>
    <mergeCell ref="M168:M169"/>
    <mergeCell ref="N168:N169"/>
    <mergeCell ref="O168:O169"/>
    <mergeCell ref="P168:P169"/>
    <mergeCell ref="Q168:Q169"/>
    <mergeCell ref="R168:R169"/>
    <mergeCell ref="S168:S169"/>
    <mergeCell ref="T168:T169"/>
    <mergeCell ref="U168:U169"/>
    <mergeCell ref="C170:C171"/>
    <mergeCell ref="D170:D171"/>
    <mergeCell ref="E170:E171"/>
    <mergeCell ref="F170:F171"/>
    <mergeCell ref="G170:G171"/>
    <mergeCell ref="H170:H171"/>
    <mergeCell ref="I170:I171"/>
    <mergeCell ref="J170:J171"/>
    <mergeCell ref="K170:K171"/>
    <mergeCell ref="L170:L171"/>
    <mergeCell ref="M170:M171"/>
    <mergeCell ref="N170:N171"/>
    <mergeCell ref="O170:O171"/>
    <mergeCell ref="P170:P171"/>
    <mergeCell ref="Q170:Q171"/>
    <mergeCell ref="R170:R171"/>
    <mergeCell ref="S170:S171"/>
    <mergeCell ref="T170:T171"/>
    <mergeCell ref="U170:U171"/>
    <mergeCell ref="Y170:Y171"/>
    <mergeCell ref="Z170:Z171"/>
    <mergeCell ref="A172:B172"/>
    <mergeCell ref="C172:AG172"/>
    <mergeCell ref="A173:A196"/>
    <mergeCell ref="B173:B180"/>
    <mergeCell ref="C173:C180"/>
    <mergeCell ref="D173:D174"/>
    <mergeCell ref="E173:E174"/>
    <mergeCell ref="F173:F180"/>
    <mergeCell ref="G173:G174"/>
    <mergeCell ref="H173:H174"/>
    <mergeCell ref="I173:I180"/>
    <mergeCell ref="J173:J174"/>
    <mergeCell ref="K173:K174"/>
    <mergeCell ref="L173:L180"/>
    <mergeCell ref="M173:M174"/>
    <mergeCell ref="N173:N174"/>
    <mergeCell ref="O173:O180"/>
    <mergeCell ref="P173:P176"/>
    <mergeCell ref="Q173:Q176"/>
    <mergeCell ref="R173:R180"/>
    <mergeCell ref="S173:S176"/>
    <mergeCell ref="T173:T176"/>
    <mergeCell ref="U173:U180"/>
    <mergeCell ref="V173:V176"/>
    <mergeCell ref="W173:W176"/>
    <mergeCell ref="X173:X187"/>
    <mergeCell ref="Y173:Y174"/>
    <mergeCell ref="Z173:Z174"/>
    <mergeCell ref="AA173:AA193"/>
    <mergeCell ref="AB173:AB180"/>
    <mergeCell ref="AE173:AE187"/>
    <mergeCell ref="AF173:AF187"/>
    <mergeCell ref="AG173:AG187"/>
    <mergeCell ref="D175:D176"/>
    <mergeCell ref="E175:E176"/>
    <mergeCell ref="G175:G176"/>
    <mergeCell ref="H175:H176"/>
    <mergeCell ref="J175:J176"/>
    <mergeCell ref="K175:K176"/>
    <mergeCell ref="M175:M176"/>
    <mergeCell ref="N175:N176"/>
    <mergeCell ref="Y175:Y177"/>
    <mergeCell ref="Z175:Z177"/>
    <mergeCell ref="D177:D178"/>
    <mergeCell ref="E177:E178"/>
    <mergeCell ref="G177:G178"/>
    <mergeCell ref="H177:H178"/>
    <mergeCell ref="J177:J178"/>
    <mergeCell ref="K177:K178"/>
    <mergeCell ref="M177:M178"/>
    <mergeCell ref="N177:N178"/>
    <mergeCell ref="P177:P178"/>
    <mergeCell ref="Q177:Q178"/>
    <mergeCell ref="S177:S180"/>
    <mergeCell ref="T177:T180"/>
    <mergeCell ref="V177:V180"/>
    <mergeCell ref="W177:W180"/>
    <mergeCell ref="Y178:Y180"/>
    <mergeCell ref="Z178:Z180"/>
    <mergeCell ref="D179:D180"/>
    <mergeCell ref="E179:E180"/>
    <mergeCell ref="G179:G180"/>
    <mergeCell ref="H179:H180"/>
    <mergeCell ref="J179:J180"/>
    <mergeCell ref="K179:K180"/>
    <mergeCell ref="M179:M180"/>
    <mergeCell ref="N179:N180"/>
    <mergeCell ref="P179:P180"/>
    <mergeCell ref="Q179:Q180"/>
    <mergeCell ref="B181:B187"/>
    <mergeCell ref="C181:C187"/>
    <mergeCell ref="D181:D183"/>
    <mergeCell ref="E181:E183"/>
    <mergeCell ref="F181:F187"/>
    <mergeCell ref="G181:G183"/>
    <mergeCell ref="H181:H183"/>
    <mergeCell ref="I181:I187"/>
    <mergeCell ref="J181:J183"/>
    <mergeCell ref="K181:K183"/>
    <mergeCell ref="L181:L187"/>
    <mergeCell ref="M181:M183"/>
    <mergeCell ref="N181:N183"/>
    <mergeCell ref="O181:O187"/>
    <mergeCell ref="P181:P187"/>
    <mergeCell ref="Q181:Q187"/>
    <mergeCell ref="R181:R187"/>
    <mergeCell ref="S181:S187"/>
    <mergeCell ref="T181:T187"/>
    <mergeCell ref="U181:U187"/>
    <mergeCell ref="V181:V187"/>
    <mergeCell ref="W181:W187"/>
    <mergeCell ref="Y181:Y183"/>
    <mergeCell ref="Z181:Z183"/>
    <mergeCell ref="AB181:AB187"/>
    <mergeCell ref="D184:D187"/>
    <mergeCell ref="E184:E187"/>
    <mergeCell ref="G184:G187"/>
    <mergeCell ref="H184:H187"/>
    <mergeCell ref="J184:J187"/>
    <mergeCell ref="K184:K187"/>
    <mergeCell ref="M184:M187"/>
    <mergeCell ref="N184:N187"/>
    <mergeCell ref="Y184:Y187"/>
    <mergeCell ref="Z184:Z187"/>
    <mergeCell ref="B188:B193"/>
    <mergeCell ref="C188:C193"/>
    <mergeCell ref="D188:D193"/>
    <mergeCell ref="E188:E193"/>
    <mergeCell ref="F188:F193"/>
    <mergeCell ref="G188:G193"/>
    <mergeCell ref="H188:H193"/>
    <mergeCell ref="I188:I193"/>
    <mergeCell ref="J188:J193"/>
    <mergeCell ref="K188:K193"/>
    <mergeCell ref="L188:L193"/>
    <mergeCell ref="M188:M193"/>
    <mergeCell ref="N188:N193"/>
    <mergeCell ref="O188:O193"/>
    <mergeCell ref="P188:P193"/>
    <mergeCell ref="Q188:Q193"/>
    <mergeCell ref="R188:R193"/>
    <mergeCell ref="S188:S193"/>
    <mergeCell ref="T188:T193"/>
    <mergeCell ref="U188:U193"/>
    <mergeCell ref="V188:V193"/>
    <mergeCell ref="W188:W193"/>
    <mergeCell ref="X188:X193"/>
    <mergeCell ref="AB188:AB193"/>
    <mergeCell ref="AC188:AC193"/>
    <mergeCell ref="AD188:AD193"/>
    <mergeCell ref="AE188:AE193"/>
    <mergeCell ref="AF188:AF193"/>
    <mergeCell ref="AG188:AG193"/>
    <mergeCell ref="B194:B196"/>
    <mergeCell ref="C194:C196"/>
    <mergeCell ref="D194:D196"/>
    <mergeCell ref="E194:E196"/>
    <mergeCell ref="F194:F196"/>
    <mergeCell ref="G194:G196"/>
    <mergeCell ref="H194:H196"/>
    <mergeCell ref="I194:I196"/>
    <mergeCell ref="J194:J196"/>
    <mergeCell ref="K194:K196"/>
    <mergeCell ref="L194:L196"/>
    <mergeCell ref="M194:M196"/>
    <mergeCell ref="N194:N196"/>
    <mergeCell ref="O194:O196"/>
    <mergeCell ref="P194:P196"/>
    <mergeCell ref="Q194:Q196"/>
    <mergeCell ref="R194:R196"/>
    <mergeCell ref="S194:S196"/>
    <mergeCell ref="T194:T196"/>
    <mergeCell ref="U194:U196"/>
    <mergeCell ref="V194:V196"/>
    <mergeCell ref="W194:W196"/>
    <mergeCell ref="X194:X196"/>
    <mergeCell ref="AA194:AA196"/>
    <mergeCell ref="AB194:AB196"/>
    <mergeCell ref="AE194:AE196"/>
    <mergeCell ref="AF194:AF196"/>
    <mergeCell ref="AG194:AG196"/>
    <mergeCell ref="Y195:Y196"/>
    <mergeCell ref="Z195:Z196"/>
    <mergeCell ref="A197:B200"/>
    <mergeCell ref="C197:C200"/>
    <mergeCell ref="F197:F200"/>
    <mergeCell ref="G197:G200"/>
    <mergeCell ref="H197:H200"/>
    <mergeCell ref="I197:I200"/>
    <mergeCell ref="L197:L200"/>
    <mergeCell ref="M197:M200"/>
    <mergeCell ref="N197:N200"/>
    <mergeCell ref="O197:O200"/>
    <mergeCell ref="P197:P200"/>
    <mergeCell ref="Q197:Q200"/>
    <mergeCell ref="R197:R200"/>
    <mergeCell ref="S197:S200"/>
    <mergeCell ref="T197:T200"/>
    <mergeCell ref="U197:U200"/>
    <mergeCell ref="V197:V198"/>
    <mergeCell ref="W197:W198"/>
    <mergeCell ref="X197:X200"/>
    <mergeCell ref="Y197:Y200"/>
    <mergeCell ref="Z197:Z200"/>
    <mergeCell ref="AA197:AA200"/>
    <mergeCell ref="AB197:AB200"/>
    <mergeCell ref="AC197:AC200"/>
    <mergeCell ref="AD197:AD200"/>
    <mergeCell ref="AE197:AE200"/>
    <mergeCell ref="AF197:AF200"/>
    <mergeCell ref="AG197:AG200"/>
    <mergeCell ref="V199:V200"/>
    <mergeCell ref="W199:W200"/>
    <mergeCell ref="A201:A213"/>
    <mergeCell ref="B201:B204"/>
    <mergeCell ref="C201:C204"/>
    <mergeCell ref="F201:F204"/>
    <mergeCell ref="I201:I204"/>
    <mergeCell ref="L201:L204"/>
    <mergeCell ref="O201:O204"/>
    <mergeCell ref="P201:P204"/>
    <mergeCell ref="Q201:Q204"/>
    <mergeCell ref="R201:R204"/>
    <mergeCell ref="S201:S202"/>
    <mergeCell ref="T201:T202"/>
    <mergeCell ref="U201:U204"/>
    <mergeCell ref="V201:V202"/>
    <mergeCell ref="W201:W202"/>
    <mergeCell ref="X201:X207"/>
    <mergeCell ref="AA201:AA213"/>
    <mergeCell ref="AB201:AB207"/>
    <mergeCell ref="AE201:AE207"/>
    <mergeCell ref="AF201:AF207"/>
    <mergeCell ref="AG201:AG207"/>
    <mergeCell ref="Y202:Y203"/>
    <mergeCell ref="Z202:Z203"/>
    <mergeCell ref="S203:S204"/>
    <mergeCell ref="T203:T204"/>
    <mergeCell ref="V203:V204"/>
    <mergeCell ref="W203:W204"/>
    <mergeCell ref="Y204:Y205"/>
    <mergeCell ref="Z204:Z205"/>
    <mergeCell ref="B205:B207"/>
    <mergeCell ref="C205:C207"/>
    <mergeCell ref="F205:F207"/>
    <mergeCell ref="I205:I207"/>
    <mergeCell ref="L205:L207"/>
    <mergeCell ref="O205:O207"/>
    <mergeCell ref="P205:P207"/>
    <mergeCell ref="Q205:Q207"/>
    <mergeCell ref="R205:R207"/>
    <mergeCell ref="S205:S207"/>
    <mergeCell ref="T205:T207"/>
    <mergeCell ref="U205:U207"/>
    <mergeCell ref="V205:V207"/>
    <mergeCell ref="W205:W207"/>
    <mergeCell ref="D206:D207"/>
    <mergeCell ref="E206:E207"/>
    <mergeCell ref="G206:G207"/>
    <mergeCell ref="H206:H207"/>
    <mergeCell ref="J206:J207"/>
    <mergeCell ref="K206:K207"/>
    <mergeCell ref="M206:M207"/>
    <mergeCell ref="N206:N207"/>
    <mergeCell ref="Y206:Y207"/>
    <mergeCell ref="Z206:Z207"/>
    <mergeCell ref="B208:B213"/>
    <mergeCell ref="C208:C213"/>
    <mergeCell ref="D208:D213"/>
    <mergeCell ref="E208:E213"/>
    <mergeCell ref="F208:F213"/>
    <mergeCell ref="G208:G213"/>
    <mergeCell ref="H208:H213"/>
    <mergeCell ref="I208:I213"/>
    <mergeCell ref="J208:J213"/>
    <mergeCell ref="K208:K213"/>
    <mergeCell ref="L208:L213"/>
    <mergeCell ref="M208:M213"/>
    <mergeCell ref="N208:N213"/>
    <mergeCell ref="O208:O213"/>
    <mergeCell ref="P208:P213"/>
    <mergeCell ref="Q208:Q213"/>
    <mergeCell ref="R208:R213"/>
    <mergeCell ref="S208:S213"/>
    <mergeCell ref="T208:T213"/>
    <mergeCell ref="U208:U213"/>
    <mergeCell ref="V208:V213"/>
    <mergeCell ref="W208:W213"/>
    <mergeCell ref="X208:X213"/>
    <mergeCell ref="AB208:AB213"/>
    <mergeCell ref="AC208:AC213"/>
    <mergeCell ref="AD208:AD213"/>
    <mergeCell ref="AE208:AE213"/>
    <mergeCell ref="AF208:AF213"/>
    <mergeCell ref="AG208:AG213"/>
    <mergeCell ref="A214:B220"/>
    <mergeCell ref="C214:C220"/>
    <mergeCell ref="F214:F220"/>
    <mergeCell ref="I214:I220"/>
    <mergeCell ref="L214:L220"/>
    <mergeCell ref="O214:O220"/>
    <mergeCell ref="P214:P220"/>
    <mergeCell ref="Q214:Q220"/>
    <mergeCell ref="R214:R220"/>
    <mergeCell ref="S214:S216"/>
    <mergeCell ref="T214:T216"/>
    <mergeCell ref="U214:U220"/>
    <mergeCell ref="V214:V216"/>
    <mergeCell ref="W214:W216"/>
    <mergeCell ref="X214:X220"/>
    <mergeCell ref="AA214:AA220"/>
    <mergeCell ref="AB214:AB220"/>
    <mergeCell ref="AE214:AE220"/>
    <mergeCell ref="AF214:AF220"/>
    <mergeCell ref="AG214:AG220"/>
    <mergeCell ref="D215:D217"/>
    <mergeCell ref="E215:E217"/>
    <mergeCell ref="G215:G217"/>
    <mergeCell ref="H215:H217"/>
    <mergeCell ref="J215:J217"/>
    <mergeCell ref="K215:K217"/>
    <mergeCell ref="M215:M217"/>
    <mergeCell ref="N215:N217"/>
    <mergeCell ref="S217:S220"/>
    <mergeCell ref="T217:T220"/>
    <mergeCell ref="V217:V220"/>
    <mergeCell ref="W217:W220"/>
    <mergeCell ref="D219:D220"/>
    <mergeCell ref="E219:E220"/>
    <mergeCell ref="G219:G220"/>
    <mergeCell ref="H219:H220"/>
    <mergeCell ref="J219:J220"/>
    <mergeCell ref="K219:K220"/>
    <mergeCell ref="M219:M220"/>
    <mergeCell ref="N219:N220"/>
    <mergeCell ref="Y219:Y220"/>
    <mergeCell ref="Z219:Z220"/>
    <mergeCell ref="A221:A228"/>
    <mergeCell ref="B221:B224"/>
    <mergeCell ref="C221:C224"/>
    <mergeCell ref="F221:F224"/>
    <mergeCell ref="I221:I224"/>
    <mergeCell ref="L221:L224"/>
    <mergeCell ref="M221:M224"/>
    <mergeCell ref="N221:N224"/>
    <mergeCell ref="O221:O224"/>
    <mergeCell ref="P221:P224"/>
    <mergeCell ref="Q221:Q224"/>
    <mergeCell ref="R221:R224"/>
    <mergeCell ref="S221:S222"/>
    <mergeCell ref="T221:T222"/>
    <mergeCell ref="U221:U224"/>
    <mergeCell ref="V221:V222"/>
    <mergeCell ref="W221:W222"/>
    <mergeCell ref="X221:X228"/>
    <mergeCell ref="AA221:AA228"/>
    <mergeCell ref="AB221:AB228"/>
    <mergeCell ref="AE221:AE228"/>
    <mergeCell ref="AF221:AF228"/>
    <mergeCell ref="AG221:AG228"/>
    <mergeCell ref="S223:S224"/>
    <mergeCell ref="T223:T224"/>
    <mergeCell ref="V223:V224"/>
    <mergeCell ref="W223:W224"/>
    <mergeCell ref="Y224:Y225"/>
    <mergeCell ref="Z224:Z225"/>
    <mergeCell ref="B225:B228"/>
    <mergeCell ref="C225:C226"/>
    <mergeCell ref="F225:F226"/>
    <mergeCell ref="I225:I226"/>
    <mergeCell ref="L225:L226"/>
    <mergeCell ref="M225:M226"/>
    <mergeCell ref="N225:N226"/>
    <mergeCell ref="O225:O226"/>
    <mergeCell ref="P225:P226"/>
    <mergeCell ref="Q225:Q226"/>
    <mergeCell ref="R225:R226"/>
    <mergeCell ref="S225:S226"/>
    <mergeCell ref="T225:T226"/>
    <mergeCell ref="U225:U226"/>
    <mergeCell ref="C227:C228"/>
    <mergeCell ref="D227:D228"/>
    <mergeCell ref="E227:E228"/>
    <mergeCell ref="F227:F228"/>
    <mergeCell ref="G227:G228"/>
    <mergeCell ref="H227:H228"/>
    <mergeCell ref="I227:I228"/>
    <mergeCell ref="J227:J228"/>
    <mergeCell ref="K227:K228"/>
    <mergeCell ref="L227:L228"/>
    <mergeCell ref="M227:M228"/>
    <mergeCell ref="N227:N228"/>
    <mergeCell ref="O227:O228"/>
    <mergeCell ref="P227:P228"/>
    <mergeCell ref="Q227:Q228"/>
    <mergeCell ref="R227:R228"/>
    <mergeCell ref="S227:S228"/>
    <mergeCell ref="T227:T228"/>
    <mergeCell ref="U227:U228"/>
    <mergeCell ref="Y227:Y228"/>
    <mergeCell ref="Z227:Z228"/>
    <mergeCell ref="A229:B236"/>
    <mergeCell ref="C229:C232"/>
    <mergeCell ref="D229:D230"/>
    <mergeCell ref="E229:E230"/>
    <mergeCell ref="F229:F232"/>
    <mergeCell ref="G229:G230"/>
    <mergeCell ref="H229:H230"/>
    <mergeCell ref="I229:I232"/>
    <mergeCell ref="J229:J230"/>
    <mergeCell ref="K229:K230"/>
    <mergeCell ref="L229:L232"/>
    <mergeCell ref="M229:M232"/>
    <mergeCell ref="N229:N232"/>
    <mergeCell ref="O229:O232"/>
    <mergeCell ref="P229:P232"/>
    <mergeCell ref="Q229:Q232"/>
    <mergeCell ref="R229:R232"/>
    <mergeCell ref="S229:S232"/>
    <mergeCell ref="T229:T232"/>
    <mergeCell ref="U229:U232"/>
    <mergeCell ref="V229:V230"/>
    <mergeCell ref="W229:W230"/>
    <mergeCell ref="X229:X236"/>
    <mergeCell ref="AA229:AA236"/>
    <mergeCell ref="AB229:AB236"/>
    <mergeCell ref="AE229:AE236"/>
    <mergeCell ref="AF229:AF236"/>
    <mergeCell ref="AG229:AG236"/>
    <mergeCell ref="D231:D232"/>
    <mergeCell ref="E231:E232"/>
    <mergeCell ref="G231:G232"/>
    <mergeCell ref="H231:H232"/>
    <mergeCell ref="J231:J232"/>
    <mergeCell ref="K231:K232"/>
    <mergeCell ref="V231:V232"/>
    <mergeCell ref="W231:W232"/>
    <mergeCell ref="Y232:Y233"/>
    <mergeCell ref="Z232:Z233"/>
    <mergeCell ref="C233:C236"/>
    <mergeCell ref="D233:D236"/>
    <mergeCell ref="E233:E236"/>
    <mergeCell ref="F233:F236"/>
    <mergeCell ref="G233:G236"/>
    <mergeCell ref="H233:H236"/>
    <mergeCell ref="I233:I236"/>
    <mergeCell ref="J233:J236"/>
    <mergeCell ref="K233:K236"/>
    <mergeCell ref="L233:L236"/>
    <mergeCell ref="M233:M236"/>
    <mergeCell ref="N233:N236"/>
    <mergeCell ref="O233:O236"/>
    <mergeCell ref="P233:P236"/>
    <mergeCell ref="Q233:Q236"/>
    <mergeCell ref="R233:R236"/>
    <mergeCell ref="S233:S236"/>
    <mergeCell ref="T233:T236"/>
    <mergeCell ref="U233:U236"/>
    <mergeCell ref="V233:V234"/>
    <mergeCell ref="W233:W234"/>
    <mergeCell ref="V235:V236"/>
    <mergeCell ref="W235:W236"/>
    <mergeCell ref="Y235:Y236"/>
    <mergeCell ref="Z235:Z236"/>
    <mergeCell ref="A237:B237"/>
    <mergeCell ref="C237:AG237"/>
    <mergeCell ref="A238:A261"/>
    <mergeCell ref="B238:B245"/>
    <mergeCell ref="C238:C245"/>
    <mergeCell ref="D238:D239"/>
    <mergeCell ref="E238:E239"/>
    <mergeCell ref="F238:F245"/>
    <mergeCell ref="G238:G239"/>
    <mergeCell ref="H238:H239"/>
    <mergeCell ref="I238:I245"/>
    <mergeCell ref="J238:J239"/>
    <mergeCell ref="K238:K239"/>
    <mergeCell ref="L238:L245"/>
    <mergeCell ref="M238:M239"/>
    <mergeCell ref="N238:N239"/>
    <mergeCell ref="O238:O245"/>
    <mergeCell ref="P238:P241"/>
    <mergeCell ref="Q238:Q241"/>
    <mergeCell ref="R238:R245"/>
    <mergeCell ref="S238:S241"/>
    <mergeCell ref="T238:T241"/>
    <mergeCell ref="U238:U245"/>
    <mergeCell ref="V238:V241"/>
    <mergeCell ref="W238:W241"/>
    <mergeCell ref="X238:X252"/>
    <mergeCell ref="Y238:Y239"/>
    <mergeCell ref="Z238:Z239"/>
    <mergeCell ref="AA238:AA258"/>
    <mergeCell ref="AB238:AB245"/>
    <mergeCell ref="AE238:AE252"/>
    <mergeCell ref="AF238:AF252"/>
    <mergeCell ref="AG238:AG252"/>
    <mergeCell ref="D240:D241"/>
    <mergeCell ref="E240:E241"/>
    <mergeCell ref="G240:G241"/>
    <mergeCell ref="H240:H241"/>
    <mergeCell ref="J240:J241"/>
    <mergeCell ref="K240:K241"/>
    <mergeCell ref="M240:M241"/>
    <mergeCell ref="N240:N241"/>
    <mergeCell ref="Y240:Y242"/>
    <mergeCell ref="Z240:Z242"/>
    <mergeCell ref="D242:D243"/>
    <mergeCell ref="E242:E243"/>
    <mergeCell ref="G242:G243"/>
    <mergeCell ref="H242:H243"/>
    <mergeCell ref="J242:J243"/>
    <mergeCell ref="K242:K243"/>
    <mergeCell ref="M242:M243"/>
    <mergeCell ref="N242:N243"/>
    <mergeCell ref="P242:P243"/>
    <mergeCell ref="Q242:Q243"/>
    <mergeCell ref="S242:S245"/>
    <mergeCell ref="T242:T245"/>
    <mergeCell ref="V242:V245"/>
    <mergeCell ref="W242:W245"/>
    <mergeCell ref="Y243:Y245"/>
    <mergeCell ref="Z243:Z245"/>
    <mergeCell ref="D244:D245"/>
    <mergeCell ref="E244:E245"/>
    <mergeCell ref="G244:G245"/>
    <mergeCell ref="H244:H245"/>
    <mergeCell ref="J244:J245"/>
    <mergeCell ref="K244:K245"/>
    <mergeCell ref="M244:M245"/>
    <mergeCell ref="N244:N245"/>
    <mergeCell ref="P244:P245"/>
    <mergeCell ref="Q244:Q245"/>
    <mergeCell ref="B246:B252"/>
    <mergeCell ref="C246:C252"/>
    <mergeCell ref="D246:D248"/>
    <mergeCell ref="E246:E248"/>
    <mergeCell ref="F246:F252"/>
    <mergeCell ref="G246:G248"/>
    <mergeCell ref="H246:H248"/>
    <mergeCell ref="I246:I252"/>
    <mergeCell ref="J246:J248"/>
    <mergeCell ref="K246:K248"/>
    <mergeCell ref="L246:L252"/>
    <mergeCell ref="M246:M248"/>
    <mergeCell ref="N246:N248"/>
    <mergeCell ref="O246:O252"/>
    <mergeCell ref="P246:P252"/>
    <mergeCell ref="Q246:Q252"/>
    <mergeCell ref="R246:R252"/>
    <mergeCell ref="S246:S252"/>
    <mergeCell ref="T246:T252"/>
    <mergeCell ref="U246:U252"/>
    <mergeCell ref="V246:V252"/>
    <mergeCell ref="W246:W252"/>
    <mergeCell ref="Y246:Y248"/>
    <mergeCell ref="Z246:Z248"/>
    <mergeCell ref="AB246:AB252"/>
    <mergeCell ref="D249:D252"/>
    <mergeCell ref="E249:E252"/>
    <mergeCell ref="G249:G252"/>
    <mergeCell ref="H249:H252"/>
    <mergeCell ref="J249:J252"/>
    <mergeCell ref="K249:K252"/>
    <mergeCell ref="M249:M252"/>
    <mergeCell ref="N249:N252"/>
    <mergeCell ref="Y249:Y252"/>
    <mergeCell ref="Z249:Z252"/>
    <mergeCell ref="B253:B258"/>
    <mergeCell ref="C253:C258"/>
    <mergeCell ref="D253:D258"/>
    <mergeCell ref="E253:E258"/>
    <mergeCell ref="F253:F258"/>
    <mergeCell ref="G253:G258"/>
    <mergeCell ref="H253:H258"/>
    <mergeCell ref="I253:I258"/>
    <mergeCell ref="J253:J258"/>
    <mergeCell ref="K253:K258"/>
    <mergeCell ref="L253:L258"/>
    <mergeCell ref="M253:M258"/>
    <mergeCell ref="N253:N258"/>
    <mergeCell ref="O253:O258"/>
    <mergeCell ref="P253:P258"/>
    <mergeCell ref="Q253:Q258"/>
    <mergeCell ref="R253:R258"/>
    <mergeCell ref="S253:S258"/>
    <mergeCell ref="T253:T258"/>
    <mergeCell ref="U253:U258"/>
    <mergeCell ref="V253:V258"/>
    <mergeCell ref="W253:W258"/>
    <mergeCell ref="X253:X258"/>
    <mergeCell ref="AB253:AB258"/>
    <mergeCell ref="AC253:AC258"/>
    <mergeCell ref="AD253:AD258"/>
    <mergeCell ref="AE253:AE258"/>
    <mergeCell ref="AF253:AF258"/>
    <mergeCell ref="AG253:AG258"/>
    <mergeCell ref="B259:B261"/>
    <mergeCell ref="C259:C261"/>
    <mergeCell ref="D259:D261"/>
    <mergeCell ref="E259:E261"/>
    <mergeCell ref="F259:F261"/>
    <mergeCell ref="G259:G261"/>
    <mergeCell ref="H259:H261"/>
    <mergeCell ref="I259:I261"/>
    <mergeCell ref="J259:J261"/>
    <mergeCell ref="K259:K261"/>
    <mergeCell ref="L259:L261"/>
    <mergeCell ref="M259:M261"/>
    <mergeCell ref="N259:N261"/>
    <mergeCell ref="O259:O261"/>
    <mergeCell ref="P259:P261"/>
    <mergeCell ref="Q259:Q261"/>
    <mergeCell ref="R259:R261"/>
    <mergeCell ref="S259:S261"/>
    <mergeCell ref="T259:T261"/>
    <mergeCell ref="U259:U261"/>
    <mergeCell ref="V259:V261"/>
    <mergeCell ref="W259:W261"/>
    <mergeCell ref="X259:X261"/>
    <mergeCell ref="AA259:AA261"/>
    <mergeCell ref="AB259:AB261"/>
    <mergeCell ref="AE259:AE261"/>
    <mergeCell ref="AF259:AF261"/>
    <mergeCell ref="AG259:AG261"/>
    <mergeCell ref="Y260:Y261"/>
    <mergeCell ref="Z260:Z261"/>
    <mergeCell ref="A262:B265"/>
    <mergeCell ref="C262:C265"/>
    <mergeCell ref="F262:F265"/>
    <mergeCell ref="G262:G265"/>
    <mergeCell ref="H262:H265"/>
    <mergeCell ref="I262:I265"/>
    <mergeCell ref="L262:L265"/>
    <mergeCell ref="M262:M265"/>
    <mergeCell ref="N262:N265"/>
    <mergeCell ref="O262:O265"/>
    <mergeCell ref="P262:P265"/>
    <mergeCell ref="Q262:Q265"/>
    <mergeCell ref="R262:R265"/>
    <mergeCell ref="S262:S265"/>
    <mergeCell ref="T262:T265"/>
    <mergeCell ref="U262:U265"/>
    <mergeCell ref="V262:V263"/>
    <mergeCell ref="W262:W263"/>
    <mergeCell ref="X262:X265"/>
    <mergeCell ref="Y262:Y265"/>
    <mergeCell ref="Z262:Z265"/>
    <mergeCell ref="AA262:AA265"/>
    <mergeCell ref="AB262:AB265"/>
    <mergeCell ref="AC262:AC265"/>
    <mergeCell ref="AD262:AD265"/>
    <mergeCell ref="AE262:AE265"/>
    <mergeCell ref="AF262:AF265"/>
    <mergeCell ref="AG262:AG265"/>
    <mergeCell ref="V264:V265"/>
    <mergeCell ref="W264:W265"/>
    <mergeCell ref="A266:A273"/>
    <mergeCell ref="B266:B269"/>
    <mergeCell ref="C266:C269"/>
    <mergeCell ref="F266:F269"/>
    <mergeCell ref="I266:I269"/>
    <mergeCell ref="L266:L269"/>
    <mergeCell ref="O266:O269"/>
    <mergeCell ref="P266:P269"/>
    <mergeCell ref="Q266:Q269"/>
    <mergeCell ref="R266:R269"/>
    <mergeCell ref="S266:S267"/>
    <mergeCell ref="T266:T267"/>
    <mergeCell ref="U266:U269"/>
    <mergeCell ref="V266:V267"/>
    <mergeCell ref="W266:W267"/>
    <mergeCell ref="X266:X273"/>
    <mergeCell ref="AA266:AA273"/>
    <mergeCell ref="AB266:AB273"/>
    <mergeCell ref="AE266:AE273"/>
    <mergeCell ref="AF266:AF273"/>
    <mergeCell ref="AG266:AG273"/>
    <mergeCell ref="S268:S269"/>
    <mergeCell ref="T268:T269"/>
    <mergeCell ref="V268:V269"/>
    <mergeCell ref="W268:W269"/>
    <mergeCell ref="Y269:Y270"/>
    <mergeCell ref="Z269:Z270"/>
    <mergeCell ref="B270:B273"/>
    <mergeCell ref="C270:C271"/>
    <mergeCell ref="F270:F271"/>
    <mergeCell ref="I270:I271"/>
    <mergeCell ref="L270:L271"/>
    <mergeCell ref="O270:O273"/>
    <mergeCell ref="P270:P273"/>
    <mergeCell ref="Q270:Q273"/>
    <mergeCell ref="R270:R271"/>
    <mergeCell ref="S270:S271"/>
    <mergeCell ref="T270:T271"/>
    <mergeCell ref="U270:U271"/>
    <mergeCell ref="AC271:AC272"/>
    <mergeCell ref="AD271:AD272"/>
    <mergeCell ref="C272:C273"/>
    <mergeCell ref="D272:D273"/>
    <mergeCell ref="E272:E273"/>
    <mergeCell ref="F272:F273"/>
    <mergeCell ref="G272:G273"/>
    <mergeCell ref="H272:H273"/>
    <mergeCell ref="I272:I273"/>
    <mergeCell ref="J272:J273"/>
    <mergeCell ref="K272:K273"/>
    <mergeCell ref="L272:L273"/>
    <mergeCell ref="M272:M273"/>
    <mergeCell ref="N272:N273"/>
    <mergeCell ref="R272:R273"/>
    <mergeCell ref="S272:S273"/>
    <mergeCell ref="T272:T273"/>
    <mergeCell ref="U272:U273"/>
    <mergeCell ref="Y272:Y273"/>
    <mergeCell ref="Z272:Z273"/>
    <mergeCell ref="A274:A286"/>
    <mergeCell ref="B274:B277"/>
    <mergeCell ref="C274:C277"/>
    <mergeCell ref="F274:F277"/>
    <mergeCell ref="I274:I277"/>
    <mergeCell ref="L274:L277"/>
    <mergeCell ref="O274:O286"/>
    <mergeCell ref="P274:P286"/>
    <mergeCell ref="Q274:Q286"/>
    <mergeCell ref="R274:R277"/>
    <mergeCell ref="S274:S275"/>
    <mergeCell ref="T274:T275"/>
    <mergeCell ref="U274:U277"/>
    <mergeCell ref="V274:V275"/>
    <mergeCell ref="W274:W275"/>
    <mergeCell ref="X274:X280"/>
    <mergeCell ref="AA274:AA286"/>
    <mergeCell ref="AB274:AB280"/>
    <mergeCell ref="AE274:AE280"/>
    <mergeCell ref="AF274:AF280"/>
    <mergeCell ref="AG274:AG280"/>
    <mergeCell ref="Y275:Y276"/>
    <mergeCell ref="Z275:Z276"/>
    <mergeCell ref="S276:S277"/>
    <mergeCell ref="T276:T277"/>
    <mergeCell ref="V276:V277"/>
    <mergeCell ref="W276:W277"/>
    <mergeCell ref="Y277:Y278"/>
    <mergeCell ref="Z277:Z278"/>
    <mergeCell ref="B278:B280"/>
    <mergeCell ref="C278:C280"/>
    <mergeCell ref="F278:F280"/>
    <mergeCell ref="I278:I280"/>
    <mergeCell ref="L278:L280"/>
    <mergeCell ref="R278:R280"/>
    <mergeCell ref="S278:S280"/>
    <mergeCell ref="T278:T280"/>
    <mergeCell ref="U278:U280"/>
    <mergeCell ref="V278:V280"/>
    <mergeCell ref="W278:W280"/>
    <mergeCell ref="D279:D280"/>
    <mergeCell ref="E279:E280"/>
    <mergeCell ref="G279:G280"/>
    <mergeCell ref="H279:H280"/>
    <mergeCell ref="J279:J280"/>
    <mergeCell ref="K279:K280"/>
    <mergeCell ref="M279:M280"/>
    <mergeCell ref="N279:N280"/>
    <mergeCell ref="Y279:Y280"/>
    <mergeCell ref="Z279:Z280"/>
    <mergeCell ref="B281:B286"/>
    <mergeCell ref="C281:C286"/>
    <mergeCell ref="D281:D286"/>
    <mergeCell ref="E281:E286"/>
    <mergeCell ref="F281:F286"/>
    <mergeCell ref="G281:G286"/>
    <mergeCell ref="H281:H286"/>
    <mergeCell ref="I281:I286"/>
    <mergeCell ref="J281:J286"/>
    <mergeCell ref="K281:K286"/>
    <mergeCell ref="L281:L286"/>
    <mergeCell ref="M281:M286"/>
    <mergeCell ref="N281:N286"/>
    <mergeCell ref="R281:R286"/>
    <mergeCell ref="S281:S286"/>
    <mergeCell ref="T281:T286"/>
    <mergeCell ref="U281:U286"/>
    <mergeCell ref="V281:V286"/>
    <mergeCell ref="W281:W286"/>
    <mergeCell ref="X281:X286"/>
    <mergeCell ref="AB281:AB286"/>
    <mergeCell ref="AC281:AC286"/>
    <mergeCell ref="AD281:AD286"/>
    <mergeCell ref="AE281:AE286"/>
    <mergeCell ref="AF281:AF286"/>
    <mergeCell ref="AG281:AG286"/>
    <mergeCell ref="A287:A296"/>
    <mergeCell ref="B287:B290"/>
    <mergeCell ref="C287:C290"/>
    <mergeCell ref="F287:F290"/>
    <mergeCell ref="I287:I290"/>
    <mergeCell ref="L287:L290"/>
    <mergeCell ref="O287:O296"/>
    <mergeCell ref="P287:P296"/>
    <mergeCell ref="Q287:Q296"/>
    <mergeCell ref="R287:R290"/>
    <mergeCell ref="S287:S288"/>
    <mergeCell ref="T287:T288"/>
    <mergeCell ref="U287:U290"/>
    <mergeCell ref="V287:V288"/>
    <mergeCell ref="W287:W288"/>
    <mergeCell ref="X287:X296"/>
    <mergeCell ref="Y287:Y288"/>
    <mergeCell ref="Z287:Z288"/>
    <mergeCell ref="AA287:AA296"/>
    <mergeCell ref="AB287:AB296"/>
    <mergeCell ref="AE287:AE296"/>
    <mergeCell ref="AF287:AF296"/>
    <mergeCell ref="AG287:AG296"/>
    <mergeCell ref="S289:S290"/>
    <mergeCell ref="T289:T290"/>
    <mergeCell ref="V289:V290"/>
    <mergeCell ref="W289:W290"/>
    <mergeCell ref="Y289:Y291"/>
    <mergeCell ref="Z289:Z291"/>
    <mergeCell ref="B291:B294"/>
    <mergeCell ref="C291:C294"/>
    <mergeCell ref="F291:F294"/>
    <mergeCell ref="I291:I294"/>
    <mergeCell ref="L291:L294"/>
    <mergeCell ref="M291:M294"/>
    <mergeCell ref="N291:N294"/>
    <mergeCell ref="R291:R294"/>
    <mergeCell ref="S291:S292"/>
    <mergeCell ref="T291:T292"/>
    <mergeCell ref="U291:U294"/>
    <mergeCell ref="V291:V292"/>
    <mergeCell ref="W291:W292"/>
    <mergeCell ref="Y292:Y294"/>
    <mergeCell ref="Z292:Z294"/>
    <mergeCell ref="AC292:AC295"/>
    <mergeCell ref="AD292:AD295"/>
    <mergeCell ref="S293:S294"/>
    <mergeCell ref="T293:T294"/>
    <mergeCell ref="V293:V294"/>
    <mergeCell ref="W293:W294"/>
    <mergeCell ref="B295:B296"/>
    <mergeCell ref="C295:C296"/>
    <mergeCell ref="F295:F296"/>
    <mergeCell ref="I295:I296"/>
    <mergeCell ref="L295:L296"/>
    <mergeCell ref="R295:R296"/>
    <mergeCell ref="S295:S296"/>
    <mergeCell ref="T295:T296"/>
    <mergeCell ref="U295:U296"/>
    <mergeCell ref="V295:V296"/>
    <mergeCell ref="W295:W296"/>
    <mergeCell ref="Y295:Y296"/>
    <mergeCell ref="Z295:Z296"/>
    <mergeCell ref="A297:A306"/>
    <mergeCell ref="B297:B300"/>
    <mergeCell ref="C297:C300"/>
    <mergeCell ref="F297:F300"/>
    <mergeCell ref="I297:I300"/>
    <mergeCell ref="L297:L300"/>
    <mergeCell ref="M297:M300"/>
    <mergeCell ref="N297:N300"/>
    <mergeCell ref="O297:O300"/>
    <mergeCell ref="P297:P300"/>
    <mergeCell ref="Q297:Q300"/>
    <mergeCell ref="R297:R300"/>
    <mergeCell ref="S297:S298"/>
    <mergeCell ref="T297:T298"/>
    <mergeCell ref="U297:U300"/>
    <mergeCell ref="V297:V298"/>
    <mergeCell ref="W297:W298"/>
    <mergeCell ref="X297:X306"/>
    <mergeCell ref="Y297:Y300"/>
    <mergeCell ref="Z297:Z300"/>
    <mergeCell ref="AA297:AA306"/>
    <mergeCell ref="AB297:AB306"/>
    <mergeCell ref="AE297:AE306"/>
    <mergeCell ref="AF297:AF306"/>
    <mergeCell ref="AG297:AG306"/>
    <mergeCell ref="S299:S300"/>
    <mergeCell ref="T299:T300"/>
    <mergeCell ref="V299:V300"/>
    <mergeCell ref="W299:W300"/>
    <mergeCell ref="AC299:AC300"/>
    <mergeCell ref="AD299:AD300"/>
    <mergeCell ref="B301:B304"/>
    <mergeCell ref="C301:C302"/>
    <mergeCell ref="F301:F302"/>
    <mergeCell ref="I301:I302"/>
    <mergeCell ref="L301:L302"/>
    <mergeCell ref="M301:M302"/>
    <mergeCell ref="N301:N302"/>
    <mergeCell ref="O301:O302"/>
    <mergeCell ref="P301:P302"/>
    <mergeCell ref="Q301:Q302"/>
    <mergeCell ref="R301:R302"/>
    <mergeCell ref="S301:S302"/>
    <mergeCell ref="T301:T302"/>
    <mergeCell ref="U301:U302"/>
    <mergeCell ref="Y301:Y306"/>
    <mergeCell ref="Z301:Z306"/>
    <mergeCell ref="C303:C304"/>
    <mergeCell ref="D303:D304"/>
    <mergeCell ref="E303:E304"/>
    <mergeCell ref="F303:F304"/>
    <mergeCell ref="G303:G304"/>
    <mergeCell ref="H303:H304"/>
    <mergeCell ref="I303:I304"/>
    <mergeCell ref="J303:J304"/>
    <mergeCell ref="K303:K304"/>
    <mergeCell ref="L303:L304"/>
    <mergeCell ref="M303:M304"/>
    <mergeCell ref="N303:N304"/>
    <mergeCell ref="O303:O304"/>
    <mergeCell ref="P303:P304"/>
    <mergeCell ref="Q303:Q304"/>
    <mergeCell ref="R303:R304"/>
    <mergeCell ref="S303:S304"/>
    <mergeCell ref="T303:T304"/>
    <mergeCell ref="U303:U304"/>
    <mergeCell ref="AC304:AC305"/>
    <mergeCell ref="AD304:AD305"/>
    <mergeCell ref="B305:B306"/>
    <mergeCell ref="C305:C306"/>
    <mergeCell ref="F305:F306"/>
    <mergeCell ref="I305:I306"/>
    <mergeCell ref="L305:L306"/>
    <mergeCell ref="M305:M306"/>
    <mergeCell ref="N305:N306"/>
    <mergeCell ref="O305:O306"/>
    <mergeCell ref="P305:P306"/>
    <mergeCell ref="Q305:Q306"/>
    <mergeCell ref="R305:R306"/>
    <mergeCell ref="S305:S306"/>
    <mergeCell ref="T305:T306"/>
    <mergeCell ref="U305:U306"/>
    <mergeCell ref="V305:V306"/>
    <mergeCell ref="W305:W306"/>
    <mergeCell ref="A307:A316"/>
    <mergeCell ref="B307:B310"/>
    <mergeCell ref="C307:C310"/>
    <mergeCell ref="F307:F310"/>
    <mergeCell ref="I307:I310"/>
    <mergeCell ref="L307:L310"/>
    <mergeCell ref="M307:M310"/>
    <mergeCell ref="N307:N310"/>
    <mergeCell ref="O307:O310"/>
    <mergeCell ref="P307:P310"/>
    <mergeCell ref="Q307:Q310"/>
    <mergeCell ref="R307:R310"/>
    <mergeCell ref="S307:S308"/>
    <mergeCell ref="T307:T308"/>
    <mergeCell ref="U307:U310"/>
    <mergeCell ref="V307:V308"/>
    <mergeCell ref="W307:W308"/>
    <mergeCell ref="X307:X316"/>
    <mergeCell ref="Y307:Y310"/>
    <mergeCell ref="Z307:Z310"/>
    <mergeCell ref="AA307:AA316"/>
    <mergeCell ref="AB307:AB316"/>
    <mergeCell ref="AE307:AE310"/>
    <mergeCell ref="AF307:AF310"/>
    <mergeCell ref="AG307:AG310"/>
    <mergeCell ref="S309:S310"/>
    <mergeCell ref="T309:T310"/>
    <mergeCell ref="V309:V310"/>
    <mergeCell ref="W309:W310"/>
    <mergeCell ref="AC309:AC310"/>
    <mergeCell ref="AD309:AD310"/>
    <mergeCell ref="B311:B314"/>
    <mergeCell ref="C311:C312"/>
    <mergeCell ref="F311:F312"/>
    <mergeCell ref="I311:I312"/>
    <mergeCell ref="L311:L312"/>
    <mergeCell ref="M311:M312"/>
    <mergeCell ref="N311:N312"/>
    <mergeCell ref="O311:O312"/>
    <mergeCell ref="P311:P312"/>
    <mergeCell ref="Q311:Q312"/>
    <mergeCell ref="R311:R312"/>
    <mergeCell ref="S311:S312"/>
    <mergeCell ref="T311:T312"/>
    <mergeCell ref="U311:U312"/>
    <mergeCell ref="Y311:Y316"/>
    <mergeCell ref="Z311:Z316"/>
    <mergeCell ref="AE311:AE316"/>
    <mergeCell ref="AF311:AF316"/>
    <mergeCell ref="AG311:AG316"/>
    <mergeCell ref="C313:C314"/>
    <mergeCell ref="D313:D314"/>
    <mergeCell ref="E313:E314"/>
    <mergeCell ref="F313:F314"/>
    <mergeCell ref="G313:G314"/>
    <mergeCell ref="H313:H314"/>
    <mergeCell ref="I313:I314"/>
    <mergeCell ref="J313:J314"/>
    <mergeCell ref="K313:K314"/>
    <mergeCell ref="L313:L314"/>
    <mergeCell ref="M313:M314"/>
    <mergeCell ref="N313:N314"/>
    <mergeCell ref="O313:O314"/>
    <mergeCell ref="P313:P314"/>
    <mergeCell ref="Q313:Q314"/>
    <mergeCell ref="R313:R314"/>
    <mergeCell ref="S313:S314"/>
    <mergeCell ref="T313:T314"/>
    <mergeCell ref="U313:U314"/>
    <mergeCell ref="AC314:AC315"/>
    <mergeCell ref="AD314:AD315"/>
    <mergeCell ref="B315:B316"/>
    <mergeCell ref="C315:C316"/>
    <mergeCell ref="F315:F316"/>
    <mergeCell ref="I315:I316"/>
    <mergeCell ref="L315:L316"/>
    <mergeCell ref="M315:M316"/>
    <mergeCell ref="N315:N316"/>
    <mergeCell ref="O315:O316"/>
    <mergeCell ref="P315:P316"/>
    <mergeCell ref="Q315:Q316"/>
    <mergeCell ref="R315:R316"/>
    <mergeCell ref="S315:S316"/>
    <mergeCell ref="T315:T316"/>
    <mergeCell ref="U315:U316"/>
    <mergeCell ref="V315:V316"/>
    <mergeCell ref="W315:W316"/>
    <mergeCell ref="A317:B317"/>
    <mergeCell ref="C317:AG317"/>
    <mergeCell ref="A318:B323"/>
    <mergeCell ref="C318:C323"/>
    <mergeCell ref="D318:D323"/>
    <mergeCell ref="E318:E323"/>
    <mergeCell ref="F318:F323"/>
    <mergeCell ref="G318:G323"/>
    <mergeCell ref="H318:H323"/>
    <mergeCell ref="I318:I323"/>
    <mergeCell ref="J318:J323"/>
    <mergeCell ref="K318:K323"/>
    <mergeCell ref="L318:L323"/>
    <mergeCell ref="M318:M323"/>
    <mergeCell ref="N318:N323"/>
    <mergeCell ref="O318:O323"/>
    <mergeCell ref="P318:P323"/>
    <mergeCell ref="Q318:Q323"/>
    <mergeCell ref="R318:R323"/>
    <mergeCell ref="S318:S323"/>
    <mergeCell ref="T318:T323"/>
    <mergeCell ref="U318:U323"/>
    <mergeCell ref="V318:V323"/>
    <mergeCell ref="W318:W323"/>
    <mergeCell ref="X318:X323"/>
    <mergeCell ref="Y318:Y319"/>
    <mergeCell ref="Z318:Z319"/>
    <mergeCell ref="AA318:AA323"/>
    <mergeCell ref="AB318:AB323"/>
    <mergeCell ref="AE318:AE323"/>
    <mergeCell ref="AF318:AF323"/>
    <mergeCell ref="AG318:AG323"/>
    <mergeCell ref="Y320:Y321"/>
    <mergeCell ref="Z320:Z321"/>
    <mergeCell ref="Y322:Y323"/>
    <mergeCell ref="Z322:Z323"/>
    <mergeCell ref="A324:A328"/>
    <mergeCell ref="B324:B326"/>
    <mergeCell ref="C324:C328"/>
    <mergeCell ref="D324:D328"/>
    <mergeCell ref="E324:E328"/>
    <mergeCell ref="F324:F328"/>
    <mergeCell ref="G324:G328"/>
    <mergeCell ref="H324:H328"/>
    <mergeCell ref="I324:I328"/>
    <mergeCell ref="J324:J328"/>
    <mergeCell ref="K324:K328"/>
    <mergeCell ref="L324:L328"/>
    <mergeCell ref="M324:M328"/>
    <mergeCell ref="N324:N328"/>
    <mergeCell ref="O324:O328"/>
    <mergeCell ref="P324:P328"/>
    <mergeCell ref="Q324:Q328"/>
    <mergeCell ref="R324:R328"/>
    <mergeCell ref="S324:S328"/>
    <mergeCell ref="T324:T328"/>
    <mergeCell ref="U324:U328"/>
    <mergeCell ref="V324:V328"/>
    <mergeCell ref="W324:W328"/>
    <mergeCell ref="X324:X326"/>
    <mergeCell ref="Y324:Y326"/>
    <mergeCell ref="Z324:Z326"/>
    <mergeCell ref="AA324:AA328"/>
    <mergeCell ref="AB324:AB328"/>
    <mergeCell ref="AE324:AE328"/>
    <mergeCell ref="AF324:AF328"/>
    <mergeCell ref="AG324:AG328"/>
    <mergeCell ref="B327:B328"/>
    <mergeCell ref="X327:X328"/>
  </mergeCells>
  <printOptions headings="0" gridLines="1"/>
  <pageMargins left="0" right="0" top="0" bottom="0" header="0" footer="0"/>
  <pageSetup paperSize="9" scale="13" fitToWidth="0" fitToHeight="1" pageOrder="overThenDown"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D9EAD3"/>
    <outlinePr applyStyles="0" summaryBelow="0" summaryRight="0" showOutlineSymbols="1"/>
    <pageSetUpPr autoPageBreaks="1" fitToPage="1"/>
  </sheetPr>
  <sheetViews>
    <sheetView view="pageBreakPreview" zoomScale="100" workbookViewId="0">
      <pane xSplit="2" ySplit="4" topLeftCell="C5" activePane="bottomRight" state="frozen"/>
      <selection activeCell="C5" activeCellId="0" sqref="C5"/>
    </sheetView>
  </sheetViews>
  <sheetFormatPr defaultColWidth="12.630000000000001" defaultRowHeight="15.75" customHeight="1" outlineLevelRow="1" outlineLevelCol="1"/>
  <cols>
    <col customWidth="1" min="1" max="3" style="1" width="18.879999999999999"/>
    <col customWidth="1" min="4" max="4" outlineLevel="1" style="1" width="31.379999999999999"/>
    <col customWidth="1" min="5" max="5" outlineLevel="1" style="1" width="8.25"/>
    <col customWidth="1" min="6" max="6" style="1" width="18.879999999999999"/>
    <col customWidth="1" min="7" max="7" outlineLevel="1" style="1" width="31.379999999999999"/>
    <col customWidth="1" min="8" max="8" outlineLevel="1" style="1" width="8.25"/>
    <col customWidth="1" min="9" max="9" style="1" width="25.129999999999999"/>
    <col customWidth="1" min="10" max="10" outlineLevel="1" style="1" width="31.379999999999999"/>
    <col customWidth="1" min="11" max="11" outlineLevel="1" style="1" width="8.25"/>
    <col customWidth="1" min="12" max="12" style="1" width="15.130000000000001"/>
    <col customWidth="1" min="13" max="13" outlineLevel="1" style="1" width="31.379999999999999"/>
    <col customWidth="1" min="14" max="14" outlineLevel="1" style="1" width="8.25"/>
    <col customWidth="1" min="15" max="15" style="1" width="15.130000000000001"/>
    <col customWidth="1" min="16" max="16" outlineLevel="1" style="1" width="25.129999999999999"/>
    <col customWidth="1" min="17" max="17" outlineLevel="1" style="1" width="8.25"/>
    <col customWidth="1" min="18" max="18" style="1" width="15.130000000000001"/>
    <col customWidth="1" min="19" max="19" outlineLevel="1" style="1" width="25.129999999999999"/>
    <col customWidth="1" min="20" max="20" outlineLevel="1" style="1" width="8.25"/>
    <col customWidth="1" min="21" max="21" style="1" width="15.130000000000001"/>
    <col customWidth="1" min="22" max="22" outlineLevel="1" style="1" width="25.129999999999999"/>
    <col customWidth="1" min="23" max="23" outlineLevel="1" style="1" width="8.25"/>
    <col customWidth="1" min="24" max="24" style="1" width="25.129999999999999"/>
    <col customWidth="1" min="25" max="25" outlineLevel="1" style="1" width="31.379999999999999"/>
    <col customWidth="1" min="26" max="26" outlineLevel="1" style="1" width="8.25"/>
    <col customWidth="1" min="27" max="27" style="1" width="28.75"/>
    <col customWidth="1" min="28" max="28" outlineLevel="1" style="1" width="43.880000000000003"/>
    <col customWidth="1" min="29" max="29" outlineLevel="1" style="1" width="8.25"/>
    <col customWidth="1" min="30" max="30" style="1" width="11.380000000000001"/>
    <col customWidth="1" min="31" max="31" outlineLevel="1" style="1" width="18.879999999999999"/>
    <col customWidth="1" min="32" max="32" outlineLevel="1" style="1" width="8.25"/>
    <col customWidth="1" min="33" max="33" style="1" width="18.879999999999999"/>
    <col customWidth="1" min="34" max="34" outlineLevel="1" style="1" width="43.880000000000003"/>
    <col customWidth="1" min="35" max="35" outlineLevel="1" style="1" width="8.25"/>
    <col collapsed="1" customWidth="1" min="36" max="36" style="1" width="11.380000000000001"/>
    <col customWidth="1" hidden="1" min="37" max="37" outlineLevel="1" style="1" width="25.129999999999999"/>
    <col customWidth="1" hidden="1" min="38" max="38" outlineLevel="1" style="1" width="8.25"/>
    <col min="39" max="144" style="197" width="12.630000000000001"/>
    <col min="145" max="16384" style="1" width="12.630000000000001"/>
  </cols>
  <sheetData>
    <row r="1" ht="20.25">
      <c r="A1" s="373"/>
      <c r="C1" s="373" t="s">
        <v>558</v>
      </c>
    </row>
    <row r="2">
      <c r="A2" s="374" t="s">
        <v>441</v>
      </c>
      <c r="C2" s="375" t="s">
        <v>442</v>
      </c>
      <c r="AA2" s="375" t="s">
        <v>443</v>
      </c>
      <c r="AG2" s="375" t="s">
        <v>444</v>
      </c>
    </row>
    <row r="3">
      <c r="C3" s="56" t="s">
        <v>79</v>
      </c>
      <c r="X3" s="375" t="s">
        <v>117</v>
      </c>
      <c r="AA3" s="56" t="s">
        <v>445</v>
      </c>
      <c r="AG3" s="59" t="s">
        <v>446</v>
      </c>
      <c r="AJ3" s="59" t="s">
        <v>447</v>
      </c>
    </row>
    <row r="4" ht="35.25" customHeight="1">
      <c r="C4" s="59" t="s">
        <v>559</v>
      </c>
      <c r="F4" s="59" t="s">
        <v>560</v>
      </c>
      <c r="I4" s="59" t="s">
        <v>561</v>
      </c>
      <c r="L4" s="59" t="s">
        <v>562</v>
      </c>
      <c r="O4" s="59" t="s">
        <v>451</v>
      </c>
      <c r="R4" s="376" t="s">
        <v>563</v>
      </c>
      <c r="U4" s="199" t="s">
        <v>452</v>
      </c>
      <c r="X4" s="59" t="s">
        <v>446</v>
      </c>
      <c r="AA4" s="59" t="s">
        <v>560</v>
      </c>
      <c r="AD4" s="59" t="s">
        <v>447</v>
      </c>
    </row>
    <row r="5" ht="18">
      <c r="A5" s="348"/>
      <c r="B5" s="14"/>
      <c r="C5" s="348" t="s">
        <v>496</v>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5"/>
    </row>
    <row r="6" ht="37.5" customHeight="1" outlineLevel="1">
      <c r="A6" s="62" t="s">
        <v>564</v>
      </c>
      <c r="B6" s="53"/>
      <c r="C6" s="77" t="str">
        <f>'ОС'!A113</f>
        <v>ОС-44</v>
      </c>
      <c r="D6" s="83" t="str">
        <f>'ОС'!B113</f>
        <v xml:space="preserve">Грунтовка Бетонконтакт</v>
      </c>
      <c r="E6" s="101" t="str">
        <f>'ОС'!C113</f>
        <v xml:space="preserve">1 слой</v>
      </c>
      <c r="F6" s="77" t="str">
        <f>'ОС'!A134</f>
        <v>ОС-50</v>
      </c>
      <c r="G6" s="83" t="str">
        <f>'ОС'!B134</f>
        <v xml:space="preserve">Грунтовка Бетонконтакт</v>
      </c>
      <c r="H6" s="101" t="str">
        <f>'ОС'!C134</f>
        <v xml:space="preserve">1 слой</v>
      </c>
      <c r="I6" s="101"/>
      <c r="J6" s="107"/>
      <c r="K6" s="77"/>
      <c r="L6" s="63" t="str">
        <f>'ОС'!A61</f>
        <v>ОС-29</v>
      </c>
      <c r="M6" s="112" t="str">
        <f>'ОС'!B61</f>
        <v xml:space="preserve">Профиль угловой ПВХ перфорированный с армирующей стеклотканевой сеткой 100х100мм, сплошное выравнивание смесями цементно-песчаными по сетке тканой стальной 10х10х0.8 мм</v>
      </c>
      <c r="N6" s="98" t="str">
        <f>'ОС'!C61&amp;" мм"</f>
        <v xml:space="preserve">17-35 мм</v>
      </c>
      <c r="O6" s="66"/>
      <c r="P6" s="67"/>
      <c r="Q6" s="63"/>
      <c r="R6" s="63"/>
      <c r="S6" s="67"/>
      <c r="T6" s="63"/>
      <c r="U6" s="63"/>
      <c r="V6" s="67"/>
      <c r="W6" s="63"/>
      <c r="X6" s="80" t="str">
        <f>'ОТ'!A21</f>
        <v>ОТ-10</v>
      </c>
      <c r="Y6" s="83" t="str">
        <f>'ОТ'!B21</f>
        <v xml:space="preserve">Грунтовка под финишную отделку</v>
      </c>
      <c r="Z6" s="77" t="str">
        <f>'ОТ'!C21</f>
        <v xml:space="preserve">1 слой</v>
      </c>
      <c r="AA6" s="63"/>
      <c r="AB6" s="67"/>
      <c r="AC6" s="63"/>
      <c r="AD6" s="63"/>
      <c r="AE6" s="63"/>
      <c r="AF6" s="67"/>
      <c r="AG6" s="63"/>
      <c r="AH6" s="67"/>
      <c r="AI6" s="63"/>
      <c r="AJ6" s="63"/>
      <c r="AK6" s="63"/>
      <c r="AL6" s="63"/>
    </row>
    <row r="7" ht="106.5" customHeight="1" outlineLevel="1">
      <c r="A7" s="58"/>
      <c r="B7" s="60"/>
      <c r="C7" s="91"/>
      <c r="D7" s="113" t="str">
        <f>'ОС'!B114</f>
        <v xml:space="preserve">Профиль угловой ПВХ перфорированный с армирующей стеклотканевой сеткой 100х100мм, сплошное выравнивание смесями цементно-песчаными по сетке тканой стальной 10х10х0.8 мм</v>
      </c>
      <c r="E7" s="79" t="str">
        <f>'ОС'!C114&amp;" мм"</f>
        <v xml:space="preserve">10-40 мм</v>
      </c>
      <c r="F7" s="91"/>
      <c r="G7" s="97" t="str">
        <f>'ОС'!B135</f>
        <v xml:space="preserve">Профиль угловой ПВХ перфорированный с армирующей стеклотканевой сеткой 100х100мм, сплошное выравнивание смесями цементно-песчаными по сетке тканой стальной 10х10х0.8 мм</v>
      </c>
      <c r="H7" s="137" t="str">
        <f>'ОС'!C135&amp;" мм"</f>
        <v xml:space="preserve">17-40 мм</v>
      </c>
      <c r="I7" s="60"/>
      <c r="J7" s="91"/>
      <c r="K7" s="91"/>
      <c r="L7" s="91"/>
      <c r="M7" s="58"/>
      <c r="N7" s="91"/>
      <c r="O7" s="60"/>
      <c r="P7" s="91"/>
      <c r="Q7" s="91"/>
      <c r="R7" s="91"/>
      <c r="S7" s="91"/>
      <c r="T7" s="91"/>
      <c r="U7" s="91"/>
      <c r="V7" s="91"/>
      <c r="W7" s="91"/>
      <c r="X7" s="91"/>
      <c r="Y7" s="138" t="str">
        <f>'ОТ'!B22</f>
        <v xml:space="preserve">Улучшенная окраска краской водно-дисперсионной негорючей за 2 раза, группа горючести НГ</v>
      </c>
      <c r="Z7" s="79" t="str">
        <f>'ОТ'!C22</f>
        <v xml:space="preserve">2 слоя</v>
      </c>
      <c r="AA7" s="91"/>
      <c r="AB7" s="91"/>
      <c r="AC7" s="91"/>
      <c r="AD7" s="91"/>
      <c r="AE7" s="91"/>
      <c r="AF7" s="91"/>
      <c r="AG7" s="91"/>
      <c r="AH7" s="91"/>
      <c r="AI7" s="91"/>
      <c r="AJ7" s="91"/>
      <c r="AK7" s="91"/>
      <c r="AL7" s="91"/>
    </row>
    <row r="8" ht="30" outlineLevel="1">
      <c r="A8" s="58"/>
      <c r="B8" s="60"/>
      <c r="C8" s="91"/>
      <c r="D8" s="78" t="str">
        <f>'ОС'!B115</f>
        <v xml:space="preserve">Грунтовка глубокого проникновения</v>
      </c>
      <c r="E8" s="111" t="str">
        <f>'ОС'!C115</f>
        <v xml:space="preserve">1 слой</v>
      </c>
      <c r="F8" s="91"/>
      <c r="G8" s="78" t="str">
        <f>'ОС'!B136</f>
        <v xml:space="preserve">Грунтовка глубокого проникновения</v>
      </c>
      <c r="H8" s="111" t="str">
        <f>'ОС'!C136</f>
        <v xml:space="preserve">1 слой</v>
      </c>
      <c r="I8" s="60"/>
      <c r="J8" s="91"/>
      <c r="K8" s="91"/>
      <c r="L8" s="91"/>
      <c r="M8" s="160" t="str">
        <f>'ОС'!B62</f>
        <v xml:space="preserve">Грунтовка глубокого проникновения</v>
      </c>
      <c r="N8" s="86" t="str">
        <f>'ОС'!C62</f>
        <v xml:space="preserve">1 слой</v>
      </c>
      <c r="O8" s="60"/>
      <c r="P8" s="91"/>
      <c r="Q8" s="91"/>
      <c r="R8" s="91"/>
      <c r="S8" s="91"/>
      <c r="T8" s="91"/>
      <c r="U8" s="91"/>
      <c r="V8" s="91"/>
      <c r="W8" s="91"/>
      <c r="X8" s="91"/>
      <c r="Y8" s="91"/>
      <c r="Z8" s="91"/>
      <c r="AA8" s="91"/>
      <c r="AB8" s="91"/>
      <c r="AC8" s="91"/>
      <c r="AD8" s="91"/>
      <c r="AE8" s="91"/>
      <c r="AF8" s="91"/>
      <c r="AG8" s="91"/>
      <c r="AH8" s="91"/>
      <c r="AI8" s="91"/>
      <c r="AJ8" s="91"/>
      <c r="AK8" s="91"/>
      <c r="AL8" s="91"/>
    </row>
    <row r="9" ht="30" outlineLevel="1">
      <c r="A9" s="70"/>
      <c r="B9" s="29"/>
      <c r="C9" s="71"/>
      <c r="D9" s="153" t="str">
        <f>'ОС'!B116</f>
        <v xml:space="preserve">Шпатлевка поверхности на цементной основе</v>
      </c>
      <c r="E9" s="49" t="str">
        <f>'ОС'!C116&amp;" мм"</f>
        <v xml:space="preserve">2 мм</v>
      </c>
      <c r="F9" s="71"/>
      <c r="G9" s="153" t="str">
        <f>'ОС'!B137</f>
        <v xml:space="preserve">Шпатлевка поверхности на цементной основе</v>
      </c>
      <c r="H9" s="49" t="str">
        <f>'ОС'!C137&amp;" мм"</f>
        <v xml:space="preserve">2 мм</v>
      </c>
      <c r="I9" s="29"/>
      <c r="J9" s="71"/>
      <c r="K9" s="71"/>
      <c r="L9" s="71"/>
      <c r="M9" s="196" t="str">
        <f>'ОС'!B63</f>
        <v xml:space="preserve">Шпатлевка поверхности на цементной основе</v>
      </c>
      <c r="N9" s="75" t="str">
        <f>'ОС'!C63&amp;" мм"</f>
        <v xml:space="preserve">2 мм</v>
      </c>
      <c r="O9" s="29"/>
      <c r="P9" s="71"/>
      <c r="Q9" s="71"/>
      <c r="R9" s="71"/>
      <c r="S9" s="71"/>
      <c r="T9" s="71"/>
      <c r="U9" s="71"/>
      <c r="V9" s="71"/>
      <c r="W9" s="71"/>
      <c r="X9" s="71"/>
      <c r="Y9" s="71"/>
      <c r="Z9" s="71"/>
      <c r="AA9" s="71"/>
      <c r="AB9" s="71"/>
      <c r="AC9" s="71"/>
      <c r="AD9" s="71"/>
      <c r="AE9" s="71"/>
      <c r="AF9" s="71"/>
      <c r="AG9" s="71"/>
      <c r="AH9" s="71"/>
      <c r="AI9" s="71"/>
      <c r="AJ9" s="71"/>
      <c r="AK9" s="71"/>
      <c r="AL9" s="71"/>
    </row>
    <row r="10" outlineLevel="1">
      <c r="A10" s="62" t="s">
        <v>565</v>
      </c>
      <c r="B10" s="53"/>
      <c r="C10" s="77" t="str">
        <f>'ОС'!A67</f>
        <v>ОС-31</v>
      </c>
      <c r="D10" s="83" t="str">
        <f>'ОС'!B67</f>
        <v xml:space="preserve">Грунтовка Бетонконтакт</v>
      </c>
      <c r="E10" s="101" t="str">
        <f>'ОС'!C67</f>
        <v xml:space="preserve">1 слой</v>
      </c>
      <c r="F10" s="77" t="str">
        <f>'ОС'!A130</f>
        <v>ОС-49</v>
      </c>
      <c r="G10" s="83" t="str">
        <f>'ОС'!B130</f>
        <v xml:space="preserve">Грунтовка Бетонконтакт</v>
      </c>
      <c r="H10" s="101" t="str">
        <f>'ОС'!C130</f>
        <v xml:space="preserve">1 слой</v>
      </c>
      <c r="I10" s="101"/>
      <c r="J10" s="107"/>
      <c r="K10" s="62"/>
      <c r="L10" s="77" t="str">
        <f>'ОС'!A117</f>
        <v>ОС-45</v>
      </c>
      <c r="M10" s="145" t="str">
        <f>'ОС'!B117</f>
        <v>ГСП-Н2</v>
      </c>
      <c r="N10" s="189" t="str">
        <f>'ОС'!C117&amp;" мм"</f>
        <v xml:space="preserve">12,5 мм</v>
      </c>
      <c r="O10" s="101"/>
      <c r="P10" s="107"/>
      <c r="Q10" s="77"/>
      <c r="R10" s="77"/>
      <c r="S10" s="107"/>
      <c r="T10" s="77"/>
      <c r="U10" s="77"/>
      <c r="V10" s="107"/>
      <c r="W10" s="62"/>
      <c r="X10" s="80" t="str">
        <f>'ОТ'!A21</f>
        <v>ОТ-10</v>
      </c>
      <c r="Y10" s="83" t="str">
        <f>'ОТ'!B21</f>
        <v xml:space="preserve">Грунтовка под финишную отделку</v>
      </c>
      <c r="Z10" s="101" t="str">
        <f>'ОТ'!C21</f>
        <v xml:space="preserve">1 слой</v>
      </c>
      <c r="AA10" s="101"/>
      <c r="AB10" s="107"/>
      <c r="AC10" s="77"/>
      <c r="AD10" s="77"/>
      <c r="AE10" s="77"/>
      <c r="AF10" s="107"/>
      <c r="AG10" s="77"/>
      <c r="AH10" s="107"/>
      <c r="AI10" s="77"/>
      <c r="AJ10" s="77"/>
      <c r="AK10" s="77"/>
      <c r="AL10" s="77"/>
    </row>
    <row r="11" ht="30" outlineLevel="1">
      <c r="A11" s="58"/>
      <c r="B11" s="60"/>
      <c r="C11" s="91"/>
      <c r="D11" s="93" t="str">
        <f>'ОС'!B68</f>
        <v xml:space="preserve">Профиль угловой ПВХ перфорированный с армирующей стеклотканевой сеткой 100х100мм, сплошное выравнивание смесями гипсовыми по сетке СВУ 120-2600 СП 31-111-2004</v>
      </c>
      <c r="E11" s="111" t="str">
        <f>'ОС'!C68&amp;" мм"</f>
        <v xml:space="preserve">10-40 мм</v>
      </c>
      <c r="F11" s="91"/>
      <c r="G11" s="377" t="str">
        <f>'ОС'!B131</f>
        <v xml:space="preserve">Профиль угловой ПВХ перфорированный с армирующей стеклотканевой сеткой 100х100мм, сплошное выравнивание смесями гипсовыми по сетке СВУ 120-2600 СП 31-111-2004</v>
      </c>
      <c r="H11" s="137" t="str">
        <f>'ОС'!C131&amp;" мм"</f>
        <v xml:space="preserve">17-40 мм</v>
      </c>
      <c r="I11" s="60"/>
      <c r="J11" s="91"/>
      <c r="K11" s="58"/>
      <c r="L11" s="91"/>
      <c r="M11" s="147" t="str">
        <f>'ОС'!B118</f>
        <v xml:space="preserve">Грунтовка глубокого проникновения</v>
      </c>
      <c r="N11" s="189" t="str">
        <f>'ОС'!C118</f>
        <v xml:space="preserve">1 слой</v>
      </c>
      <c r="O11" s="60"/>
      <c r="P11" s="91"/>
      <c r="Q11" s="91"/>
      <c r="R11" s="91"/>
      <c r="S11" s="91"/>
      <c r="T11" s="91"/>
      <c r="U11" s="91"/>
      <c r="V11" s="91"/>
      <c r="W11" s="58"/>
      <c r="X11" s="91"/>
      <c r="Y11" s="91"/>
      <c r="Z11" s="60"/>
      <c r="AA11" s="60"/>
      <c r="AB11" s="91"/>
      <c r="AC11" s="91"/>
      <c r="AD11" s="91"/>
      <c r="AE11" s="91"/>
      <c r="AF11" s="91"/>
      <c r="AG11" s="91"/>
      <c r="AH11" s="91"/>
      <c r="AI11" s="91"/>
      <c r="AJ11" s="91"/>
      <c r="AK11" s="91"/>
      <c r="AL11" s="91"/>
    </row>
    <row r="12" ht="105" outlineLevel="1">
      <c r="A12" s="58"/>
      <c r="B12" s="60"/>
      <c r="C12" s="91"/>
      <c r="D12" s="91"/>
      <c r="E12" s="60"/>
      <c r="F12" s="91"/>
      <c r="G12" s="91"/>
      <c r="H12" s="60"/>
      <c r="I12" s="60"/>
      <c r="J12" s="91"/>
      <c r="K12" s="58"/>
      <c r="L12" s="91"/>
      <c r="M12" s="377" t="str">
        <f>'ОС'!B119</f>
        <v xml:space="preserve">Профиль угловой ПВХ перфорированный с армирующей стеклотканевой сеткой 100х100мм, сплошное выравнивание смесями гипсовыми по сетке СВУ 120-2600 СП 31-111-2004</v>
      </c>
      <c r="N12" s="137" t="str">
        <f>'ОС'!C119&amp;" мм"</f>
        <v xml:space="preserve">19 мм</v>
      </c>
      <c r="O12" s="60"/>
      <c r="P12" s="91"/>
      <c r="Q12" s="91"/>
      <c r="R12" s="91"/>
      <c r="S12" s="91"/>
      <c r="T12" s="91"/>
      <c r="U12" s="91"/>
      <c r="V12" s="91"/>
      <c r="W12" s="58"/>
      <c r="X12" s="91"/>
      <c r="Y12" s="138" t="str">
        <f>'ОТ'!B22</f>
        <v xml:space="preserve">Улучшенная окраска краской водно-дисперсионной негорючей за 2 раза, группа горючести НГ</v>
      </c>
      <c r="Z12" s="111" t="str">
        <f>'ОТ'!C22</f>
        <v xml:space="preserve">2 слоя</v>
      </c>
      <c r="AA12" s="60"/>
      <c r="AB12" s="91"/>
      <c r="AC12" s="91"/>
      <c r="AD12" s="91"/>
      <c r="AE12" s="91"/>
      <c r="AF12" s="91"/>
      <c r="AG12" s="91"/>
      <c r="AH12" s="91"/>
      <c r="AI12" s="91"/>
      <c r="AJ12" s="91"/>
      <c r="AK12" s="91"/>
      <c r="AL12" s="91"/>
    </row>
    <row r="13" ht="30" outlineLevel="1">
      <c r="A13" s="58"/>
      <c r="B13" s="60"/>
      <c r="C13" s="91"/>
      <c r="D13" s="78" t="str">
        <f>'ОС'!B69</f>
        <v xml:space="preserve">Грунтовка глубокого проникновения</v>
      </c>
      <c r="E13" s="111" t="str">
        <f>'ОС'!C69</f>
        <v xml:space="preserve">1 слой</v>
      </c>
      <c r="F13" s="91"/>
      <c r="G13" s="78" t="str">
        <f>'ОС'!B132</f>
        <v xml:space="preserve">Грунтовка глубокого проникновения</v>
      </c>
      <c r="H13" s="111" t="str">
        <f>'ОС'!C132</f>
        <v xml:space="preserve">1 слой</v>
      </c>
      <c r="I13" s="60"/>
      <c r="J13" s="91"/>
      <c r="K13" s="58"/>
      <c r="L13" s="91"/>
      <c r="M13" s="147" t="str">
        <f>'ОС'!B120</f>
        <v xml:space="preserve">Грунтовка глубокого проникновения</v>
      </c>
      <c r="N13" s="189" t="str">
        <f>'ОС'!C120</f>
        <v xml:space="preserve">1 слой</v>
      </c>
      <c r="O13" s="60"/>
      <c r="P13" s="91"/>
      <c r="Q13" s="91"/>
      <c r="R13" s="91"/>
      <c r="S13" s="91"/>
      <c r="T13" s="91"/>
      <c r="U13" s="91"/>
      <c r="V13" s="91"/>
      <c r="W13" s="58"/>
      <c r="X13" s="91"/>
      <c r="Y13" s="91"/>
      <c r="Z13" s="60"/>
      <c r="AA13" s="60"/>
      <c r="AB13" s="91"/>
      <c r="AC13" s="91"/>
      <c r="AD13" s="91"/>
      <c r="AE13" s="91"/>
      <c r="AF13" s="91"/>
      <c r="AG13" s="91"/>
      <c r="AH13" s="91"/>
      <c r="AI13" s="91"/>
      <c r="AJ13" s="91"/>
      <c r="AK13" s="91"/>
      <c r="AL13" s="91"/>
    </row>
    <row r="14" ht="30" outlineLevel="1">
      <c r="A14" s="70"/>
      <c r="B14" s="29"/>
      <c r="C14" s="71"/>
      <c r="D14" s="153" t="str">
        <f>'ОС'!B70</f>
        <v xml:space="preserve">Шпатлевка поверхности на гипсовой основе</v>
      </c>
      <c r="E14" s="49" t="str">
        <f>'ОС'!C70&amp;" мм"</f>
        <v xml:space="preserve">2 мм</v>
      </c>
      <c r="F14" s="71"/>
      <c r="G14" s="96" t="str">
        <f>'ОС'!B133</f>
        <v xml:space="preserve">Шпатлевка поверхности на гипсовой основе</v>
      </c>
      <c r="H14" s="111" t="str">
        <f>'ОС'!C133&amp;" мм"</f>
        <v xml:space="preserve">2 мм</v>
      </c>
      <c r="I14" s="29"/>
      <c r="J14" s="71"/>
      <c r="K14" s="70"/>
      <c r="L14" s="71"/>
      <c r="M14" s="145" t="str">
        <f>'ОС'!B121</f>
        <v xml:space="preserve">Шпатлевка поверхности на гипсовой основе</v>
      </c>
      <c r="N14" s="189" t="str">
        <f>'ОС'!C121&amp;" мм"</f>
        <v xml:space="preserve">2 мм</v>
      </c>
      <c r="O14" s="29"/>
      <c r="P14" s="71"/>
      <c r="Q14" s="71"/>
      <c r="R14" s="71"/>
      <c r="S14" s="71"/>
      <c r="T14" s="71"/>
      <c r="U14" s="71"/>
      <c r="V14" s="71"/>
      <c r="W14" s="70"/>
      <c r="X14" s="71"/>
      <c r="Y14" s="71"/>
      <c r="Z14" s="29"/>
      <c r="AA14" s="29"/>
      <c r="AB14" s="71"/>
      <c r="AC14" s="71"/>
      <c r="AD14" s="71"/>
      <c r="AE14" s="71"/>
      <c r="AF14" s="71"/>
      <c r="AG14" s="71"/>
      <c r="AH14" s="71"/>
      <c r="AI14" s="71"/>
      <c r="AJ14" s="71"/>
      <c r="AK14" s="71"/>
      <c r="AL14" s="71"/>
    </row>
    <row r="15" ht="30" outlineLevel="1">
      <c r="A15" s="182" t="s">
        <v>566</v>
      </c>
      <c r="B15" s="53"/>
      <c r="C15" s="77"/>
      <c r="D15" s="77"/>
      <c r="E15" s="77"/>
      <c r="F15" s="102" t="str">
        <f>'ОС'!A153</f>
        <v>ОС-56</v>
      </c>
      <c r="G15" s="378" t="str">
        <f>'ОС'!B153</f>
        <v xml:space="preserve">Каркас металлический С623 (профиль ПН 28х27 и ПП 60х27)</v>
      </c>
      <c r="H15" s="102" t="str">
        <f>'ОС'!C153&amp;" мм"</f>
        <v xml:space="preserve">27 мм</v>
      </c>
      <c r="I15" s="101"/>
      <c r="J15" s="77"/>
      <c r="K15" s="77"/>
      <c r="L15" s="102" t="str">
        <f>'ОС'!A153</f>
        <v>ОС-56</v>
      </c>
      <c r="M15" s="378" t="str">
        <f>'ОС'!B153</f>
        <v xml:space="preserve">Каркас металлический С623 (профиль ПН 28х27 и ПП 60х27)</v>
      </c>
      <c r="N15" s="102" t="str">
        <f>'ОС'!C153&amp;" мм"</f>
        <v xml:space="preserve">27 мм</v>
      </c>
      <c r="O15" s="101"/>
      <c r="P15" s="77"/>
      <c r="Q15" s="77"/>
      <c r="R15" s="77"/>
      <c r="S15" s="77"/>
      <c r="T15" s="77"/>
      <c r="U15" s="77"/>
      <c r="V15" s="77"/>
      <c r="W15" s="77"/>
      <c r="X15" s="102" t="str">
        <f>'ОТ'!A7</f>
        <v>ОТ-3</v>
      </c>
      <c r="Y15" s="379" t="str">
        <f>'ОТ'!B7</f>
        <v xml:space="preserve">Грунт-краска колеруемая, группа горючести НГ</v>
      </c>
      <c r="Z15" s="349" t="str">
        <f>'ОТ'!C9</f>
        <v xml:space="preserve">1 слой</v>
      </c>
      <c r="AA15" s="77"/>
      <c r="AB15" s="77"/>
      <c r="AC15" s="77"/>
      <c r="AD15" s="77"/>
      <c r="AE15" s="77"/>
      <c r="AF15" s="77"/>
      <c r="AG15" s="77"/>
      <c r="AH15" s="77"/>
      <c r="AI15" s="77"/>
      <c r="AJ15" s="102" t="str">
        <f>П!A361</f>
        <v>ПЛН-02</v>
      </c>
      <c r="AK15" s="378" t="str">
        <f>П!C361</f>
        <v xml:space="preserve">Плинтус из керамогранита h=100мм (нарезать из керамогранита отделки пола)</v>
      </c>
      <c r="AL15" s="102" t="str">
        <f>П!D361&amp;" мм"</f>
        <v xml:space="preserve">8 мм</v>
      </c>
    </row>
    <row r="16" outlineLevel="1">
      <c r="A16" s="58"/>
      <c r="B16" s="60"/>
      <c r="C16" s="91"/>
      <c r="D16" s="91"/>
      <c r="E16" s="91"/>
      <c r="F16" s="91"/>
      <c r="G16" s="113" t="str">
        <f>'ОС'!B154</f>
        <v>ГСП-Н2</v>
      </c>
      <c r="H16" s="186" t="str">
        <f>'ОС'!C154&amp;" мм"</f>
        <v xml:space="preserve">12,5 мм</v>
      </c>
      <c r="I16" s="60"/>
      <c r="J16" s="91"/>
      <c r="K16" s="91"/>
      <c r="L16" s="91"/>
      <c r="M16" s="113" t="str">
        <f>'ОС'!B154</f>
        <v>ГСП-Н2</v>
      </c>
      <c r="N16" s="186" t="str">
        <f>'ОС'!C154&amp;" мм"</f>
        <v xml:space="preserve">12,5 мм</v>
      </c>
      <c r="O16" s="60"/>
      <c r="P16" s="91"/>
      <c r="Q16" s="91"/>
      <c r="R16" s="91"/>
      <c r="S16" s="91"/>
      <c r="T16" s="91"/>
      <c r="U16" s="91"/>
      <c r="V16" s="91"/>
      <c r="W16" s="91"/>
      <c r="X16" s="380"/>
      <c r="Y16" s="175"/>
      <c r="Z16" s="60"/>
      <c r="AA16" s="91"/>
      <c r="AB16" s="91"/>
      <c r="AC16" s="91"/>
      <c r="AD16" s="91"/>
      <c r="AE16" s="91"/>
      <c r="AF16" s="91"/>
      <c r="AG16" s="91"/>
      <c r="AH16" s="91"/>
      <c r="AI16" s="91"/>
      <c r="AJ16" s="91"/>
      <c r="AK16" s="58"/>
      <c r="AL16" s="91"/>
    </row>
    <row r="17" ht="30" outlineLevel="1">
      <c r="A17" s="58"/>
      <c r="B17" s="60"/>
      <c r="C17" s="91"/>
      <c r="D17" s="91"/>
      <c r="E17" s="91"/>
      <c r="F17" s="91"/>
      <c r="G17" s="381" t="str">
        <f>'ОС'!B155</f>
        <v xml:space="preserve">Грунтовка глубокого проникновения</v>
      </c>
      <c r="H17" s="186" t="str">
        <f>'ОС'!C155</f>
        <v xml:space="preserve">1 слой</v>
      </c>
      <c r="I17" s="60"/>
      <c r="J17" s="91"/>
      <c r="K17" s="91"/>
      <c r="L17" s="91"/>
      <c r="M17" s="381" t="str">
        <f>'ОС'!B155</f>
        <v xml:space="preserve">Грунтовка глубокого проникновения</v>
      </c>
      <c r="N17" s="186" t="str">
        <f>'ОС'!C155</f>
        <v xml:space="preserve">1 слой</v>
      </c>
      <c r="O17" s="60"/>
      <c r="P17" s="91"/>
      <c r="Q17" s="91"/>
      <c r="R17" s="91"/>
      <c r="S17" s="91"/>
      <c r="T17" s="91"/>
      <c r="U17" s="91"/>
      <c r="V17" s="91"/>
      <c r="W17" s="91"/>
      <c r="X17" s="380"/>
      <c r="Y17" s="143" t="str">
        <f>'ОТ'!B8</f>
        <v xml:space="preserve">Окраска краской структурной негорючей, нанесение краскопультом, группа горючести НГ</v>
      </c>
      <c r="Z17" s="382" t="str">
        <f>'ОТ'!C10</f>
        <v xml:space="preserve">2 слоя</v>
      </c>
      <c r="AA17" s="91"/>
      <c r="AB17" s="91"/>
      <c r="AC17" s="91"/>
      <c r="AD17" s="91"/>
      <c r="AE17" s="91"/>
      <c r="AF17" s="91"/>
      <c r="AG17" s="91"/>
      <c r="AH17" s="91"/>
      <c r="AI17" s="91"/>
      <c r="AJ17" s="91"/>
      <c r="AK17" s="58"/>
      <c r="AL17" s="91"/>
    </row>
    <row r="18" ht="109.5" customHeight="1" outlineLevel="1">
      <c r="A18" s="70"/>
      <c r="B18" s="29"/>
      <c r="C18" s="91"/>
      <c r="D18" s="91"/>
      <c r="E18" s="91"/>
      <c r="F18" s="91"/>
      <c r="G18" s="113" t="str">
        <f>'ОС'!B156</f>
        <v xml:space="preserve">Профиль углозащитный оцинкованный 25х25мм, слой штукатурно-клеевой Технониколь 210 или аналог, армированный сеткой фасадной стеклотканевой щелочестойкой М3600</v>
      </c>
      <c r="H18" s="186" t="str">
        <f>'ОС'!C156&amp;" мм"</f>
        <v xml:space="preserve">10 мм</v>
      </c>
      <c r="I18" s="60"/>
      <c r="J18" s="91"/>
      <c r="K18" s="91"/>
      <c r="L18" s="71"/>
      <c r="M18" s="74" t="str">
        <f>'ОС'!B156</f>
        <v xml:space="preserve">Профиль углозащитный оцинкованный 25х25мм, слой штукатурно-клеевой Технониколь 210 или аналог, армированный сеткой фасадной стеклотканевой щелочестойкой М3600</v>
      </c>
      <c r="N18" s="383" t="str">
        <f>'ОС'!C156&amp;" мм"</f>
        <v xml:space="preserve">10 мм</v>
      </c>
      <c r="O18" s="60"/>
      <c r="P18" s="91"/>
      <c r="Q18" s="91"/>
      <c r="R18" s="91"/>
      <c r="S18" s="91"/>
      <c r="T18" s="91"/>
      <c r="U18" s="91"/>
      <c r="V18" s="91"/>
      <c r="W18" s="91"/>
      <c r="X18" s="380"/>
      <c r="Y18" s="161"/>
      <c r="Z18" s="29"/>
      <c r="AA18" s="91"/>
      <c r="AB18" s="91"/>
      <c r="AC18" s="91"/>
      <c r="AD18" s="91"/>
      <c r="AE18" s="91"/>
      <c r="AF18" s="91"/>
      <c r="AG18" s="91"/>
      <c r="AH18" s="91"/>
      <c r="AI18" s="91"/>
      <c r="AJ18" s="71"/>
      <c r="AK18" s="70"/>
      <c r="AL18" s="71"/>
    </row>
    <row r="19" ht="30" outlineLevel="1">
      <c r="A19" s="182" t="s">
        <v>567</v>
      </c>
      <c r="B19" s="53"/>
      <c r="C19" s="77"/>
      <c r="D19" s="77"/>
      <c r="E19" s="77"/>
      <c r="F19" s="102" t="str">
        <f>'ОС'!A146&amp;"
(вертикальный откос со стороны дверной ручки, горизонтальный откос)"</f>
        <v xml:space="preserve">ОС-55.1
(вертикальный откос со стороны дверной ручки, горизонтальный откос)</v>
      </c>
      <c r="G19" s="378" t="str">
        <f>'ОС'!B146</f>
        <v xml:space="preserve">Каркас металлический С623 (профиль ПН 28х27 и ПП 60х27)</v>
      </c>
      <c r="H19" s="102" t="str">
        <f>'ОС'!C146&amp;" мм"</f>
        <v xml:space="preserve">27 мм</v>
      </c>
      <c r="I19" s="77"/>
      <c r="J19" s="77"/>
      <c r="K19" s="77"/>
      <c r="L19" s="102" t="str">
        <f>'ОС'!A146&amp;"
(вертикальный откос со стороны дверной ручки, горизонтальный откос)"</f>
        <v xml:space="preserve">ОС-55.1
(вертикальный откос со стороны дверной ручки, горизонтальный откос)</v>
      </c>
      <c r="M19" s="378" t="str">
        <f>'ОС'!B146</f>
        <v xml:space="preserve">Каркас металлический С623 (профиль ПН 28х27 и ПП 60х27)</v>
      </c>
      <c r="N19" s="102" t="str">
        <f>'ОС'!C146&amp;" мм"</f>
        <v xml:space="preserve">27 мм</v>
      </c>
      <c r="O19" s="77"/>
      <c r="P19" s="77"/>
      <c r="Q19" s="77"/>
      <c r="R19" s="77"/>
      <c r="S19" s="77"/>
      <c r="T19" s="77"/>
      <c r="U19" s="77"/>
      <c r="V19" s="77"/>
      <c r="W19" s="77"/>
      <c r="X19" s="102" t="str">
        <f>'ОТ'!A7</f>
        <v>ОТ-3</v>
      </c>
      <c r="Y19" s="379" t="str">
        <f>'ОТ'!B7</f>
        <v xml:space="preserve">Грунт-краска колеруемая, группа горючести НГ</v>
      </c>
      <c r="Z19" s="349" t="str">
        <f>'ОТ'!C9</f>
        <v xml:space="preserve">1 слой</v>
      </c>
      <c r="AA19" s="77"/>
      <c r="AB19" s="77"/>
      <c r="AC19" s="77"/>
      <c r="AD19" s="77"/>
      <c r="AE19" s="77"/>
      <c r="AF19" s="77"/>
      <c r="AG19" s="77"/>
      <c r="AH19" s="77"/>
      <c r="AI19" s="77"/>
      <c r="AJ19" s="102" t="str">
        <f>П!A368</f>
        <v>ПЛН-10</v>
      </c>
      <c r="AK19" s="378" t="str">
        <f>П!C368</f>
        <v xml:space="preserve">Покрытие негорючее защитно-декоративное моющееся, окраска низа стен h=100мм, полоса по поверхности пола, ступеней b=50мм, RAL 7040 (Серое окно)</v>
      </c>
      <c r="AL19" s="102" t="s">
        <v>482</v>
      </c>
    </row>
    <row r="20" ht="22.5" customHeight="1" outlineLevel="1">
      <c r="A20" s="58"/>
      <c r="B20" s="60"/>
      <c r="C20" s="91"/>
      <c r="D20" s="91"/>
      <c r="E20" s="91"/>
      <c r="F20" s="91"/>
      <c r="G20" s="113" t="str">
        <f>'ОС'!B147</f>
        <v>ГСП-Н2</v>
      </c>
      <c r="H20" s="186" t="str">
        <f>'ОС'!C147&amp;" мм"</f>
        <v xml:space="preserve">12,5 мм</v>
      </c>
      <c r="I20" s="91"/>
      <c r="J20" s="91"/>
      <c r="K20" s="91"/>
      <c r="L20" s="91"/>
      <c r="M20" s="113" t="str">
        <f>'ОС'!B147</f>
        <v>ГСП-Н2</v>
      </c>
      <c r="N20" s="186" t="str">
        <f>'ОС'!C147&amp;" мм"</f>
        <v xml:space="preserve">12,5 мм</v>
      </c>
      <c r="O20" s="91"/>
      <c r="P20" s="91"/>
      <c r="Q20" s="91"/>
      <c r="R20" s="91"/>
      <c r="S20" s="91"/>
      <c r="T20" s="91"/>
      <c r="U20" s="91"/>
      <c r="V20" s="91"/>
      <c r="W20" s="91"/>
      <c r="X20" s="91"/>
      <c r="Y20" s="175"/>
      <c r="Z20" s="60"/>
      <c r="AA20" s="91"/>
      <c r="AB20" s="91"/>
      <c r="AC20" s="91"/>
      <c r="AD20" s="91"/>
      <c r="AE20" s="91"/>
      <c r="AF20" s="91"/>
      <c r="AG20" s="91"/>
      <c r="AH20" s="91"/>
      <c r="AI20" s="91"/>
      <c r="AJ20" s="91"/>
      <c r="AK20" s="58"/>
      <c r="AL20" s="91"/>
    </row>
    <row r="21" ht="22.5" customHeight="1" outlineLevel="1">
      <c r="A21" s="58"/>
      <c r="B21" s="60"/>
      <c r="C21" s="91"/>
      <c r="D21" s="91"/>
      <c r="E21" s="91"/>
      <c r="F21" s="91"/>
      <c r="G21" s="381" t="str">
        <f>'ОС'!B148</f>
        <v xml:space="preserve">Грунтовка глубокого проникновения</v>
      </c>
      <c r="H21" s="186" t="str">
        <f>'ОС'!C148</f>
        <v xml:space="preserve">1 слой</v>
      </c>
      <c r="I21" s="91"/>
      <c r="J21" s="91"/>
      <c r="K21" s="91"/>
      <c r="L21" s="91"/>
      <c r="M21" s="381" t="str">
        <f>'ОС'!B148</f>
        <v xml:space="preserve">Грунтовка глубокого проникновения</v>
      </c>
      <c r="N21" s="186" t="str">
        <f>'ОС'!C148</f>
        <v xml:space="preserve">1 слой</v>
      </c>
      <c r="O21" s="91"/>
      <c r="P21" s="91"/>
      <c r="Q21" s="91"/>
      <c r="R21" s="91"/>
      <c r="S21" s="91"/>
      <c r="T21" s="91"/>
      <c r="U21" s="91"/>
      <c r="V21" s="91"/>
      <c r="W21" s="91"/>
      <c r="X21" s="91"/>
      <c r="Y21" s="143" t="str">
        <f>'ОТ'!B8</f>
        <v xml:space="preserve">Окраска краской структурной негорючей, нанесение краскопультом, группа горючести НГ</v>
      </c>
      <c r="Z21" s="382" t="str">
        <f>'ОТ'!C10</f>
        <v xml:space="preserve">2 слоя</v>
      </c>
      <c r="AA21" s="91"/>
      <c r="AB21" s="91"/>
      <c r="AC21" s="91"/>
      <c r="AD21" s="91"/>
      <c r="AE21" s="91"/>
      <c r="AF21" s="91"/>
      <c r="AG21" s="91"/>
      <c r="AH21" s="91"/>
      <c r="AI21" s="91"/>
      <c r="AJ21" s="91"/>
      <c r="AK21" s="58"/>
      <c r="AL21" s="91"/>
    </row>
    <row r="22" ht="96" customHeight="1" outlineLevel="1">
      <c r="A22" s="58"/>
      <c r="B22" s="60"/>
      <c r="C22" s="91"/>
      <c r="D22" s="91"/>
      <c r="E22" s="91"/>
      <c r="F22" s="71"/>
      <c r="G22" s="129" t="str">
        <f>'ОС'!B149</f>
        <v xml:space="preserve">Профиль углозащитный оцинкованный 25х25мм, сплошное выравнивание смесями цементно-песчаными по сетке тканой стальной 10х10х0.8 мм</v>
      </c>
      <c r="H22" s="383" t="str">
        <f>'ОС'!C149&amp;" мм"</f>
        <v xml:space="preserve">10 мм</v>
      </c>
      <c r="I22" s="91"/>
      <c r="J22" s="91"/>
      <c r="K22" s="91"/>
      <c r="L22" s="71"/>
      <c r="M22" s="129" t="str">
        <f>'ОС'!B149</f>
        <v xml:space="preserve">Профиль углозащитный оцинкованный 25х25мм, сплошное выравнивание смесями цементно-песчаными по сетке тканой стальной 10х10х0.8 мм</v>
      </c>
      <c r="N22" s="383" t="str">
        <f>'ОС'!C149&amp;" мм"</f>
        <v xml:space="preserve">10 мм</v>
      </c>
      <c r="O22" s="91"/>
      <c r="P22" s="91"/>
      <c r="Q22" s="91"/>
      <c r="R22" s="91"/>
      <c r="S22" s="91"/>
      <c r="T22" s="91"/>
      <c r="U22" s="91"/>
      <c r="V22" s="91"/>
      <c r="W22" s="91"/>
      <c r="X22" s="91"/>
      <c r="Y22" s="175"/>
      <c r="Z22" s="60"/>
      <c r="AA22" s="91"/>
      <c r="AB22" s="91"/>
      <c r="AC22" s="91"/>
      <c r="AD22" s="91"/>
      <c r="AE22" s="91"/>
      <c r="AF22" s="91"/>
      <c r="AG22" s="91"/>
      <c r="AH22" s="91"/>
      <c r="AI22" s="91"/>
      <c r="AJ22" s="91"/>
      <c r="AK22" s="58"/>
      <c r="AL22" s="91"/>
    </row>
    <row r="23" ht="21.75" customHeight="1" outlineLevel="1">
      <c r="A23" s="58"/>
      <c r="B23" s="60"/>
      <c r="C23" s="91"/>
      <c r="D23" s="91"/>
      <c r="E23" s="91"/>
      <c r="F23" s="102" t="str">
        <f>'ОС'!A150&amp;"
(вертикальный откос со стороны дверных петель)"</f>
        <v xml:space="preserve">ОС-55.2
(вертикальный откос со стороны дверных петель)</v>
      </c>
      <c r="G23" s="378" t="str">
        <f>'ОС'!B150</f>
        <v>ГСП-Н2</v>
      </c>
      <c r="H23" s="102" t="str">
        <f>'ОС'!C150&amp;" мм"</f>
        <v xml:space="preserve">12,5 мм</v>
      </c>
      <c r="I23" s="91"/>
      <c r="J23" s="91"/>
      <c r="K23" s="91"/>
      <c r="L23" s="186" t="str">
        <f>'ОС'!A150&amp;"
(вертикальный откос со стороны дверных петель)"</f>
        <v xml:space="preserve">ОС-55.2
(вертикальный откос со стороны дверных петель)</v>
      </c>
      <c r="M23" s="113" t="str">
        <f>'ОС'!B150</f>
        <v>ГСП-Н2</v>
      </c>
      <c r="N23" s="186" t="str">
        <f>'ОС'!C150&amp;" мм"</f>
        <v xml:space="preserve">12,5 мм</v>
      </c>
      <c r="O23" s="91"/>
      <c r="P23" s="91"/>
      <c r="Q23" s="91"/>
      <c r="R23" s="91"/>
      <c r="S23" s="91"/>
      <c r="T23" s="91"/>
      <c r="U23" s="91"/>
      <c r="V23" s="91"/>
      <c r="W23" s="91"/>
      <c r="X23" s="91"/>
      <c r="Y23" s="175"/>
      <c r="Z23" s="60"/>
      <c r="AA23" s="91"/>
      <c r="AB23" s="91"/>
      <c r="AC23" s="91"/>
      <c r="AD23" s="91"/>
      <c r="AE23" s="91"/>
      <c r="AF23" s="91"/>
      <c r="AG23" s="91"/>
      <c r="AH23" s="91"/>
      <c r="AI23" s="91"/>
      <c r="AJ23" s="91"/>
      <c r="AK23" s="58"/>
      <c r="AL23" s="91"/>
    </row>
    <row r="24" ht="21.75" customHeight="1" outlineLevel="1">
      <c r="A24" s="58"/>
      <c r="B24" s="60"/>
      <c r="C24" s="91"/>
      <c r="D24" s="91"/>
      <c r="E24" s="91"/>
      <c r="F24" s="91"/>
      <c r="G24" s="381" t="str">
        <f>'ОС'!B151</f>
        <v xml:space="preserve">Грунтовка глубокого проникновения</v>
      </c>
      <c r="H24" s="186" t="str">
        <f>'ОС'!C151</f>
        <v xml:space="preserve">1 слой</v>
      </c>
      <c r="I24" s="91"/>
      <c r="J24" s="91"/>
      <c r="K24" s="91"/>
      <c r="L24" s="91"/>
      <c r="M24" s="381" t="str">
        <f>'ОС'!B151</f>
        <v xml:space="preserve">Грунтовка глубокого проникновения</v>
      </c>
      <c r="N24" s="186" t="str">
        <f>'ОС'!C151</f>
        <v xml:space="preserve">1 слой</v>
      </c>
      <c r="O24" s="91"/>
      <c r="P24" s="91"/>
      <c r="Q24" s="91"/>
      <c r="R24" s="91"/>
      <c r="S24" s="91"/>
      <c r="T24" s="91"/>
      <c r="U24" s="91"/>
      <c r="V24" s="91"/>
      <c r="W24" s="91"/>
      <c r="X24" s="91"/>
      <c r="Y24" s="175"/>
      <c r="Z24" s="60"/>
      <c r="AA24" s="91"/>
      <c r="AB24" s="91"/>
      <c r="AC24" s="91"/>
      <c r="AD24" s="91"/>
      <c r="AE24" s="91"/>
      <c r="AF24" s="91"/>
      <c r="AG24" s="91"/>
      <c r="AH24" s="91"/>
      <c r="AI24" s="91"/>
      <c r="AJ24" s="91"/>
      <c r="AK24" s="58"/>
      <c r="AL24" s="91"/>
    </row>
    <row r="25" ht="93" customHeight="1" outlineLevel="1">
      <c r="A25" s="70"/>
      <c r="B25" s="29"/>
      <c r="C25" s="71"/>
      <c r="D25" s="71"/>
      <c r="E25" s="71"/>
      <c r="F25" s="71"/>
      <c r="G25" s="129" t="str">
        <f>'ОС'!B152</f>
        <v xml:space="preserve">Профиль углозащитный оцинкованный 25х25мм, сплошное выравнивание смесями цементно-песчаными по сетке тканой стальной 10х10х0.8 мм</v>
      </c>
      <c r="H25" s="383" t="str">
        <f>'ОС'!C152&amp;" мм"</f>
        <v xml:space="preserve">10 мм</v>
      </c>
      <c r="I25" s="71"/>
      <c r="J25" s="71"/>
      <c r="K25" s="71"/>
      <c r="L25" s="71"/>
      <c r="M25" s="129" t="str">
        <f>'ОС'!B152</f>
        <v xml:space="preserve">Профиль углозащитный оцинкованный 25х25мм, сплошное выравнивание смесями цементно-песчаными по сетке тканой стальной 10х10х0.8 мм</v>
      </c>
      <c r="N25" s="383" t="str">
        <f>'ОС'!C152&amp;" мм"</f>
        <v xml:space="preserve">10 мм</v>
      </c>
      <c r="O25" s="71"/>
      <c r="P25" s="71"/>
      <c r="Q25" s="71"/>
      <c r="R25" s="71"/>
      <c r="S25" s="71"/>
      <c r="T25" s="71"/>
      <c r="U25" s="71"/>
      <c r="V25" s="71"/>
      <c r="W25" s="71"/>
      <c r="X25" s="91"/>
      <c r="Y25" s="161"/>
      <c r="Z25" s="29"/>
      <c r="AA25" s="71"/>
      <c r="AB25" s="71"/>
      <c r="AC25" s="71"/>
      <c r="AD25" s="71"/>
      <c r="AE25" s="71"/>
      <c r="AF25" s="71"/>
      <c r="AG25" s="71"/>
      <c r="AH25" s="71"/>
      <c r="AI25" s="71"/>
      <c r="AJ25" s="71"/>
      <c r="AK25" s="70"/>
      <c r="AL25" s="71"/>
    </row>
    <row r="26" outlineLevel="1">
      <c r="A26" s="77" t="s">
        <v>568</v>
      </c>
      <c r="B26" s="77" t="s">
        <v>501</v>
      </c>
      <c r="C26" s="77" t="str">
        <f>'ОС'!A23</f>
        <v>ОС-12</v>
      </c>
      <c r="D26" s="78" t="str">
        <f>'ОС'!B23</f>
        <v xml:space="preserve">Грунтовка Бетонконтакт</v>
      </c>
      <c r="E26" s="149" t="str">
        <f>'ОС'!C23</f>
        <v xml:space="preserve">1 слой</v>
      </c>
      <c r="F26" s="82" t="str">
        <f>'ОС'!A40</f>
        <v>ОС-21</v>
      </c>
      <c r="G26" s="147" t="str">
        <f>'ОС'!B40</f>
        <v xml:space="preserve">Грунтовка Бетонконтакт</v>
      </c>
      <c r="H26" s="184" t="str">
        <f>'ОС'!C40</f>
        <v xml:space="preserve">1 слой</v>
      </c>
      <c r="I26" s="181" t="str">
        <f>'ОС'!A25</f>
        <v>ОС-13</v>
      </c>
      <c r="J26" s="140" t="str">
        <f>'ОС'!B25</f>
        <v xml:space="preserve">Грунтовка Бетонконтакт</v>
      </c>
      <c r="K26" s="63" t="str">
        <f>'ОС'!C25</f>
        <v xml:space="preserve">1 слой</v>
      </c>
      <c r="L26" s="82" t="str">
        <f>'ОС'!A38</f>
        <v>ОС-20</v>
      </c>
      <c r="M26" s="147" t="str">
        <f>'ОС'!B38</f>
        <v xml:space="preserve">Грунтовка глубокого проникновения</v>
      </c>
      <c r="N26" s="86" t="str">
        <f>'ОС'!C38</f>
        <v xml:space="preserve">1 слой</v>
      </c>
      <c r="O26" s="63"/>
      <c r="P26" s="67"/>
      <c r="Q26" s="63"/>
      <c r="R26" s="63" t="str">
        <f>'ОС'!A19</f>
        <v>ОС-10</v>
      </c>
      <c r="S26" s="142" t="str">
        <f>'ОС'!B19</f>
        <v xml:space="preserve">Грунтовка глубокого проникновения</v>
      </c>
      <c r="T26" s="63" t="str">
        <f>'ОС'!C19</f>
        <v xml:space="preserve">1 слой</v>
      </c>
      <c r="U26" s="77" t="str">
        <f>'ОС'!A19</f>
        <v>ОС-10</v>
      </c>
      <c r="V26" s="83" t="str">
        <f>'ОС'!B19</f>
        <v xml:space="preserve">Грунтовка глубокого проникновения</v>
      </c>
      <c r="W26" s="77" t="str">
        <f>'ОС'!C19</f>
        <v xml:space="preserve">1 слой</v>
      </c>
      <c r="X26" s="63" t="str">
        <f>'ОТ'!A7</f>
        <v>ОТ-3</v>
      </c>
      <c r="Y26" s="85" t="str">
        <f>'ОТ'!B7</f>
        <v xml:space="preserve">Грунт-краска колеруемая, группа горючести НГ</v>
      </c>
      <c r="Z26" s="184" t="str">
        <f>'ОТ'!C7</f>
        <v xml:space="preserve">1 слой</v>
      </c>
      <c r="AA26" s="181" t="str">
        <f>'ПТ'!A7</f>
        <v>ПТ-2</v>
      </c>
      <c r="AB26" s="142" t="str">
        <f>'ПТ'!B7</f>
        <v xml:space="preserve">Грунтовка Бетонконтакт</v>
      </c>
      <c r="AC26" s="66" t="str">
        <f>'ПТ'!C7</f>
        <v xml:space="preserve">1 слой</v>
      </c>
      <c r="AD26" s="77" t="s">
        <v>458</v>
      </c>
      <c r="AE26" s="77" t="s">
        <v>458</v>
      </c>
      <c r="AF26" s="77" t="s">
        <v>458</v>
      </c>
      <c r="AG26" s="62" t="str">
        <f>П!A213</f>
        <v>П-35</v>
      </c>
      <c r="AH26" s="107" t="str">
        <f>П!C213</f>
        <v xml:space="preserve">Керамогранит с затиркой швов</v>
      </c>
      <c r="AI26" s="101" t="str">
        <f>П!D213&amp;" мм"</f>
        <v xml:space="preserve">8 мм</v>
      </c>
      <c r="AJ26" s="63" t="str">
        <f>П!A361</f>
        <v>ПЛН-02</v>
      </c>
      <c r="AK26" s="67" t="str">
        <f>П!C361</f>
        <v xml:space="preserve">Плинтус из керамогранита h=100мм (нарезать из керамогранита отделки пола)</v>
      </c>
      <c r="AL26" s="63" t="str">
        <f>П!D361&amp;" мм"</f>
        <v xml:space="preserve">8 мм</v>
      </c>
    </row>
    <row r="27" ht="20" customHeight="1" outlineLevel="1">
      <c r="A27" s="91"/>
      <c r="B27" s="91"/>
      <c r="C27" s="91"/>
      <c r="D27" s="91"/>
      <c r="E27" s="58"/>
      <c r="F27" s="91"/>
      <c r="G27" s="91"/>
      <c r="H27" s="58"/>
      <c r="I27" s="58"/>
      <c r="J27" s="58"/>
      <c r="K27" s="91"/>
      <c r="L27" s="91"/>
      <c r="M27" s="91"/>
      <c r="N27" s="91"/>
      <c r="O27" s="91"/>
      <c r="P27" s="91"/>
      <c r="Q27" s="91"/>
      <c r="R27" s="91"/>
      <c r="S27" s="91"/>
      <c r="T27" s="91"/>
      <c r="U27" s="91"/>
      <c r="V27" s="91"/>
      <c r="W27" s="91"/>
      <c r="X27" s="91"/>
      <c r="Y27" s="175"/>
      <c r="Z27" s="58"/>
      <c r="AA27" s="58"/>
      <c r="AB27" s="145" t="str">
        <f>'ПТ'!B8</f>
        <v xml:space="preserve">Затирка поверхности после демонтажа опалубки</v>
      </c>
      <c r="AC27" s="189" t="str">
        <f>'ПТ'!C8&amp;" мм"</f>
        <v xml:space="preserve">2-4 мм</v>
      </c>
      <c r="AD27" s="91"/>
      <c r="AE27" s="91"/>
      <c r="AF27" s="91"/>
      <c r="AG27" s="58"/>
      <c r="AH27" s="78" t="str">
        <f>П!C214</f>
        <v xml:space="preserve">Клей плиточный водостойкий Церезит СМ 16</v>
      </c>
      <c r="AI27" s="111" t="str">
        <f>П!D214&amp;" мм"</f>
        <v xml:space="preserve">6 мм</v>
      </c>
      <c r="AJ27" s="91"/>
      <c r="AK27" s="91"/>
      <c r="AL27" s="91"/>
    </row>
    <row r="28" ht="62.5" customHeight="1" outlineLevel="1">
      <c r="A28" s="91"/>
      <c r="B28" s="71"/>
      <c r="C28" s="91"/>
      <c r="D28" s="93" t="str">
        <f>'ОС'!B24</f>
        <v xml:space="preserve">Сплошное выравнивание смесями гипсовыми</v>
      </c>
      <c r="E28" s="149" t="str">
        <f>'ОС'!C24&amp;" мм"</f>
        <v xml:space="preserve">10 мм</v>
      </c>
      <c r="F28" s="91"/>
      <c r="G28" s="138" t="str">
        <f>'ОС'!B41</f>
        <v xml:space="preserve">Улучшенная штукатурка смесями гипсовыми</v>
      </c>
      <c r="H28" s="384" t="str">
        <f>'ОС'!C41&amp;" мм"</f>
        <v xml:space="preserve">17 мм</v>
      </c>
      <c r="I28" s="58"/>
      <c r="J28" s="129" t="str">
        <f>'ОС'!B26</f>
        <v xml:space="preserve">Сплошное выравнивание смесями гипсовыми по сетке СВУ 120-2600 СП 31-111-2004</v>
      </c>
      <c r="K28" s="75" t="str">
        <f>'ОС'!C26&amp;" мм"</f>
        <v xml:space="preserve">до 35 мм</v>
      </c>
      <c r="L28" s="71"/>
      <c r="M28" s="145" t="str">
        <f>'ОС'!B39</f>
        <v xml:space="preserve">Улучшенная штукатурка смесями гипсовыми</v>
      </c>
      <c r="N28" s="98" t="str">
        <f>'ОС'!C39&amp;" мм"</f>
        <v xml:space="preserve">17 мм</v>
      </c>
      <c r="O28" s="91"/>
      <c r="P28" s="91"/>
      <c r="Q28" s="91"/>
      <c r="R28" s="91"/>
      <c r="S28" s="91"/>
      <c r="T28" s="91"/>
      <c r="U28" s="91"/>
      <c r="V28" s="91"/>
      <c r="W28" s="91"/>
      <c r="X28" s="91"/>
      <c r="Y28" s="145" t="str">
        <f>'ОТ'!B8</f>
        <v xml:space="preserve">Окраска краской структурной негорючей, нанесение краскопультом, группа горючести НГ</v>
      </c>
      <c r="Z28" s="184" t="str">
        <f>'ОТ'!C8</f>
        <v xml:space="preserve">1 слой</v>
      </c>
      <c r="AA28" s="58"/>
      <c r="AB28" s="147" t="str">
        <f>'ПТ'!B9</f>
        <v xml:space="preserve">Грунтовка под финишную отделку</v>
      </c>
      <c r="AC28" s="189" t="str">
        <f>'ПТ'!C9</f>
        <v xml:space="preserve">1 слой</v>
      </c>
      <c r="AD28" s="91"/>
      <c r="AE28" s="91"/>
      <c r="AF28" s="91"/>
      <c r="AG28" s="58"/>
      <c r="AH28" s="78" t="str">
        <f>П!C215</f>
        <v xml:space="preserve">Грунтовка глубокого проникновения Церезит CT 17</v>
      </c>
      <c r="AI28" s="111" t="str">
        <f>П!D215</f>
        <v xml:space="preserve">1 слой</v>
      </c>
      <c r="AJ28" s="91"/>
      <c r="AK28" s="91"/>
      <c r="AL28" s="91"/>
    </row>
    <row r="29" ht="50.5" customHeight="1" outlineLevel="1">
      <c r="A29" s="91"/>
      <c r="B29" s="77" t="s">
        <v>502</v>
      </c>
      <c r="C29" s="77" t="str">
        <f>'ОС'!A3</f>
        <v>ОС-1</v>
      </c>
      <c r="D29" s="83" t="str">
        <f>'ОС'!B3</f>
        <v xml:space="preserve">Грунтовка Бетонконтакт</v>
      </c>
      <c r="E29" s="62" t="str">
        <f>'ОС'!C3</f>
        <v xml:space="preserve">1 слой</v>
      </c>
      <c r="F29" s="77" t="str">
        <f>'ОС'!A3</f>
        <v>ОС-1</v>
      </c>
      <c r="G29" s="83" t="str">
        <f>'ОС'!B3</f>
        <v xml:space="preserve">Грунтовка Бетонконтакт</v>
      </c>
      <c r="H29" s="62" t="str">
        <f>'ОС'!C3</f>
        <v xml:space="preserve">1 слой</v>
      </c>
      <c r="I29" s="180" t="str">
        <f>'ОС'!A3</f>
        <v>ОС-1</v>
      </c>
      <c r="J29" s="147" t="str">
        <f>'ОС'!B3</f>
        <v xml:space="preserve">Грунтовка Бетонконтакт</v>
      </c>
      <c r="K29" s="189" t="str">
        <f>'ОС'!C3</f>
        <v xml:space="preserve">1 слой</v>
      </c>
      <c r="L29" s="77" t="str">
        <f>'ОС'!A30</f>
        <v>ОС-16</v>
      </c>
      <c r="M29" s="83" t="str">
        <f>'ОС'!B30</f>
        <v xml:space="preserve">Грунтовка глубокого проникновения</v>
      </c>
      <c r="N29" s="77" t="str">
        <f>'ОС'!C30</f>
        <v xml:space="preserve">1 слой</v>
      </c>
      <c r="O29" s="91"/>
      <c r="P29" s="91"/>
      <c r="Q29" s="91"/>
      <c r="R29" s="91"/>
      <c r="S29" s="93" t="str">
        <f>'ОС'!B20</f>
        <v xml:space="preserve">Сплошное выравнивание смесями гипсовыми</v>
      </c>
      <c r="T29" s="86" t="str">
        <f>'ОС'!C20&amp;" мм"</f>
        <v xml:space="preserve">10 мм</v>
      </c>
      <c r="U29" s="91"/>
      <c r="V29" s="93" t="str">
        <f>'ОС'!B20</f>
        <v xml:space="preserve">Сплошное выравнивание смесями гипсовыми</v>
      </c>
      <c r="W29" s="79" t="str">
        <f>'ОС'!C20&amp;" мм"</f>
        <v xml:space="preserve">10 мм</v>
      </c>
      <c r="X29" s="77" t="str">
        <f>'ОТ'!A9</f>
        <v>ОТ-4</v>
      </c>
      <c r="Y29" s="83" t="str">
        <f>'ОТ'!B9</f>
        <v xml:space="preserve">Грунтовка под финишную отделку</v>
      </c>
      <c r="Z29" s="62" t="str">
        <f>'ОТ'!C9</f>
        <v xml:space="preserve">1 слой</v>
      </c>
      <c r="AA29" s="58"/>
      <c r="AB29" s="145" t="str">
        <f>'ПТ'!B10</f>
        <v xml:space="preserve">Простая окраска краской водно-дисперсионной негорючей за 2 раза (цвет белый), группа горючести НГ</v>
      </c>
      <c r="AC29" s="189" t="str">
        <f>'ПТ'!C10</f>
        <v xml:space="preserve">2 слоя</v>
      </c>
      <c r="AD29" s="91"/>
      <c r="AE29" s="91"/>
      <c r="AF29" s="91"/>
      <c r="AG29" s="58"/>
      <c r="AH29" s="96" t="str">
        <f>П!C216</f>
        <v xml:space="preserve">Стяжка полусухая цементно-песчаная М150, армированная фиброволокном 
(фибра полипропиленовая 12мм, расход 0.6кг/м3)</v>
      </c>
      <c r="AI29" s="111" t="str">
        <f>П!D216&amp;" мм"</f>
        <v xml:space="preserve">86 мм</v>
      </c>
      <c r="AJ29" s="91"/>
      <c r="AK29" s="91"/>
      <c r="AL29" s="91"/>
    </row>
    <row r="30" ht="45" outlineLevel="1">
      <c r="A30" s="91"/>
      <c r="B30" s="91"/>
      <c r="C30" s="91"/>
      <c r="D30" s="96" t="str">
        <f>'ОС'!B4</f>
        <v xml:space="preserve">Затирка поверхности после демонтажа опалубки</v>
      </c>
      <c r="E30" s="149" t="str">
        <f>'ОС'!C4&amp;" мм"</f>
        <v xml:space="preserve">2-4 мм</v>
      </c>
      <c r="F30" s="91"/>
      <c r="G30" s="96" t="str">
        <f>'ОС'!B4</f>
        <v xml:space="preserve">Затирка поверхности после демонтажа опалубки</v>
      </c>
      <c r="H30" s="149" t="str">
        <f>'ОС'!C4&amp;" мм"</f>
        <v xml:space="preserve">2-4 мм</v>
      </c>
      <c r="I30" s="70"/>
      <c r="J30" s="138" t="str">
        <f>'ОС'!B4</f>
        <v xml:space="preserve">Затирка поверхности после демонтажа опалубки</v>
      </c>
      <c r="K30" s="137" t="str">
        <f>'ОС'!C4&amp;" мм"</f>
        <v xml:space="preserve">2-4 мм</v>
      </c>
      <c r="L30" s="91"/>
      <c r="M30" s="96" t="str">
        <f>'ОС'!B31</f>
        <v xml:space="preserve">Простая штукатурка смесями гипсовыми</v>
      </c>
      <c r="N30" s="79" t="str">
        <f>'ОС'!C31&amp;" мм"</f>
        <v xml:space="preserve">14 мм</v>
      </c>
      <c r="O30" s="71"/>
      <c r="P30" s="71"/>
      <c r="Q30" s="71"/>
      <c r="R30" s="91"/>
      <c r="S30" s="91"/>
      <c r="T30" s="91"/>
      <c r="U30" s="91"/>
      <c r="V30" s="91"/>
      <c r="W30" s="91"/>
      <c r="X30" s="91"/>
      <c r="Y30" s="93" t="str">
        <f>'ОТ'!B10</f>
        <v xml:space="preserve">Простая окраска краской водно-дисперсионной негорючей за 2 раза, группа горючести НГ</v>
      </c>
      <c r="Z30" s="48" t="str">
        <f>'ОТ'!C10</f>
        <v xml:space="preserve">2 слоя</v>
      </c>
      <c r="AA30" s="70"/>
      <c r="AB30" s="93" t="str">
        <f>'ПТ'!B11</f>
        <v xml:space="preserve">Потолок подвесной металлический типа "Грильято" 75х75х40 (цвет белый) на металлическом каркасе, группа горючести НГ</v>
      </c>
      <c r="AC30" s="189" t="str">
        <f>'ПТ'!C12</f>
        <v xml:space="preserve">1 слой</v>
      </c>
      <c r="AD30" s="71"/>
      <c r="AE30" s="71"/>
      <c r="AF30" s="71"/>
      <c r="AG30" s="70"/>
      <c r="AH30" s="96" t="str">
        <f>П!C217</f>
        <v xml:space="preserve">Монолитный ж/бетон</v>
      </c>
      <c r="AI30" s="111" t="str">
        <f>П!D217</f>
        <v xml:space="preserve">по проекту</v>
      </c>
      <c r="AJ30" s="71"/>
      <c r="AK30" s="71"/>
      <c r="AL30" s="71"/>
    </row>
    <row r="31" outlineLevel="1">
      <c r="A31" s="62" t="s">
        <v>569</v>
      </c>
      <c r="B31" s="53"/>
      <c r="C31" s="63"/>
      <c r="D31" s="67"/>
      <c r="E31" s="66"/>
      <c r="F31" s="82" t="str">
        <f>'ОС'!A103</f>
        <v>ОС-41</v>
      </c>
      <c r="G31" s="142" t="str">
        <f>'ОС'!B103</f>
        <v xml:space="preserve">Грунтовка Бетонконтакт</v>
      </c>
      <c r="H31" s="66" t="str">
        <f>'ОС'!C103</f>
        <v xml:space="preserve">1 слой</v>
      </c>
      <c r="I31" s="66"/>
      <c r="J31" s="63"/>
      <c r="K31" s="181"/>
      <c r="L31" s="63" t="str">
        <f>'ОС'!A91</f>
        <v>ОС-38</v>
      </c>
      <c r="M31" s="142" t="str">
        <f>'ОС'!B91</f>
        <v xml:space="preserve">Грунтовка глубокого проникновения</v>
      </c>
      <c r="N31" s="66" t="str">
        <f>'ОС'!C91</f>
        <v xml:space="preserve">1 слой</v>
      </c>
      <c r="O31" s="66"/>
      <c r="P31" s="67"/>
      <c r="Q31" s="63"/>
      <c r="R31" s="63"/>
      <c r="S31" s="63"/>
      <c r="T31" s="63"/>
      <c r="U31" s="63"/>
      <c r="V31" s="63"/>
      <c r="W31" s="181"/>
      <c r="X31" s="84" t="str">
        <f>'ОТ'!A15</f>
        <v>ОТ-7</v>
      </c>
      <c r="Y31" s="83" t="str">
        <f>'ОТ'!B15</f>
        <v xml:space="preserve">Грунтовка под финишную отделку</v>
      </c>
      <c r="Z31" s="77" t="str">
        <f>'ОТ'!C15</f>
        <v xml:space="preserve">1 слой</v>
      </c>
      <c r="AA31" s="133" t="str">
        <f>'ПТ'!A98</f>
        <v>ПТ-20</v>
      </c>
      <c r="AB31" s="142" t="str">
        <f>'ПТ'!B98</f>
        <v xml:space="preserve">Грунтовка Бетонконтакт</v>
      </c>
      <c r="AC31" s="66" t="str">
        <f>'ПТ'!C98</f>
        <v xml:space="preserve">1 слой</v>
      </c>
      <c r="AD31" s="63" t="s">
        <v>458</v>
      </c>
      <c r="AE31" s="63" t="s">
        <v>458</v>
      </c>
      <c r="AF31" s="66" t="s">
        <v>458</v>
      </c>
      <c r="AG31" s="62" t="str">
        <f>П!A213</f>
        <v>П-35</v>
      </c>
      <c r="AH31" s="107" t="str">
        <f>П!C213</f>
        <v xml:space="preserve">Керамогранит с затиркой швов</v>
      </c>
      <c r="AI31" s="101" t="str">
        <f>П!D213&amp;" мм"</f>
        <v xml:space="preserve">8 мм</v>
      </c>
      <c r="AJ31" s="63" t="str">
        <f>П!A361</f>
        <v>ПЛН-02</v>
      </c>
      <c r="AK31" s="67" t="str">
        <f>П!C361</f>
        <v xml:space="preserve">Плинтус из керамогранита h=100мм (нарезать из керамогранита отделки пола)</v>
      </c>
      <c r="AL31" s="63" t="str">
        <f>П!D361&amp;" мм"</f>
        <v xml:space="preserve">8 мм</v>
      </c>
    </row>
    <row r="32" ht="29.5" customHeight="1" outlineLevel="1">
      <c r="A32" s="58"/>
      <c r="B32" s="60"/>
      <c r="C32" s="91"/>
      <c r="D32" s="91"/>
      <c r="E32" s="60"/>
      <c r="F32" s="91"/>
      <c r="G32" s="91"/>
      <c r="H32" s="60"/>
      <c r="I32" s="60"/>
      <c r="J32" s="91"/>
      <c r="K32" s="58"/>
      <c r="L32" s="91"/>
      <c r="M32" s="91"/>
      <c r="N32" s="60"/>
      <c r="O32" s="60"/>
      <c r="P32" s="91"/>
      <c r="Q32" s="91"/>
      <c r="R32" s="91"/>
      <c r="S32" s="91"/>
      <c r="T32" s="91"/>
      <c r="U32" s="91"/>
      <c r="V32" s="91"/>
      <c r="W32" s="58"/>
      <c r="X32" s="91"/>
      <c r="Y32" s="91"/>
      <c r="Z32" s="91"/>
      <c r="AB32" s="145" t="str">
        <f>'ПТ'!B99</f>
        <v xml:space="preserve">Затирка поверхности после демонтажа опалубки</v>
      </c>
      <c r="AC32" s="189" t="str">
        <f>'ПТ'!C99&amp;" мм"</f>
        <v xml:space="preserve">2-4 мм</v>
      </c>
      <c r="AD32" s="91"/>
      <c r="AE32" s="91"/>
      <c r="AF32" s="60"/>
      <c r="AG32" s="58"/>
      <c r="AH32" s="78" t="str">
        <f>П!C214</f>
        <v xml:space="preserve">Клей плиточный водостойкий Церезит СМ 16</v>
      </c>
      <c r="AI32" s="111" t="str">
        <f>П!D214&amp;" мм"</f>
        <v xml:space="preserve">6 мм</v>
      </c>
      <c r="AJ32" s="91"/>
      <c r="AK32" s="91"/>
      <c r="AL32" s="91"/>
    </row>
    <row r="33" ht="24.5" customHeight="1" outlineLevel="1">
      <c r="A33" s="58"/>
      <c r="B33" s="60"/>
      <c r="C33" s="91"/>
      <c r="D33" s="91"/>
      <c r="E33" s="60"/>
      <c r="F33" s="91"/>
      <c r="G33" s="138" t="str">
        <f>'ОС'!B104</f>
        <v xml:space="preserve">Улучшенная штукатурка  смесями гипсовыми</v>
      </c>
      <c r="H33" s="137" t="str">
        <f>'ОС'!C104&amp;" мм"</f>
        <v xml:space="preserve">17 мм</v>
      </c>
      <c r="I33" s="60"/>
      <c r="J33" s="91"/>
      <c r="K33" s="58"/>
      <c r="L33" s="91"/>
      <c r="M33" s="145" t="str">
        <f>'ОС'!B92</f>
        <v xml:space="preserve">Улучшенная штукатурка смесями гипсовыми</v>
      </c>
      <c r="N33" s="189" t="str">
        <f>'ОС'!C92&amp;" мм"</f>
        <v xml:space="preserve">17 мм</v>
      </c>
      <c r="O33" s="60"/>
      <c r="P33" s="91"/>
      <c r="Q33" s="91"/>
      <c r="R33" s="91"/>
      <c r="S33" s="91"/>
      <c r="T33" s="91"/>
      <c r="U33" s="91"/>
      <c r="V33" s="91"/>
      <c r="W33" s="58"/>
      <c r="X33" s="91"/>
      <c r="Y33" s="91"/>
      <c r="Z33" s="91"/>
      <c r="AB33" s="147" t="str">
        <f>'ПТ'!B100</f>
        <v xml:space="preserve">Грунтовка глубокого проникновения</v>
      </c>
      <c r="AC33" s="189" t="str">
        <f>'ПТ'!C100</f>
        <v xml:space="preserve">1 слой</v>
      </c>
      <c r="AD33" s="91"/>
      <c r="AE33" s="91"/>
      <c r="AF33" s="60"/>
      <c r="AG33" s="58"/>
      <c r="AH33" s="78" t="str">
        <f>П!C215</f>
        <v xml:space="preserve">Грунтовка глубокого проникновения Церезит CT 17</v>
      </c>
      <c r="AI33" s="111" t="str">
        <f>П!D215</f>
        <v xml:space="preserve">1 слой</v>
      </c>
      <c r="AJ33" s="91"/>
      <c r="AK33" s="91"/>
      <c r="AL33" s="91"/>
    </row>
    <row r="34" ht="24.5" customHeight="1" outlineLevel="1">
      <c r="A34" s="58"/>
      <c r="B34" s="60"/>
      <c r="C34" s="91"/>
      <c r="D34" s="91"/>
      <c r="E34" s="60"/>
      <c r="F34" s="91"/>
      <c r="G34" s="91"/>
      <c r="H34" s="60"/>
      <c r="I34" s="60"/>
      <c r="J34" s="91"/>
      <c r="K34" s="58"/>
      <c r="L34" s="91"/>
      <c r="M34" s="91"/>
      <c r="N34" s="60"/>
      <c r="O34" s="60"/>
      <c r="P34" s="91"/>
      <c r="Q34" s="91"/>
      <c r="R34" s="91"/>
      <c r="S34" s="91"/>
      <c r="T34" s="91"/>
      <c r="U34" s="91"/>
      <c r="V34" s="91"/>
      <c r="W34" s="58"/>
      <c r="X34" s="91"/>
      <c r="Y34" s="96" t="str">
        <f>'ОТ'!B16</f>
        <v xml:space="preserve">Улучшенная окраска краской водно-дисперсионной влагостойкой за 2 раза</v>
      </c>
      <c r="Z34" s="79" t="str">
        <f>'ОТ'!C16</f>
        <v xml:space="preserve">2 слоя</v>
      </c>
      <c r="AB34" s="143" t="str">
        <f>'ПТ'!B101</f>
        <v xml:space="preserve">Шпатлевка поверхности на гипсовой основе</v>
      </c>
      <c r="AC34" s="189" t="str">
        <f>'ПТ'!C101&amp;" мм"</f>
        <v xml:space="preserve">2 мм</v>
      </c>
      <c r="AD34" s="91"/>
      <c r="AE34" s="91"/>
      <c r="AF34" s="60"/>
      <c r="AG34" s="58"/>
      <c r="AH34" s="96" t="str">
        <f>П!C216</f>
        <v xml:space="preserve">Стяжка полусухая цементно-песчаная М150, армированная фиброволокном 
(фибра полипропиленовая 12мм, расход 0.6кг/м3)</v>
      </c>
      <c r="AI34" s="111" t="str">
        <f>П!D216&amp;" мм"</f>
        <v xml:space="preserve">86 мм</v>
      </c>
      <c r="AJ34" s="91"/>
      <c r="AK34" s="91"/>
      <c r="AL34" s="91"/>
    </row>
    <row r="35" ht="38.25" customHeight="1" outlineLevel="1">
      <c r="A35" s="58"/>
      <c r="B35" s="60"/>
      <c r="C35" s="91"/>
      <c r="D35" s="91"/>
      <c r="E35" s="60"/>
      <c r="F35" s="91"/>
      <c r="G35" s="147" t="str">
        <f>'ОС'!B105</f>
        <v xml:space="preserve">Грунтовка глубокого проникновения</v>
      </c>
      <c r="H35" s="189" t="str">
        <f>'ОС'!C105</f>
        <v xml:space="preserve">1 слой</v>
      </c>
      <c r="I35" s="60"/>
      <c r="J35" s="91"/>
      <c r="K35" s="58"/>
      <c r="L35" s="91"/>
      <c r="M35" s="147" t="str">
        <f>'ОС'!B93</f>
        <v xml:space="preserve">Грунтовка глубокого проникновения</v>
      </c>
      <c r="N35" s="189" t="str">
        <f>'ОС'!C93</f>
        <v xml:space="preserve">1 слой</v>
      </c>
      <c r="O35" s="60"/>
      <c r="P35" s="91"/>
      <c r="Q35" s="91"/>
      <c r="R35" s="91"/>
      <c r="S35" s="91"/>
      <c r="T35" s="91"/>
      <c r="U35" s="91"/>
      <c r="V35" s="91"/>
      <c r="W35" s="58"/>
      <c r="X35" s="91"/>
      <c r="Y35" s="91"/>
      <c r="Z35" s="91"/>
      <c r="AB35" s="147" t="str">
        <f>'ПТ'!B102</f>
        <v xml:space="preserve">Грунтовка под финишную отделку</v>
      </c>
      <c r="AC35" s="189" t="str">
        <f>'ПТ'!C102</f>
        <v xml:space="preserve">1 слой</v>
      </c>
      <c r="AD35" s="91"/>
      <c r="AE35" s="91"/>
      <c r="AF35" s="60"/>
      <c r="AG35" s="58"/>
      <c r="AH35" s="91"/>
      <c r="AI35" s="60"/>
      <c r="AJ35" s="91"/>
      <c r="AK35" s="91"/>
      <c r="AL35" s="91"/>
    </row>
    <row r="36" ht="30" outlineLevel="1">
      <c r="A36" s="70"/>
      <c r="B36" s="29"/>
      <c r="C36" s="71"/>
      <c r="D36" s="71"/>
      <c r="E36" s="29"/>
      <c r="F36" s="71"/>
      <c r="G36" s="151" t="str">
        <f>'ОС'!B106</f>
        <v xml:space="preserve">Шпатлевка поверхности на гипсовой основе</v>
      </c>
      <c r="H36" s="152" t="str">
        <f>'ОС'!C106&amp;" мм"</f>
        <v xml:space="preserve">2 мм</v>
      </c>
      <c r="I36" s="29"/>
      <c r="J36" s="71"/>
      <c r="K36" s="70"/>
      <c r="L36" s="71"/>
      <c r="M36" s="151" t="str">
        <f>'ОС'!B94</f>
        <v xml:space="preserve">Шпатлевка поверхности на гипсовой основе</v>
      </c>
      <c r="N36" s="152" t="str">
        <f>'ОС'!C94&amp;" мм"</f>
        <v xml:space="preserve">2 мм</v>
      </c>
      <c r="O36" s="29"/>
      <c r="P36" s="71"/>
      <c r="Q36" s="71"/>
      <c r="R36" s="71"/>
      <c r="S36" s="71"/>
      <c r="T36" s="71"/>
      <c r="U36" s="71"/>
      <c r="V36" s="71"/>
      <c r="W36" s="70"/>
      <c r="X36" s="71"/>
      <c r="Y36" s="71"/>
      <c r="Z36" s="71"/>
      <c r="AA36" s="28"/>
      <c r="AB36" s="151" t="str">
        <f>'ПТ'!B103</f>
        <v xml:space="preserve">Улучшенная окраска краской влагостойкой водно-дисперсионной за 2 раза</v>
      </c>
      <c r="AC36" s="152" t="str">
        <f>'ПТ'!C103</f>
        <v xml:space="preserve">2 слоя</v>
      </c>
      <c r="AD36" s="71"/>
      <c r="AE36" s="71"/>
      <c r="AF36" s="29"/>
      <c r="AG36" s="70"/>
      <c r="AH36" s="96" t="str">
        <f>П!C217</f>
        <v xml:space="preserve">Монолитный ж/бетон</v>
      </c>
      <c r="AI36" s="111" t="str">
        <f>П!D217</f>
        <v xml:space="preserve">по проекту</v>
      </c>
      <c r="AJ36" s="71"/>
      <c r="AK36" s="71"/>
      <c r="AL36" s="71"/>
    </row>
    <row r="37" ht="14" customHeight="1" outlineLevel="1">
      <c r="A37" s="77" t="s">
        <v>570</v>
      </c>
      <c r="B37" s="77" t="s">
        <v>571</v>
      </c>
      <c r="C37" s="63" t="str">
        <f>'ОС'!A17</f>
        <v>ОС-9</v>
      </c>
      <c r="D37" s="147" t="str">
        <f>'ОС'!B17</f>
        <v xml:space="preserve">Грунтовка Бетонконтакт</v>
      </c>
      <c r="E37" s="86" t="str">
        <f>'ОС'!C17</f>
        <v xml:space="preserve">1 слой</v>
      </c>
      <c r="F37" s="82" t="str">
        <f>'ОС'!A36</f>
        <v>ОС-19</v>
      </c>
      <c r="G37" s="147" t="str">
        <f>'ОС'!B36</f>
        <v xml:space="preserve">Грунтовка Бетонконтакт</v>
      </c>
      <c r="H37" s="86" t="str">
        <f>'ОС'!C36</f>
        <v xml:space="preserve">1 слой</v>
      </c>
      <c r="I37" s="68"/>
      <c r="J37" s="68"/>
      <c r="K37" s="68"/>
      <c r="L37" s="82" t="str">
        <f>'ОС'!A34</f>
        <v>ОС-18</v>
      </c>
      <c r="M37" s="147" t="str">
        <f>'ОС'!B34</f>
        <v xml:space="preserve">Грунтовка глубокого проникновения</v>
      </c>
      <c r="N37" s="86" t="str">
        <f>'ОС'!C34</f>
        <v xml:space="preserve">1 слой</v>
      </c>
      <c r="O37" s="63" t="str">
        <f>'ОС'!A6</f>
        <v>ОС-3</v>
      </c>
      <c r="P37" s="131" t="str">
        <f>'ОС'!B6</f>
        <v xml:space="preserve">Слой штукатурно-клеевой Технониколь 210 или аналог, армированный сеткой фасадной стеклотканевой щелочестойкой М3600</v>
      </c>
      <c r="Q37" s="63" t="str">
        <f>'ОС'!C6&amp;" мм"</f>
        <v xml:space="preserve">10 мм</v>
      </c>
      <c r="R37" s="68"/>
      <c r="S37" s="68"/>
      <c r="T37" s="68"/>
      <c r="U37" s="68"/>
      <c r="V37" s="67"/>
      <c r="W37" s="63"/>
      <c r="X37" s="63" t="str">
        <f>'ОТ'!A7</f>
        <v>ОТ-3</v>
      </c>
      <c r="Y37" s="85" t="str">
        <f>'ОТ'!B7</f>
        <v xml:space="preserve">Грунт-краска колеруемая, группа горючести НГ</v>
      </c>
      <c r="Z37" s="86" t="str">
        <f>'ОТ'!C7</f>
        <v xml:space="preserve">1 слой</v>
      </c>
      <c r="AA37" s="63" t="str">
        <f>'ПТ'!A17</f>
        <v>ПТ-4</v>
      </c>
      <c r="AB37" s="147" t="str">
        <f>'ПТ'!B17</f>
        <v xml:space="preserve">Грунтовка Бетонконтакт</v>
      </c>
      <c r="AC37" s="86" t="str">
        <f>'ПТ'!C17</f>
        <v xml:space="preserve">1 слой</v>
      </c>
      <c r="AD37" s="63" t="s">
        <v>458</v>
      </c>
      <c r="AE37" s="63" t="s">
        <v>458</v>
      </c>
      <c r="AF37" s="63" t="s">
        <v>458</v>
      </c>
      <c r="AG37" s="62" t="str">
        <f>'П'!A12</f>
        <v>П-3</v>
      </c>
      <c r="AH37" s="83" t="str">
        <f>'П'!C12</f>
        <v xml:space="preserve">Пропитка упрочняющая и обеспыливающая</v>
      </c>
      <c r="AI37" s="101" t="str">
        <f>'П'!D12</f>
        <v xml:space="preserve">1 слой</v>
      </c>
      <c r="AJ37" s="82" t="str">
        <f>П!A368</f>
        <v>ПЛН-10</v>
      </c>
      <c r="AK37" s="67" t="str">
        <f>П!C368</f>
        <v xml:space="preserve">Покрытие негорючее защитно-декоративное моющееся, окраска низа стен h=100мм, полоса по поверхности пола, ступеней b=50мм, RAL 7040 (Серое окно)</v>
      </c>
      <c r="AL37" s="63" t="s">
        <v>482</v>
      </c>
    </row>
    <row r="38" ht="28" customHeight="1" outlineLevel="1">
      <c r="A38" s="91"/>
      <c r="B38" s="91"/>
      <c r="C38" s="91"/>
      <c r="D38" s="91"/>
      <c r="E38" s="91"/>
      <c r="F38" s="91"/>
      <c r="G38" s="91"/>
      <c r="H38" s="91"/>
      <c r="I38" s="91"/>
      <c r="J38" s="91"/>
      <c r="K38" s="91"/>
      <c r="L38" s="91"/>
      <c r="M38" s="91"/>
      <c r="N38" s="91"/>
      <c r="O38" s="91"/>
      <c r="P38" s="91"/>
      <c r="Q38" s="91"/>
      <c r="R38" s="91"/>
      <c r="S38" s="91"/>
      <c r="T38" s="91"/>
      <c r="U38" s="91"/>
      <c r="V38" s="91"/>
      <c r="W38" s="91"/>
      <c r="X38" s="91"/>
      <c r="Y38" s="175"/>
      <c r="Z38" s="91"/>
      <c r="AA38" s="91"/>
      <c r="AB38" s="145" t="str">
        <f>'ПТ'!B18</f>
        <v xml:space="preserve">Затирка поверхности после демонтажа опалубки</v>
      </c>
      <c r="AC38" s="86" t="str">
        <f>'ПТ'!C18&amp;" мм"</f>
        <v xml:space="preserve">2-4 мм</v>
      </c>
      <c r="AD38" s="91"/>
      <c r="AE38" s="91"/>
      <c r="AF38" s="91"/>
      <c r="AG38" s="58"/>
      <c r="AH38" s="78" t="str">
        <f>П!C13</f>
        <v xml:space="preserve">Наливной пол (цементная основа) Церезит CN 76 EXTRAHART</v>
      </c>
      <c r="AI38" s="111" t="str">
        <f>'П'!D13&amp;" мм"</f>
        <v xml:space="preserve">20 мм</v>
      </c>
      <c r="AJ38" s="91"/>
      <c r="AK38" s="91"/>
      <c r="AL38" s="91"/>
    </row>
    <row r="39" ht="14" customHeight="1" outlineLevel="1">
      <c r="A39" s="91"/>
      <c r="B39" s="91"/>
      <c r="C39" s="91"/>
      <c r="D39" s="91"/>
      <c r="E39" s="91"/>
      <c r="F39" s="91"/>
      <c r="G39" s="91"/>
      <c r="H39" s="91"/>
      <c r="I39" s="91"/>
      <c r="J39" s="91"/>
      <c r="K39" s="91"/>
      <c r="L39" s="91"/>
      <c r="M39" s="91"/>
      <c r="N39" s="91"/>
      <c r="O39" s="91"/>
      <c r="P39" s="91"/>
      <c r="Q39" s="91"/>
      <c r="R39" s="91"/>
      <c r="S39" s="91"/>
      <c r="T39" s="91"/>
      <c r="U39" s="91"/>
      <c r="V39" s="91"/>
      <c r="W39" s="91"/>
      <c r="X39" s="91"/>
      <c r="Y39" s="175"/>
      <c r="Z39" s="91"/>
      <c r="AA39" s="91"/>
      <c r="AB39" s="147" t="str">
        <f>'ПТ'!B19</f>
        <v xml:space="preserve">Грунтовка глубокого проникновения</v>
      </c>
      <c r="AC39" s="86" t="str">
        <f>'ПТ'!C19</f>
        <v xml:space="preserve">1 слой</v>
      </c>
      <c r="AD39" s="91"/>
      <c r="AE39" s="91"/>
      <c r="AF39" s="91"/>
      <c r="AG39" s="58"/>
      <c r="AH39" s="78" t="str">
        <f>П!C14</f>
        <v xml:space="preserve">Грунтовка глубокого проникновения Церезит CT 17</v>
      </c>
      <c r="AI39" s="111" t="str">
        <f>'П'!D14</f>
        <v xml:space="preserve">1 слой</v>
      </c>
      <c r="AJ39" s="91"/>
      <c r="AK39" s="91"/>
      <c r="AL39" s="91"/>
    </row>
    <row r="40" ht="30.5" customHeight="1" outlineLevel="1">
      <c r="A40" s="91"/>
      <c r="B40" s="91"/>
      <c r="C40" s="91"/>
      <c r="D40" s="91"/>
      <c r="E40" s="91"/>
      <c r="F40" s="91"/>
      <c r="G40" s="91"/>
      <c r="H40" s="91"/>
      <c r="I40" s="91"/>
      <c r="J40" s="91"/>
      <c r="K40" s="91"/>
      <c r="L40" s="91"/>
      <c r="M40" s="91"/>
      <c r="N40" s="91"/>
      <c r="O40" s="91"/>
      <c r="P40" s="91"/>
      <c r="Q40" s="91"/>
      <c r="R40" s="91"/>
      <c r="S40" s="91"/>
      <c r="T40" s="91"/>
      <c r="U40" s="91"/>
      <c r="V40" s="91"/>
      <c r="W40" s="91"/>
      <c r="X40" s="91"/>
      <c r="Y40" s="175"/>
      <c r="Z40" s="91"/>
      <c r="AA40" s="91"/>
      <c r="AB40" s="145" t="str">
        <f>'ПТ'!B20</f>
        <v xml:space="preserve">Шпатлевка поверхности на цементной основе</v>
      </c>
      <c r="AC40" s="86" t="str">
        <f>'ПТ'!C20&amp;" мм"</f>
        <v xml:space="preserve">2 мм</v>
      </c>
      <c r="AD40" s="91"/>
      <c r="AE40" s="91"/>
      <c r="AF40" s="91"/>
      <c r="AG40" s="58"/>
      <c r="AH40" s="96" t="str">
        <f>П!C15</f>
        <v xml:space="preserve">Стяжка полусухая цементно-песчаная М150, армированная фиброволокном 
(фибра полипропиленовая 12мм, расход 0.6кг/м3)</v>
      </c>
      <c r="AI40" s="111" t="str">
        <f>'П'!D15&amp;" мм"</f>
        <v xml:space="preserve">90 мм</v>
      </c>
      <c r="AJ40" s="91"/>
      <c r="AK40" s="91"/>
      <c r="AL40" s="91"/>
    </row>
    <row r="41" ht="14" customHeight="1" outlineLevel="1">
      <c r="A41" s="91"/>
      <c r="B41" s="71"/>
      <c r="C41" s="91"/>
      <c r="D41" s="91"/>
      <c r="E41" s="91"/>
      <c r="F41" s="91"/>
      <c r="G41" s="91"/>
      <c r="H41" s="91"/>
      <c r="I41" s="91"/>
      <c r="J41" s="91"/>
      <c r="K41" s="91"/>
      <c r="L41" s="91"/>
      <c r="M41" s="91"/>
      <c r="N41" s="91"/>
      <c r="O41" s="91"/>
      <c r="P41" s="91"/>
      <c r="Q41" s="91"/>
      <c r="R41" s="91"/>
      <c r="S41" s="91"/>
      <c r="T41" s="91"/>
      <c r="U41" s="91"/>
      <c r="V41" s="91"/>
      <c r="W41" s="91"/>
      <c r="X41" s="91"/>
      <c r="Y41" s="175"/>
      <c r="Z41" s="91"/>
      <c r="AA41" s="91"/>
      <c r="AB41" s="147" t="str">
        <f>'ПТ'!B21</f>
        <v xml:space="preserve">Грунтовка под финишную отделку</v>
      </c>
      <c r="AC41" s="86" t="str">
        <f>'ПТ'!C21</f>
        <v xml:space="preserve">1 слой</v>
      </c>
      <c r="AD41" s="91"/>
      <c r="AE41" s="91"/>
      <c r="AF41" s="91"/>
      <c r="AG41" s="70"/>
      <c r="AH41" s="153" t="str">
        <f>П!C16</f>
        <v xml:space="preserve">Монолитный ж/бетон</v>
      </c>
      <c r="AI41" s="49" t="str">
        <f>'П'!D16</f>
        <v xml:space="preserve">по проекту</v>
      </c>
      <c r="AJ41" s="91"/>
      <c r="AK41" s="91"/>
      <c r="AL41" s="91"/>
    </row>
    <row r="42" ht="14" customHeight="1" outlineLevel="1">
      <c r="A42" s="91"/>
      <c r="B42" s="76" t="s">
        <v>510</v>
      </c>
      <c r="C42" s="91"/>
      <c r="D42" s="93" t="str">
        <f>'ОС'!B18</f>
        <v xml:space="preserve">Сплошное выравнивание смесями цементно-песчаными</v>
      </c>
      <c r="E42" s="86" t="str">
        <f>'ОС'!C18&amp;" мм"</f>
        <v xml:space="preserve">10 мм</v>
      </c>
      <c r="F42" s="91"/>
      <c r="G42" s="138" t="str">
        <f>'ОС'!B37</f>
        <v xml:space="preserve">Улучшенная штукатурка смесями цементно-песчаными</v>
      </c>
      <c r="H42" s="98" t="str">
        <f>'ОС'!C37&amp;" мм"</f>
        <v xml:space="preserve">17 мм</v>
      </c>
      <c r="I42" s="91"/>
      <c r="J42" s="91"/>
      <c r="K42" s="91"/>
      <c r="L42" s="91"/>
      <c r="M42" s="138" t="str">
        <f>'ОС'!B35</f>
        <v xml:space="preserve">Улучшенная штукатурка смесями цементно-песчаными</v>
      </c>
      <c r="N42" s="98" t="str">
        <f>'ОС'!C35&amp;" мм"</f>
        <v xml:space="preserve">17 мм</v>
      </c>
      <c r="O42" s="91"/>
      <c r="P42" s="91"/>
      <c r="Q42" s="91"/>
      <c r="R42" s="91"/>
      <c r="S42" s="91"/>
      <c r="T42" s="91"/>
      <c r="U42" s="91"/>
      <c r="V42" s="91"/>
      <c r="W42" s="91"/>
      <c r="X42" s="91"/>
      <c r="Y42" s="145" t="str">
        <f>'ОТ'!B8</f>
        <v xml:space="preserve">Окраска краской структурной негорючей, нанесение краскопультом, группа горючести НГ</v>
      </c>
      <c r="Z42" s="86" t="str">
        <f>'ОТ'!C8</f>
        <v xml:space="preserve">1 слой</v>
      </c>
      <c r="AA42" s="91"/>
      <c r="AB42" s="145" t="str">
        <f>'ПТ'!B22</f>
        <v xml:space="preserve">Улучшенная окраска краской водно-дисперсионной негорючей за 2 раза, группа горючести НГ</v>
      </c>
      <c r="AC42" s="86" t="str">
        <f>'ПТ'!C22</f>
        <v xml:space="preserve">2 слоя</v>
      </c>
      <c r="AD42" s="91"/>
      <c r="AE42" s="91"/>
      <c r="AF42" s="91"/>
      <c r="AG42" s="62" t="str">
        <f>'П'!A17</f>
        <v>П-4</v>
      </c>
      <c r="AH42" s="78" t="str">
        <f>П!C17</f>
        <v xml:space="preserve">Пропитка упрочняющая и обеспыливающая</v>
      </c>
      <c r="AI42" s="111" t="str">
        <f>П!D17</f>
        <v xml:space="preserve">1 слой</v>
      </c>
      <c r="AJ42" s="91"/>
      <c r="AK42" s="91"/>
      <c r="AL42" s="91"/>
    </row>
    <row r="43" ht="14" customHeight="1" outlineLevel="1">
      <c r="A43" s="91"/>
      <c r="B43" s="91"/>
      <c r="C43" s="91"/>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58"/>
      <c r="AH43" s="78" t="str">
        <f>П!C18</f>
        <v xml:space="preserve">Пол наливной (цементная основа) Церезит CN 76 EXTRAHART</v>
      </c>
      <c r="AI43" s="111" t="str">
        <f>'П'!D18&amp;" мм"</f>
        <v xml:space="preserve">20 мм</v>
      </c>
      <c r="AJ43" s="91"/>
      <c r="AK43" s="91"/>
      <c r="AL43" s="91"/>
    </row>
    <row r="44" ht="14" customHeight="1" outlineLevel="1">
      <c r="A44" s="91"/>
      <c r="B44" s="91"/>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1"/>
      <c r="AG44" s="58"/>
      <c r="AH44" s="78" t="str">
        <f>П!C19</f>
        <v xml:space="preserve">Грунтовка Бетоноконтакт Церезит CT 19</v>
      </c>
      <c r="AI44" s="111" t="str">
        <f>'П'!D19</f>
        <v xml:space="preserve">1 слой</v>
      </c>
      <c r="AJ44" s="91"/>
      <c r="AK44" s="91"/>
      <c r="AL44" s="91"/>
    </row>
    <row r="45" ht="14" customHeight="1" outlineLevel="1">
      <c r="A45" s="91"/>
      <c r="B45" s="71"/>
      <c r="C45" s="91"/>
      <c r="D45" s="91"/>
      <c r="E45" s="91"/>
      <c r="F45" s="91"/>
      <c r="G45" s="91"/>
      <c r="H45" s="91"/>
      <c r="I45" s="91"/>
      <c r="J45" s="91"/>
      <c r="K45" s="91"/>
      <c r="L45" s="91"/>
      <c r="M45" s="91"/>
      <c r="N45" s="91"/>
      <c r="O45" s="91"/>
      <c r="P45" s="91"/>
      <c r="Q45" s="91"/>
      <c r="R45" s="91"/>
      <c r="S45" s="91"/>
      <c r="T45" s="91"/>
      <c r="U45" s="91"/>
      <c r="V45" s="91"/>
      <c r="W45" s="91"/>
      <c r="X45" s="91"/>
      <c r="Y45" s="91"/>
      <c r="Z45" s="91"/>
      <c r="AA45" s="71"/>
      <c r="AB45" s="91"/>
      <c r="AC45" s="91"/>
      <c r="AD45" s="91"/>
      <c r="AE45" s="91"/>
      <c r="AF45" s="91"/>
      <c r="AG45" s="70"/>
      <c r="AH45" s="96" t="str">
        <f>П!C20</f>
        <v xml:space="preserve">Монолитный ж/бетон</v>
      </c>
      <c r="AI45" s="111" t="str">
        <f>П!D20</f>
        <v xml:space="preserve">по проекту</v>
      </c>
      <c r="AJ45" s="91"/>
      <c r="AK45" s="91"/>
      <c r="AL45" s="91"/>
    </row>
    <row r="46" ht="14" customHeight="1" outlineLevel="1">
      <c r="A46" s="91"/>
      <c r="B46" s="77" t="s">
        <v>511</v>
      </c>
      <c r="C46" s="91"/>
      <c r="D46" s="91"/>
      <c r="E46" s="91"/>
      <c r="F46" s="91"/>
      <c r="G46" s="91"/>
      <c r="H46" s="91"/>
      <c r="I46" s="91"/>
      <c r="J46" s="91"/>
      <c r="K46" s="91"/>
      <c r="L46" s="91"/>
      <c r="M46" s="91"/>
      <c r="N46" s="91"/>
      <c r="O46" s="91"/>
      <c r="P46" s="91"/>
      <c r="Q46" s="91"/>
      <c r="R46" s="91"/>
      <c r="S46" s="91"/>
      <c r="T46" s="91"/>
      <c r="U46" s="91"/>
      <c r="V46" s="91"/>
      <c r="W46" s="91"/>
      <c r="X46" s="91"/>
      <c r="Y46" s="91"/>
      <c r="Z46" s="91"/>
      <c r="AA46" s="63" t="str">
        <f>'ПТ'!A58</f>
        <v>ПТ-11</v>
      </c>
      <c r="AB46" s="142" t="str">
        <f>'ПТ'!B58</f>
        <v xml:space="preserve">Грунтовка Бетонконтакт</v>
      </c>
      <c r="AC46" s="63" t="str">
        <f>'ПТ'!C58</f>
        <v xml:space="preserve">1 слой</v>
      </c>
      <c r="AD46" s="63" t="s">
        <v>458</v>
      </c>
      <c r="AE46" s="91"/>
      <c r="AF46" s="91"/>
      <c r="AG46" s="62" t="str">
        <f>'П'!A26</f>
        <v>П-6</v>
      </c>
      <c r="AH46" s="83" t="str">
        <f>'П'!C26</f>
        <v xml:space="preserve">Пропитка упрочняющая и обеспыливающая</v>
      </c>
      <c r="AI46" s="101" t="str">
        <f>'П'!D26</f>
        <v xml:space="preserve">1 слой</v>
      </c>
      <c r="AJ46" s="91"/>
      <c r="AK46" s="91"/>
      <c r="AL46" s="91"/>
    </row>
    <row r="47" ht="29" customHeight="1" outlineLevel="1">
      <c r="A47" s="91"/>
      <c r="B47" s="91"/>
      <c r="C47" s="91"/>
      <c r="D47" s="91"/>
      <c r="E47" s="91"/>
      <c r="F47" s="91"/>
      <c r="G47" s="91"/>
      <c r="H47" s="91"/>
      <c r="I47" s="91"/>
      <c r="J47" s="91"/>
      <c r="K47" s="91"/>
      <c r="L47" s="91"/>
      <c r="M47" s="91"/>
      <c r="N47" s="91"/>
      <c r="O47" s="91"/>
      <c r="P47" s="91"/>
      <c r="Q47" s="91"/>
      <c r="R47" s="91"/>
      <c r="S47" s="91"/>
      <c r="T47" s="91"/>
      <c r="U47" s="91"/>
      <c r="V47" s="91"/>
      <c r="W47" s="91"/>
      <c r="X47" s="91"/>
      <c r="Y47" s="91"/>
      <c r="Z47" s="91"/>
      <c r="AA47" s="91"/>
      <c r="AB47" s="148" t="str">
        <f>'ПТ'!B59</f>
        <v xml:space="preserve">Шпатлевка поверхности на цементной основе</v>
      </c>
      <c r="AC47" s="86" t="str">
        <f>'ПТ'!C59&amp;" мм"</f>
        <v xml:space="preserve">2 мм</v>
      </c>
      <c r="AD47" s="91"/>
      <c r="AE47" s="91"/>
      <c r="AF47" s="91"/>
      <c r="AG47" s="58"/>
      <c r="AH47" s="91"/>
      <c r="AI47" s="60"/>
      <c r="AJ47" s="91"/>
      <c r="AK47" s="91"/>
      <c r="AL47" s="91"/>
    </row>
    <row r="48" ht="20" customHeight="1" outlineLevel="1">
      <c r="A48" s="91"/>
      <c r="B48" s="91"/>
      <c r="C48" s="91"/>
      <c r="D48" s="91"/>
      <c r="E48" s="91"/>
      <c r="F48" s="91"/>
      <c r="G48" s="91"/>
      <c r="H48" s="91"/>
      <c r="I48" s="91"/>
      <c r="J48" s="91"/>
      <c r="K48" s="91"/>
      <c r="L48" s="91"/>
      <c r="M48" s="91"/>
      <c r="N48" s="91"/>
      <c r="O48" s="91"/>
      <c r="P48" s="91"/>
      <c r="Q48" s="91"/>
      <c r="R48" s="91"/>
      <c r="S48" s="91"/>
      <c r="T48" s="91"/>
      <c r="U48" s="91"/>
      <c r="V48" s="91"/>
      <c r="W48" s="91"/>
      <c r="X48" s="91"/>
      <c r="Y48" s="91"/>
      <c r="Z48" s="91"/>
      <c r="AA48" s="91"/>
      <c r="AB48" s="160" t="str">
        <f>'ПТ'!B60</f>
        <v xml:space="preserve">Грунтовка под финишную отделку</v>
      </c>
      <c r="AC48" s="86" t="str">
        <f>'ПТ'!C60</f>
        <v xml:space="preserve">1 слой</v>
      </c>
      <c r="AD48" s="91"/>
      <c r="AE48" s="91"/>
      <c r="AF48" s="91"/>
      <c r="AG48" s="58"/>
      <c r="AH48" s="96" t="str">
        <f>'П'!C27</f>
        <v xml:space="preserve">Монолитный ж/бетон</v>
      </c>
      <c r="AI48" s="111" t="str">
        <f>'П'!D27</f>
        <v xml:space="preserve">по проекту</v>
      </c>
      <c r="AJ48" s="91"/>
      <c r="AK48" s="91"/>
      <c r="AL48" s="91"/>
    </row>
    <row r="49" ht="47" customHeight="1" outlineLevel="1">
      <c r="A49" s="91"/>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91"/>
      <c r="AB49" s="148" t="str">
        <f>'ПТ'!B61</f>
        <v xml:space="preserve">Улучшенная окраска краской водно-дисперсионной негорючей за 2 раза, группа горючести НГ</v>
      </c>
      <c r="AC49" s="86" t="str">
        <f>'ПТ'!C61</f>
        <v xml:space="preserve">2 слоя</v>
      </c>
      <c r="AD49" s="91"/>
      <c r="AE49" s="71"/>
      <c r="AF49" s="71"/>
      <c r="AG49" s="70"/>
      <c r="AH49" s="71"/>
      <c r="AI49" s="29"/>
      <c r="AJ49" s="71"/>
      <c r="AK49" s="71"/>
      <c r="AL49" s="71"/>
    </row>
    <row r="50" ht="25.5" customHeight="1" outlineLevel="1">
      <c r="A50" s="91"/>
      <c r="B50" s="108" t="s">
        <v>572</v>
      </c>
      <c r="C50" s="63"/>
      <c r="D50" s="63"/>
      <c r="E50" s="63"/>
      <c r="F50" s="82" t="str">
        <f>'ОС'!A49</f>
        <v>ОС-26</v>
      </c>
      <c r="G50" s="136" t="str">
        <f>'ОС'!B49</f>
        <v xml:space="preserve">Грунтовка Бетонконтакт</v>
      </c>
      <c r="H50" s="98" t="str">
        <f>'ОС'!C49</f>
        <v xml:space="preserve">1 слой</v>
      </c>
      <c r="I50" s="63"/>
      <c r="J50" s="63"/>
      <c r="K50" s="63"/>
      <c r="L50" s="63"/>
      <c r="M50" s="63"/>
      <c r="N50" s="63"/>
      <c r="O50" s="63"/>
      <c r="P50" s="63"/>
      <c r="Q50" s="63"/>
      <c r="R50" s="63"/>
      <c r="S50" s="63"/>
      <c r="T50" s="63"/>
      <c r="U50" s="63"/>
      <c r="V50" s="63"/>
      <c r="W50" s="63"/>
      <c r="X50" s="82" t="str">
        <f>'ОТ'!A21</f>
        <v>ОТ-10</v>
      </c>
      <c r="Y50" s="147" t="str">
        <f>'ОТ'!B21</f>
        <v xml:space="preserve">Грунтовка под финишную отделку</v>
      </c>
      <c r="Z50" s="86" t="str">
        <f>'ОТ'!C21</f>
        <v xml:space="preserve">1 слой</v>
      </c>
      <c r="AA50" s="63"/>
      <c r="AB50" s="63"/>
      <c r="AC50" s="63"/>
      <c r="AD50" s="63"/>
      <c r="AE50" s="63"/>
      <c r="AF50" s="63"/>
      <c r="AG50" s="63"/>
      <c r="AH50" s="63"/>
      <c r="AI50" s="63"/>
      <c r="AJ50" s="63"/>
      <c r="AK50" s="63"/>
      <c r="AL50" s="63"/>
    </row>
    <row r="51" ht="36.5" customHeight="1" outlineLevel="1">
      <c r="A51" s="91"/>
      <c r="B51" s="60"/>
      <c r="C51" s="91"/>
      <c r="D51" s="91"/>
      <c r="E51" s="91"/>
      <c r="F51" s="91"/>
      <c r="G51" s="138" t="str">
        <f>'ОС'!B50</f>
        <v xml:space="preserve">Затирка поверхности после демонтажа опалубки</v>
      </c>
      <c r="H51" s="98" t="str">
        <f>'ОС'!C50&amp;" мм"</f>
        <v xml:space="preserve">2-4 мм</v>
      </c>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row>
    <row r="52" ht="25.5" customHeight="1" outlineLevel="1">
      <c r="A52" s="91"/>
      <c r="B52" s="60"/>
      <c r="C52" s="91"/>
      <c r="D52" s="91"/>
      <c r="E52" s="91"/>
      <c r="F52" s="91"/>
      <c r="G52" s="136" t="str">
        <f>'ОС'!B51</f>
        <v xml:space="preserve">Грунтовка глубокого проникновения</v>
      </c>
      <c r="H52" s="98" t="str">
        <f>'ОС'!C51</f>
        <v xml:space="preserve">1 слой</v>
      </c>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row>
    <row r="53" ht="33.5" customHeight="1" outlineLevel="1">
      <c r="A53" s="91"/>
      <c r="B53" s="60"/>
      <c r="C53" s="71"/>
      <c r="D53" s="71"/>
      <c r="E53" s="71"/>
      <c r="F53" s="71"/>
      <c r="G53" s="138" t="str">
        <f>'ОС'!B52</f>
        <v xml:space="preserve">Шпатлевка поверхности на цементной основе</v>
      </c>
      <c r="H53" s="98" t="str">
        <f>'ОС'!C52&amp;" мм"</f>
        <v xml:space="preserve">2 мм</v>
      </c>
      <c r="I53" s="71"/>
      <c r="J53" s="71"/>
      <c r="K53" s="71"/>
      <c r="L53" s="71"/>
      <c r="M53" s="71"/>
      <c r="N53" s="71"/>
      <c r="O53" s="71"/>
      <c r="P53" s="71"/>
      <c r="Q53" s="71"/>
      <c r="R53" s="71"/>
      <c r="S53" s="71"/>
      <c r="T53" s="71"/>
      <c r="U53" s="71"/>
      <c r="V53" s="71"/>
      <c r="W53" s="71"/>
      <c r="X53" s="91"/>
      <c r="Y53" s="91"/>
      <c r="Z53" s="91"/>
      <c r="AA53" s="71"/>
      <c r="AB53" s="71"/>
      <c r="AC53" s="71"/>
      <c r="AD53" s="71"/>
      <c r="AE53" s="71"/>
      <c r="AF53" s="71"/>
      <c r="AG53" s="71"/>
      <c r="AH53" s="71"/>
      <c r="AI53" s="71"/>
      <c r="AJ53" s="71"/>
      <c r="AK53" s="71"/>
      <c r="AL53" s="71"/>
    </row>
    <row r="54" ht="25.5" customHeight="1" outlineLevel="1">
      <c r="A54" s="91"/>
      <c r="B54" s="287" t="s">
        <v>513</v>
      </c>
      <c r="C54" s="63"/>
      <c r="D54" s="63"/>
      <c r="E54" s="63"/>
      <c r="F54" s="63" t="str">
        <f>'ОС'!A138</f>
        <v>ОС-51</v>
      </c>
      <c r="G54" s="142" t="str">
        <f>'ОС'!B138</f>
        <v xml:space="preserve">Грунтовка Бетонконтакт</v>
      </c>
      <c r="H54" s="63" t="str">
        <f>'ОС'!C138</f>
        <v xml:space="preserve">1 слой</v>
      </c>
      <c r="I54" s="385"/>
      <c r="J54" s="385"/>
      <c r="K54" s="385"/>
      <c r="L54" s="63"/>
      <c r="M54" s="63"/>
      <c r="N54" s="63"/>
      <c r="O54" s="63"/>
      <c r="P54" s="63"/>
      <c r="Q54" s="63"/>
      <c r="R54" s="63"/>
      <c r="S54" s="63"/>
      <c r="T54" s="63"/>
      <c r="U54" s="63"/>
      <c r="V54" s="63"/>
      <c r="W54" s="63"/>
      <c r="X54" s="91"/>
      <c r="Y54" s="138" t="str">
        <f>'ОТ'!B22</f>
        <v xml:space="preserve">Улучшенная окраска краской водно-дисперсионной негорючей за 2 раза, группа горючести НГ</v>
      </c>
      <c r="Z54" s="86" t="str">
        <f>'ОТ'!C22</f>
        <v xml:space="preserve">2 слоя</v>
      </c>
      <c r="AA54" s="63"/>
      <c r="AB54" s="63"/>
      <c r="AC54" s="63"/>
      <c r="AD54" s="63"/>
      <c r="AE54" s="63"/>
      <c r="AF54" s="63"/>
      <c r="AG54" s="63"/>
      <c r="AH54" s="63"/>
      <c r="AI54" s="63"/>
      <c r="AJ54" s="63"/>
      <c r="AK54" s="63"/>
      <c r="AL54" s="63"/>
    </row>
    <row r="55" ht="47" customHeight="1" outlineLevel="1">
      <c r="A55" s="71"/>
      <c r="B55" s="60"/>
      <c r="C55" s="71"/>
      <c r="D55" s="71"/>
      <c r="E55" s="71"/>
      <c r="F55" s="71"/>
      <c r="G55" s="151" t="str">
        <f>'ОС'!B139</f>
        <v xml:space="preserve">Шпатлевка поверхности на цементной основе</v>
      </c>
      <c r="H55" s="75" t="str">
        <f>'ОС'!C139&amp;" мм"</f>
        <v xml:space="preserve">2 мм</v>
      </c>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row>
    <row r="56" ht="30" outlineLevel="1">
      <c r="A56" s="77" t="s">
        <v>573</v>
      </c>
      <c r="B56" s="77" t="s">
        <v>501</v>
      </c>
      <c r="C56" s="63"/>
      <c r="D56" s="63"/>
      <c r="E56" s="63"/>
      <c r="F56" s="63"/>
      <c r="G56" s="63"/>
      <c r="H56" s="63"/>
      <c r="I56" s="63"/>
      <c r="J56" s="63"/>
      <c r="K56" s="63"/>
      <c r="L56" s="63"/>
      <c r="M56" s="63"/>
      <c r="N56" s="63"/>
      <c r="O56" s="102" t="str">
        <f>'ОС'!A6</f>
        <v>ОС-3</v>
      </c>
      <c r="P56" s="103" t="str">
        <f>'ОС'!B6</f>
        <v xml:space="preserve">Слой штукатурно-клеевой Технониколь 210 или аналог, армированный сеткой фасадной стеклотканевой щелочестойкой М3600</v>
      </c>
      <c r="Q56" s="63" t="str">
        <f>'ОС'!C6&amp;" мм"</f>
        <v xml:space="preserve">10 мм</v>
      </c>
      <c r="R56" s="63"/>
      <c r="S56" s="63"/>
      <c r="T56" s="63"/>
      <c r="U56" s="63"/>
      <c r="V56" s="63"/>
      <c r="W56" s="63"/>
      <c r="X56" s="63" t="str">
        <f>'ОТ'!A7</f>
        <v>ОТ-3</v>
      </c>
      <c r="Y56" s="379" t="str">
        <f>'ОТ'!B7</f>
        <v xml:space="preserve">Грунт-краска колеруемая, группа горючести НГ</v>
      </c>
      <c r="Z56" s="63" t="str">
        <f>'ОТ'!C7</f>
        <v xml:space="preserve">1 слой</v>
      </c>
      <c r="AA56" s="133" t="str">
        <f>'ПТ'!A129</f>
        <v>ПТ-27</v>
      </c>
      <c r="AB56" s="67" t="str">
        <f>'ПТ'!B129</f>
        <v xml:space="preserve">Смесь клеевая для монтажа утеплителя (Технониколь 110)</v>
      </c>
      <c r="AC56" s="66" t="str">
        <f>'ПТ'!C129&amp;" мм"</f>
        <v xml:space="preserve">5 мм</v>
      </c>
      <c r="AD56" s="63" t="s">
        <v>458</v>
      </c>
      <c r="AE56" s="63" t="s">
        <v>458</v>
      </c>
      <c r="AF56" s="66" t="s">
        <v>458</v>
      </c>
      <c r="AG56" s="62" t="str">
        <f>П!A284</f>
        <v>П-48</v>
      </c>
      <c r="AH56" s="107" t="str">
        <f>П!C284</f>
        <v xml:space="preserve">Керамогранит с затиркой швов</v>
      </c>
      <c r="AI56" s="101" t="str">
        <f>П!D284&amp;" мм"</f>
        <v xml:space="preserve">8 мм</v>
      </c>
      <c r="AJ56" s="76" t="str">
        <f>П!A362</f>
        <v>ПЛН-03</v>
      </c>
      <c r="AK56" s="67" t="str">
        <f>П!C362</f>
        <v xml:space="preserve">Плинтус из керамогранита h=100мм (нарезать из керамогранита отделки пола)</v>
      </c>
      <c r="AL56" s="63" t="str">
        <f>П!D362&amp;" мм"</f>
        <v xml:space="preserve">8 мм</v>
      </c>
    </row>
    <row r="57" ht="33.5" customHeight="1" outlineLevel="1">
      <c r="A57" s="91"/>
      <c r="B57" s="91"/>
      <c r="C57" s="91"/>
      <c r="D57" s="91"/>
      <c r="E57" s="91"/>
      <c r="F57" s="91"/>
      <c r="G57" s="91"/>
      <c r="H57" s="91"/>
      <c r="I57" s="91"/>
      <c r="J57" s="91"/>
      <c r="K57" s="91"/>
      <c r="L57" s="91"/>
      <c r="M57" s="91"/>
      <c r="N57" s="91"/>
      <c r="O57" s="91"/>
      <c r="P57" s="91"/>
      <c r="Q57" s="91"/>
      <c r="R57" s="91"/>
      <c r="S57" s="91"/>
      <c r="T57" s="91"/>
      <c r="U57" s="91"/>
      <c r="V57" s="91"/>
      <c r="W57" s="91"/>
      <c r="X57" s="91"/>
      <c r="Y57" s="175"/>
      <c r="Z57" s="91"/>
      <c r="AB57" s="143" t="str">
        <f>'ПТ'!B130</f>
        <v xml:space="preserve">Утеплитель минераловатный (Технониколь - ТЕХНОФАС ДЕКОР) ρ=90-110 кг/м³, предел прочности на отрыв не менее 15 кПа, λ=0,044 Вт/м°С</v>
      </c>
      <c r="AC57" s="189" t="str">
        <f>'ПТ'!C130&amp;" мм"</f>
        <v xml:space="preserve">150 мм</v>
      </c>
      <c r="AD57" s="91"/>
      <c r="AE57" s="91"/>
      <c r="AF57" s="60"/>
      <c r="AG57" s="58"/>
      <c r="AH57" s="78" t="str">
        <f>П!C285</f>
        <v xml:space="preserve">Клей плиточный водостойкий Церезит СМ 16</v>
      </c>
      <c r="AI57" s="111" t="str">
        <f>П!D285&amp;" мм"</f>
        <v xml:space="preserve">6 мм</v>
      </c>
      <c r="AJ57" s="91"/>
      <c r="AK57" s="91"/>
      <c r="AL57" s="91"/>
    </row>
    <row r="58" ht="33.5" customHeight="1" outlineLevel="1">
      <c r="A58" s="91"/>
      <c r="B58" s="91"/>
      <c r="C58" s="91"/>
      <c r="D58" s="91"/>
      <c r="E58" s="91"/>
      <c r="F58" s="91"/>
      <c r="G58" s="91"/>
      <c r="H58" s="91"/>
      <c r="I58" s="91"/>
      <c r="J58" s="91"/>
      <c r="K58" s="91"/>
      <c r="L58" s="91"/>
      <c r="M58" s="91"/>
      <c r="N58" s="91"/>
      <c r="O58" s="91"/>
      <c r="P58" s="91"/>
      <c r="Q58" s="91"/>
      <c r="R58" s="91"/>
      <c r="S58" s="91"/>
      <c r="T58" s="91"/>
      <c r="U58" s="91"/>
      <c r="V58" s="91"/>
      <c r="W58" s="91"/>
      <c r="X58" s="91"/>
      <c r="Y58" s="145" t="str">
        <f>'ОТ'!B8</f>
        <v xml:space="preserve">Окраска краской структурной негорючей, нанесение краскопультом, группа горючести НГ</v>
      </c>
      <c r="Z58" s="86" t="str">
        <f>'ОТ'!C8</f>
        <v xml:space="preserve">1 слой</v>
      </c>
      <c r="AB58" s="175"/>
      <c r="AC58" s="60"/>
      <c r="AD58" s="91"/>
      <c r="AE58" s="91"/>
      <c r="AF58" s="60"/>
      <c r="AG58" s="58"/>
      <c r="AH58" s="78" t="str">
        <f>П!C286</f>
        <v xml:space="preserve">Грунтовка глубокого проникновения Церезит CT 17</v>
      </c>
      <c r="AI58" s="111" t="str">
        <f>П!D286</f>
        <v xml:space="preserve">1 слой</v>
      </c>
      <c r="AJ58" s="91"/>
      <c r="AK58" s="91"/>
      <c r="AL58" s="91"/>
    </row>
    <row r="59" ht="45.5" customHeight="1" outlineLevel="1">
      <c r="A59" s="91"/>
      <c r="B59" s="71"/>
      <c r="C59" s="91"/>
      <c r="D59" s="91"/>
      <c r="E59" s="91"/>
      <c r="F59" s="91"/>
      <c r="G59" s="91"/>
      <c r="H59" s="91"/>
      <c r="I59" s="91"/>
      <c r="J59" s="91"/>
      <c r="K59" s="91"/>
      <c r="L59" s="91"/>
      <c r="M59" s="91"/>
      <c r="N59" s="91"/>
      <c r="O59" s="91"/>
      <c r="P59" s="91"/>
      <c r="Q59" s="91"/>
      <c r="R59" s="91"/>
      <c r="S59" s="91"/>
      <c r="T59" s="91"/>
      <c r="U59" s="91"/>
      <c r="V59" s="91"/>
      <c r="W59" s="91"/>
      <c r="X59" s="71"/>
      <c r="Y59" s="71"/>
      <c r="Z59" s="71"/>
      <c r="AB59" s="93" t="str">
        <f>'ПТ'!B131</f>
        <v xml:space="preserve">Слой штукатурно-клеевой Технониколь 210 или аналог, армированный сеткой фасадной стеклотканевой щелочестойкой М3600</v>
      </c>
      <c r="AC59" s="189" t="str">
        <f>'ПТ'!C131&amp;" мм"</f>
        <v xml:space="preserve">10 мм</v>
      </c>
      <c r="AD59" s="91"/>
      <c r="AE59" s="91"/>
      <c r="AF59" s="60"/>
      <c r="AG59" s="58"/>
      <c r="AH59" s="96" t="str">
        <f>П!C287</f>
        <v xml:space="preserve">Стяжка полусухая цементно-песчаная М150, армированная фиброволокном 
(фибра полипропиленовая 12мм, расход 0.6кг/м3)</v>
      </c>
      <c r="AI59" s="111" t="str">
        <f>П!D287&amp;" мм"</f>
        <v xml:space="preserve">46 мм</v>
      </c>
      <c r="AJ59" s="91"/>
      <c r="AK59" s="91"/>
      <c r="AL59" s="91"/>
    </row>
    <row r="60" ht="32" customHeight="1" outlineLevel="1">
      <c r="A60" s="91"/>
      <c r="B60" s="77" t="s">
        <v>502</v>
      </c>
      <c r="C60" s="91"/>
      <c r="D60" s="91"/>
      <c r="E60" s="91"/>
      <c r="F60" s="91"/>
      <c r="G60" s="91"/>
      <c r="H60" s="91"/>
      <c r="I60" s="91"/>
      <c r="J60" s="91"/>
      <c r="K60" s="91"/>
      <c r="L60" s="91"/>
      <c r="M60" s="91"/>
      <c r="N60" s="91"/>
      <c r="O60" s="91"/>
      <c r="P60" s="91"/>
      <c r="Q60" s="91"/>
      <c r="R60" s="91"/>
      <c r="S60" s="91"/>
      <c r="T60" s="91"/>
      <c r="U60" s="91"/>
      <c r="V60" s="91"/>
      <c r="W60" s="91"/>
      <c r="X60" s="77" t="str">
        <f>'ОТ'!A9</f>
        <v>ОТ-4</v>
      </c>
      <c r="Y60" s="83" t="str">
        <f>'ОТ'!B9</f>
        <v xml:space="preserve">Грунтовка под финишную отделку</v>
      </c>
      <c r="Z60" s="77" t="str">
        <f>'ОТ'!C9</f>
        <v xml:space="preserve">1 слой</v>
      </c>
      <c r="AB60" s="147" t="str">
        <f>'ПТ'!B132</f>
        <v xml:space="preserve">Грунтовка под финишную отделку</v>
      </c>
      <c r="AC60" s="189" t="str">
        <f>'ПТ'!C132</f>
        <v xml:space="preserve">1 слой</v>
      </c>
      <c r="AD60" s="91"/>
      <c r="AE60" s="91"/>
      <c r="AF60" s="60"/>
      <c r="AG60" s="58"/>
      <c r="AH60" s="96" t="str">
        <f>П!C288</f>
        <v xml:space="preserve">Пленка полиэтиленовая 200 мкр</v>
      </c>
      <c r="AI60" s="111" t="str">
        <f>П!D288</f>
        <v xml:space="preserve">1 слой</v>
      </c>
      <c r="AJ60" s="91"/>
      <c r="AK60" s="91"/>
      <c r="AL60" s="91"/>
    </row>
    <row r="61" ht="51" customHeight="1" outlineLevel="1">
      <c r="A61" s="91"/>
      <c r="B61" s="91"/>
      <c r="C61" s="91"/>
      <c r="D61" s="91"/>
      <c r="E61" s="91"/>
      <c r="F61" s="91"/>
      <c r="G61" s="91"/>
      <c r="H61" s="91"/>
      <c r="I61" s="91"/>
      <c r="J61" s="91"/>
      <c r="K61" s="91"/>
      <c r="L61" s="91"/>
      <c r="M61" s="91"/>
      <c r="N61" s="91"/>
      <c r="O61" s="91"/>
      <c r="P61" s="91"/>
      <c r="Q61" s="91"/>
      <c r="R61" s="91"/>
      <c r="S61" s="91"/>
      <c r="T61" s="91"/>
      <c r="U61" s="91"/>
      <c r="V61" s="91"/>
      <c r="W61" s="91"/>
      <c r="X61" s="91"/>
      <c r="Y61" s="93" t="str">
        <f>'ОТ'!B10</f>
        <v xml:space="preserve">Простая окраска краской водно-дисперсионной негорючей за 2 раза, группа горючести НГ</v>
      </c>
      <c r="Z61" s="79" t="str">
        <f>'ОТ'!C10</f>
        <v xml:space="preserve">2 слоя</v>
      </c>
      <c r="AB61" s="145" t="str">
        <f>'ПТ'!B133</f>
        <v xml:space="preserve">Простая окраска краской водно-дисперсионной негорючей краской за 2 раза (цвет белый), группа горючести НГ</v>
      </c>
      <c r="AC61" s="189" t="str">
        <f>'ПТ'!C133</f>
        <v xml:space="preserve">2 слоя</v>
      </c>
      <c r="AD61" s="91"/>
      <c r="AE61" s="91"/>
      <c r="AF61" s="60"/>
      <c r="AG61" s="58"/>
      <c r="AH61" s="96" t="str">
        <f>П!C289</f>
        <v xml:space="preserve">Утеплитель минераловатный (Технониколь ТЕХНОФЛОР СТАНДАРТ) q=100-120 кг/м3, предел прочности на сжатие не менее 30 кПа, λ=0,044 Вт/м°С</v>
      </c>
      <c r="AI61" s="111" t="str">
        <f>П!D289&amp;" мм"</f>
        <v xml:space="preserve">40 мм</v>
      </c>
      <c r="AJ61" s="91"/>
      <c r="AK61" s="91"/>
      <c r="AL61" s="91"/>
    </row>
    <row r="62" ht="65.5" customHeight="1" outlineLevel="1">
      <c r="A62" s="71"/>
      <c r="B62" s="71"/>
      <c r="C62" s="71"/>
      <c r="D62" s="71"/>
      <c r="E62" s="71"/>
      <c r="F62" s="71"/>
      <c r="G62" s="71"/>
      <c r="H62" s="71"/>
      <c r="I62" s="71"/>
      <c r="J62" s="71"/>
      <c r="K62" s="71"/>
      <c r="L62" s="71"/>
      <c r="M62" s="71"/>
      <c r="N62" s="71"/>
      <c r="O62" s="71"/>
      <c r="P62" s="71"/>
      <c r="Q62" s="71"/>
      <c r="R62" s="71"/>
      <c r="S62" s="71"/>
      <c r="T62" s="71"/>
      <c r="U62" s="71"/>
      <c r="V62" s="71"/>
      <c r="W62" s="71"/>
      <c r="X62" s="71"/>
      <c r="Y62" s="71"/>
      <c r="Z62" s="71"/>
      <c r="AA62" s="28"/>
      <c r="AB62" s="93" t="str">
        <f>'ПТ'!B134</f>
        <v xml:space="preserve">Потолок подвесной металлический типа "Грильято" 75х75х40 (цвет белый) на металлическом каркасе, группа горючести НГ</v>
      </c>
      <c r="AC62" s="189" t="str">
        <f>'ПТ'!C134&amp;" мм"</f>
        <v xml:space="preserve">40 мм</v>
      </c>
      <c r="AD62" s="71"/>
      <c r="AE62" s="71"/>
      <c r="AF62" s="29"/>
      <c r="AG62" s="70"/>
      <c r="AH62" s="96" t="str">
        <f>П!C290</f>
        <v xml:space="preserve">Монолитный ж/бетон</v>
      </c>
      <c r="AI62" s="111" t="str">
        <f>П!D290</f>
        <v xml:space="preserve">по проекту</v>
      </c>
      <c r="AJ62" s="71"/>
      <c r="AK62" s="71"/>
      <c r="AL62" s="71"/>
    </row>
    <row r="63" ht="30" outlineLevel="1">
      <c r="A63" s="62" t="s">
        <v>574</v>
      </c>
      <c r="B63" s="53"/>
      <c r="C63" s="145"/>
      <c r="D63" s="145"/>
      <c r="E63" s="145"/>
      <c r="F63" s="145"/>
      <c r="G63" s="145"/>
      <c r="H63" s="145"/>
      <c r="I63" s="145"/>
      <c r="J63" s="145"/>
      <c r="K63" s="145"/>
      <c r="L63" s="145"/>
      <c r="M63" s="145"/>
      <c r="N63" s="145"/>
      <c r="O63" s="145"/>
      <c r="P63" s="145"/>
      <c r="Q63" s="86"/>
      <c r="R63" s="145"/>
      <c r="S63" s="145"/>
      <c r="T63" s="145"/>
      <c r="U63" s="145"/>
      <c r="V63" s="145"/>
      <c r="W63" s="145"/>
      <c r="X63" s="145"/>
      <c r="Y63" s="145"/>
      <c r="Z63" s="145"/>
      <c r="AA63" s="181" t="str">
        <f>'ПТ'!A107</f>
        <v>ПТ-22</v>
      </c>
      <c r="AB63" s="142" t="str">
        <f>'ПТ'!B107</f>
        <v xml:space="preserve">Грунтовка Бетонконтакт</v>
      </c>
      <c r="AC63" s="66" t="str">
        <f>'ПТ'!C107</f>
        <v xml:space="preserve">1 слой</v>
      </c>
      <c r="AD63" s="77" t="s">
        <v>458</v>
      </c>
      <c r="AE63" s="77" t="s">
        <v>458</v>
      </c>
      <c r="AF63" s="101" t="s">
        <v>458</v>
      </c>
      <c r="AG63" s="181" t="str">
        <f>П!A208</f>
        <v>П-34</v>
      </c>
      <c r="AH63" s="67" t="str">
        <f>П!C208</f>
        <v xml:space="preserve">Керамогранит с затиркой швов Церезит CE 89, класс затирки RGR2T</v>
      </c>
      <c r="AI63" s="66" t="str">
        <f>П!D208&amp;" мм"</f>
        <v xml:space="preserve">8 мм</v>
      </c>
      <c r="AJ63" s="77" t="s">
        <v>458</v>
      </c>
      <c r="AK63" s="77" t="s">
        <v>458</v>
      </c>
      <c r="AL63" s="101" t="s">
        <v>458</v>
      </c>
    </row>
    <row r="64" ht="30" outlineLevel="1">
      <c r="A64" s="58"/>
      <c r="B64" s="60"/>
      <c r="C64" s="91"/>
      <c r="D64" s="91"/>
      <c r="E64" s="91"/>
      <c r="F64" s="91"/>
      <c r="G64" s="91"/>
      <c r="H64" s="91"/>
      <c r="I64" s="91"/>
      <c r="J64" s="91"/>
      <c r="K64" s="91"/>
      <c r="L64" s="91"/>
      <c r="M64" s="91"/>
      <c r="N64" s="91"/>
      <c r="O64" s="91"/>
      <c r="P64" s="91"/>
      <c r="Q64" s="91"/>
      <c r="R64" s="91"/>
      <c r="S64" s="91"/>
      <c r="T64" s="91"/>
      <c r="U64" s="91"/>
      <c r="V64" s="91"/>
      <c r="W64" s="91"/>
      <c r="X64" s="91"/>
      <c r="Y64" s="91"/>
      <c r="Z64" s="91"/>
      <c r="AA64" s="58"/>
      <c r="AB64" s="145" t="str">
        <f>'ПТ'!B108</f>
        <v xml:space="preserve">Затирка поверхности после демонтажа опалубки</v>
      </c>
      <c r="AC64" s="189" t="str">
        <f>'ПТ'!C108&amp;" мм"</f>
        <v xml:space="preserve">2-4 мм</v>
      </c>
      <c r="AD64" s="91"/>
      <c r="AE64" s="91"/>
      <c r="AF64" s="60"/>
      <c r="AG64" s="58"/>
      <c r="AH64" s="147" t="str">
        <f>П!C209</f>
        <v xml:space="preserve">Клей плиточный водостойкий Церезит СМ 16 Церезит CM 17</v>
      </c>
      <c r="AI64" s="189" t="str">
        <f>П!D209&amp;" мм"</f>
        <v xml:space="preserve">6 мм</v>
      </c>
      <c r="AJ64" s="91"/>
      <c r="AK64" s="91"/>
      <c r="AL64" s="60"/>
    </row>
    <row r="65" ht="25.5" customHeight="1" outlineLevel="1">
      <c r="A65" s="58"/>
      <c r="B65" s="60"/>
      <c r="C65" s="91"/>
      <c r="D65" s="91"/>
      <c r="E65" s="91"/>
      <c r="F65" s="91"/>
      <c r="G65" s="91"/>
      <c r="H65" s="91"/>
      <c r="I65" s="91"/>
      <c r="J65" s="91"/>
      <c r="K65" s="91"/>
      <c r="L65" s="91"/>
      <c r="M65" s="91"/>
      <c r="N65" s="91"/>
      <c r="O65" s="91"/>
      <c r="P65" s="91"/>
      <c r="Q65" s="91"/>
      <c r="R65" s="91"/>
      <c r="S65" s="91"/>
      <c r="T65" s="91"/>
      <c r="U65" s="91"/>
      <c r="V65" s="91"/>
      <c r="W65" s="91"/>
      <c r="X65" s="91"/>
      <c r="Y65" s="91"/>
      <c r="Z65" s="91"/>
      <c r="AA65" s="58"/>
      <c r="AB65" s="147" t="str">
        <f>'ПТ'!B109</f>
        <v xml:space="preserve">Грунтовка фасадная универсальная</v>
      </c>
      <c r="AC65" s="189" t="str">
        <f>'ПТ'!C109</f>
        <v xml:space="preserve">1 слой</v>
      </c>
      <c r="AD65" s="91"/>
      <c r="AE65" s="91"/>
      <c r="AF65" s="60"/>
      <c r="AG65" s="58"/>
      <c r="AH65" s="147" t="str">
        <f>П!C210</f>
        <v xml:space="preserve">Гидроизоляция полимерцементная эластичная Церезит CR 166 с заведением на стену на 200 мм с прокладкой по углам водонепроницаемой ленты для герметизации швов Церезит CL 152</v>
      </c>
      <c r="AI65" s="189" t="str">
        <f>П!D210</f>
        <v xml:space="preserve">2 слоя</v>
      </c>
      <c r="AJ65" s="91"/>
      <c r="AK65" s="91"/>
      <c r="AL65" s="60"/>
    </row>
    <row r="66" ht="16" customHeight="1" outlineLevel="1">
      <c r="A66" s="58"/>
      <c r="B66" s="60"/>
      <c r="C66" s="91"/>
      <c r="D66" s="91"/>
      <c r="E66" s="91"/>
      <c r="F66" s="91"/>
      <c r="G66" s="91"/>
      <c r="H66" s="91"/>
      <c r="I66" s="91"/>
      <c r="J66" s="91"/>
      <c r="K66" s="91"/>
      <c r="L66" s="91"/>
      <c r="M66" s="91"/>
      <c r="N66" s="91"/>
      <c r="O66" s="91"/>
      <c r="P66" s="91"/>
      <c r="Q66" s="91"/>
      <c r="R66" s="91"/>
      <c r="S66" s="91"/>
      <c r="T66" s="91"/>
      <c r="U66" s="91"/>
      <c r="V66" s="91"/>
      <c r="W66" s="91"/>
      <c r="X66" s="91"/>
      <c r="Y66" s="91"/>
      <c r="Z66" s="91"/>
      <c r="AA66" s="58"/>
      <c r="AB66" s="145" t="str">
        <f>'ПТ'!B110</f>
        <v xml:space="preserve">Простая окраска краской фасадной атмосферостойкой за 2 раза</v>
      </c>
      <c r="AC66" s="189" t="str">
        <f>'ПТ'!C110</f>
        <v xml:space="preserve">2 слоя</v>
      </c>
      <c r="AD66" s="91"/>
      <c r="AE66" s="91"/>
      <c r="AF66" s="60"/>
      <c r="AG66" s="58"/>
      <c r="AH66" s="145" t="str">
        <f>П!C211</f>
        <v xml:space="preserve">Стяжка полусухая цементно-песчаная М150, армированная фиброволокном 
(фибра полипропиленовая 12мм, расход 0.6кг/м3)</v>
      </c>
      <c r="AI66" s="110" t="str">
        <f>П!D211&amp;" мм"</f>
        <v xml:space="preserve">75-83 мм</v>
      </c>
      <c r="AJ66" s="91"/>
      <c r="AK66" s="91"/>
      <c r="AL66" s="60"/>
    </row>
    <row r="67" ht="15.5" customHeight="1" outlineLevel="1">
      <c r="A67" s="70"/>
      <c r="B67" s="29"/>
      <c r="C67" s="71"/>
      <c r="D67" s="71"/>
      <c r="E67" s="71"/>
      <c r="F67" s="71"/>
      <c r="G67" s="71"/>
      <c r="H67" s="71"/>
      <c r="I67" s="71"/>
      <c r="J67" s="71"/>
      <c r="K67" s="71"/>
      <c r="L67" s="71"/>
      <c r="M67" s="71"/>
      <c r="N67" s="71"/>
      <c r="O67" s="71"/>
      <c r="P67" s="71"/>
      <c r="Q67" s="71"/>
      <c r="R67" s="71"/>
      <c r="S67" s="71"/>
      <c r="T67" s="71"/>
      <c r="U67" s="71"/>
      <c r="V67" s="71"/>
      <c r="W67" s="71"/>
      <c r="X67" s="71"/>
      <c r="Y67" s="71"/>
      <c r="Z67" s="71"/>
      <c r="AA67" s="70"/>
      <c r="AB67" s="71"/>
      <c r="AC67" s="29"/>
      <c r="AD67" s="71"/>
      <c r="AE67" s="71"/>
      <c r="AF67" s="29"/>
      <c r="AG67" s="70"/>
      <c r="AH67" s="145" t="str">
        <f>П!C212</f>
        <v xml:space="preserve">Монолитный ж/бетон</v>
      </c>
      <c r="AI67" s="189" t="str">
        <f>П!D212</f>
        <v xml:space="preserve">по проекту</v>
      </c>
      <c r="AJ67" s="71"/>
      <c r="AK67" s="71"/>
      <c r="AL67" s="29"/>
    </row>
    <row r="68" outlineLevel="1">
      <c r="A68" s="62" t="s">
        <v>491</v>
      </c>
      <c r="B68" s="53"/>
      <c r="C68" s="63"/>
      <c r="D68" s="67"/>
      <c r="E68" s="66"/>
      <c r="F68" s="63" t="str">
        <f>'ОС'!A3</f>
        <v>ОС-1</v>
      </c>
      <c r="G68" s="142" t="str">
        <f>'ОС'!B3</f>
        <v xml:space="preserve">Грунтовка Бетонконтакт</v>
      </c>
      <c r="H68" s="66" t="str">
        <f>'ОС'!C3</f>
        <v xml:space="preserve">1 слой</v>
      </c>
      <c r="I68" s="66"/>
      <c r="J68" s="67"/>
      <c r="K68" s="66"/>
      <c r="L68" s="63" t="str">
        <f>'ОС'!A28</f>
        <v>ОС-15</v>
      </c>
      <c r="M68" s="142" t="str">
        <f>'ОС'!B28</f>
        <v xml:space="preserve">Грунтовка глубокого проникновения</v>
      </c>
      <c r="N68" s="66" t="str">
        <f>'ОС'!C28</f>
        <v xml:space="preserve">1 слой</v>
      </c>
      <c r="O68" s="167"/>
      <c r="P68" s="67"/>
      <c r="Q68" s="66"/>
      <c r="R68" s="67"/>
      <c r="S68" s="67"/>
      <c r="T68" s="66"/>
      <c r="U68" s="67"/>
      <c r="V68" s="67"/>
      <c r="W68" s="66"/>
      <c r="X68" s="63" t="str">
        <f>'ОТ'!A29</f>
        <v>ОТ-14</v>
      </c>
      <c r="Y68" s="142" t="str">
        <f>'ОТ'!B29</f>
        <v xml:space="preserve">Пропитка упрочняющая обеспыливающая</v>
      </c>
      <c r="Z68" s="66" t="str">
        <f>'ОТ'!C29</f>
        <v xml:space="preserve">1 слой</v>
      </c>
      <c r="AA68" s="181" t="str">
        <f>'ПТ'!A140</f>
        <v>ПТ-30</v>
      </c>
      <c r="AB68" s="142" t="str">
        <f>'ПТ'!B140</f>
        <v xml:space="preserve">Пропитка упрочняющая обеспыливающая</v>
      </c>
      <c r="AC68" s="66" t="str">
        <f>'ПТ'!C140</f>
        <v xml:space="preserve">1 слой</v>
      </c>
      <c r="AD68" s="63" t="s">
        <v>458</v>
      </c>
      <c r="AE68" s="63" t="s">
        <v>458</v>
      </c>
      <c r="AF68" s="66" t="s">
        <v>458</v>
      </c>
      <c r="AG68" s="181" t="str">
        <f>'П'!A26</f>
        <v>П-6</v>
      </c>
      <c r="AH68" s="142" t="str">
        <f>'П'!C26</f>
        <v xml:space="preserve">Пропитка упрочняющая и обеспыливающая</v>
      </c>
      <c r="AI68" s="66" t="str">
        <f>'П'!D26</f>
        <v xml:space="preserve">1 слой</v>
      </c>
      <c r="AJ68" s="63" t="s">
        <v>458</v>
      </c>
      <c r="AK68" s="63" t="s">
        <v>458</v>
      </c>
      <c r="AL68" s="66" t="s">
        <v>458</v>
      </c>
    </row>
    <row r="69" outlineLevel="1">
      <c r="A69" s="70"/>
      <c r="B69" s="29"/>
      <c r="C69" s="71"/>
      <c r="D69" s="91"/>
      <c r="E69" s="60"/>
      <c r="F69" s="71"/>
      <c r="G69" s="151" t="str">
        <f>'ОС'!B4</f>
        <v xml:space="preserve">Затирка поверхности после демонтажа опалубки</v>
      </c>
      <c r="H69" s="152" t="str">
        <f>'ОС'!C4&amp;" мм"</f>
        <v xml:space="preserve">2-4 мм</v>
      </c>
      <c r="I69" s="29"/>
      <c r="J69" s="71"/>
      <c r="K69" s="29"/>
      <c r="L69" s="71"/>
      <c r="M69" s="151" t="str">
        <f>'ОС'!B29</f>
        <v xml:space="preserve">Простая штукатурка смесями цементно-песчаными</v>
      </c>
      <c r="N69" s="152" t="str">
        <f>'ОС'!C29&amp;" мм"</f>
        <v xml:space="preserve">14 мм</v>
      </c>
      <c r="O69" s="29"/>
      <c r="P69" s="71"/>
      <c r="Q69" s="29"/>
      <c r="R69" s="71"/>
      <c r="S69" s="71"/>
      <c r="T69" s="29"/>
      <c r="U69" s="71"/>
      <c r="V69" s="71"/>
      <c r="W69" s="29"/>
      <c r="X69" s="71"/>
      <c r="Y69" s="71"/>
      <c r="Z69" s="29"/>
      <c r="AA69" s="70"/>
      <c r="AB69" s="71"/>
      <c r="AC69" s="29"/>
      <c r="AD69" s="71"/>
      <c r="AE69" s="71"/>
      <c r="AF69" s="29"/>
      <c r="AG69" s="70"/>
      <c r="AH69" s="145" t="str">
        <f>П!C27</f>
        <v xml:space="preserve">Монолитный ж/бетон</v>
      </c>
      <c r="AI69" s="189" t="str">
        <f>П!D27</f>
        <v xml:space="preserve">по проекту</v>
      </c>
      <c r="AJ69" s="71"/>
      <c r="AK69" s="71"/>
      <c r="AL69" s="29"/>
    </row>
    <row r="70">
      <c r="A70" s="61"/>
      <c r="B70" s="14"/>
      <c r="C70" s="61" t="s">
        <v>575</v>
      </c>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5"/>
    </row>
    <row r="71" outlineLevel="1">
      <c r="A71" s="62" t="s">
        <v>576</v>
      </c>
      <c r="B71" s="53"/>
      <c r="C71" s="63" t="str">
        <f>'ОС'!A67</f>
        <v>ОС-31</v>
      </c>
      <c r="D71" s="142" t="str">
        <f>'ОС'!B67</f>
        <v xml:space="preserve">Грунтовка Бетонконтакт</v>
      </c>
      <c r="E71" s="66" t="str">
        <f>'ОС'!C67</f>
        <v xml:space="preserve">1 слой</v>
      </c>
      <c r="F71" s="190"/>
      <c r="G71" s="190"/>
      <c r="H71" s="190"/>
      <c r="I71" s="101"/>
      <c r="J71" s="107"/>
      <c r="K71" s="107"/>
      <c r="L71" s="77" t="str">
        <f>'ОС'!A117</f>
        <v>ОС-45</v>
      </c>
      <c r="M71" s="107" t="str">
        <f>'ОС'!B117</f>
        <v>ГСП-Н2</v>
      </c>
      <c r="N71" s="101" t="str">
        <f>'ОС'!C117&amp;" мм"</f>
        <v xml:space="preserve">12,5 мм</v>
      </c>
      <c r="O71" s="190"/>
      <c r="P71" s="107"/>
      <c r="Q71" s="77"/>
      <c r="R71" s="107"/>
      <c r="S71" s="107"/>
      <c r="T71" s="107"/>
      <c r="U71" s="107"/>
      <c r="V71" s="107"/>
      <c r="W71" s="107"/>
      <c r="X71" s="63" t="str">
        <f>'ОТ'!A17</f>
        <v>ОТ-8</v>
      </c>
      <c r="Y71" s="142" t="str">
        <f>'ОТ'!B17</f>
        <v xml:space="preserve">Грунтовка под финишную отделку</v>
      </c>
      <c r="Z71" s="66" t="str">
        <f>'ОТ'!C17</f>
        <v xml:space="preserve">1 слой</v>
      </c>
      <c r="AA71" s="190"/>
      <c r="AB71" s="107"/>
      <c r="AC71" s="107"/>
      <c r="AD71" s="107"/>
      <c r="AE71" s="107"/>
      <c r="AF71" s="107"/>
      <c r="AG71" s="107"/>
      <c r="AH71" s="107"/>
      <c r="AI71" s="107"/>
      <c r="AJ71" s="107"/>
      <c r="AK71" s="107"/>
      <c r="AL71" s="107"/>
    </row>
    <row r="72" outlineLevel="1">
      <c r="A72" s="58"/>
      <c r="B72" s="60"/>
      <c r="C72" s="91"/>
      <c r="D72" s="93" t="str">
        <f>'ОС'!B68</f>
        <v xml:space="preserve">Профиль угловой ПВХ перфорированный с армирующей стеклотканевой сеткой 100х100мм, сплошное выравнивание смесями гипсовыми по сетке СВУ 120-2600 СП 31-111-2004</v>
      </c>
      <c r="E72" s="189" t="str">
        <f>'ОС'!C68&amp;" мм"</f>
        <v xml:space="preserve">10-40 мм</v>
      </c>
      <c r="F72" s="60"/>
      <c r="G72" s="60"/>
      <c r="H72" s="60"/>
      <c r="I72" s="60"/>
      <c r="J72" s="91"/>
      <c r="K72" s="91"/>
      <c r="L72" s="91"/>
      <c r="M72" s="78" t="str">
        <f>'ОС'!B118</f>
        <v xml:space="preserve">Грунтовка глубокого проникновения</v>
      </c>
      <c r="N72" s="111" t="str">
        <f>'ОС'!C118</f>
        <v xml:space="preserve">1 слой</v>
      </c>
      <c r="O72" s="60"/>
      <c r="P72" s="91"/>
      <c r="Q72" s="91"/>
      <c r="R72" s="91"/>
      <c r="S72" s="91"/>
      <c r="T72" s="91"/>
      <c r="U72" s="91"/>
      <c r="V72" s="91"/>
      <c r="W72" s="91"/>
      <c r="X72" s="91"/>
      <c r="Y72" s="91"/>
      <c r="Z72" s="60"/>
      <c r="AA72" s="60"/>
      <c r="AB72" s="91"/>
      <c r="AC72" s="91"/>
      <c r="AD72" s="91"/>
      <c r="AE72" s="91"/>
      <c r="AF72" s="91"/>
      <c r="AG72" s="91"/>
      <c r="AH72" s="91"/>
      <c r="AI72" s="91"/>
      <c r="AJ72" s="91"/>
      <c r="AK72" s="91"/>
      <c r="AL72" s="91"/>
    </row>
    <row r="73" outlineLevel="1">
      <c r="A73" s="58"/>
      <c r="B73" s="60"/>
      <c r="C73" s="91"/>
      <c r="D73" s="91"/>
      <c r="E73" s="60"/>
      <c r="F73" s="60"/>
      <c r="G73" s="60"/>
      <c r="H73" s="60"/>
      <c r="I73" s="60"/>
      <c r="J73" s="91"/>
      <c r="K73" s="91"/>
      <c r="L73" s="91"/>
      <c r="M73" s="138" t="str">
        <f>'ОС'!B119</f>
        <v xml:space="preserve">Профиль угловой ПВХ перфорированный с армирующей стеклотканевой сеткой 100х100мм, сплошное выравнивание смесями гипсовыми по сетке СВУ 120-2600 СП 31-111-2004</v>
      </c>
      <c r="N73" s="137" t="str">
        <f>'ОС'!C119&amp;" мм"</f>
        <v xml:space="preserve">19 мм</v>
      </c>
      <c r="O73" s="60"/>
      <c r="P73" s="91"/>
      <c r="Q73" s="91"/>
      <c r="R73" s="91"/>
      <c r="S73" s="91"/>
      <c r="T73" s="91"/>
      <c r="U73" s="91"/>
      <c r="V73" s="91"/>
      <c r="W73" s="91"/>
      <c r="X73" s="91"/>
      <c r="Y73" s="138" t="str">
        <f>'ОТ'!B18</f>
        <v xml:space="preserve">Улучшенная окраска краской водно-дисперсионной за 2 раза</v>
      </c>
      <c r="Z73" s="189" t="str">
        <f>'ОТ'!C18</f>
        <v xml:space="preserve">2 слоя</v>
      </c>
      <c r="AA73" s="60"/>
      <c r="AB73" s="91"/>
      <c r="AC73" s="91"/>
      <c r="AD73" s="91"/>
      <c r="AE73" s="91"/>
      <c r="AF73" s="91"/>
      <c r="AG73" s="91"/>
      <c r="AH73" s="91"/>
      <c r="AI73" s="91"/>
      <c r="AJ73" s="91"/>
      <c r="AK73" s="91"/>
      <c r="AL73" s="91"/>
    </row>
    <row r="74" outlineLevel="1">
      <c r="A74" s="58"/>
      <c r="B74" s="60"/>
      <c r="C74" s="91"/>
      <c r="D74" s="147" t="str">
        <f>'ОС'!B69</f>
        <v xml:space="preserve">Грунтовка глубокого проникновения</v>
      </c>
      <c r="E74" s="189" t="str">
        <f>'ОС'!C69</f>
        <v xml:space="preserve">1 слой</v>
      </c>
      <c r="F74" s="60"/>
      <c r="G74" s="60"/>
      <c r="H74" s="60"/>
      <c r="I74" s="60"/>
      <c r="J74" s="91"/>
      <c r="K74" s="91"/>
      <c r="L74" s="91"/>
      <c r="M74" s="78" t="str">
        <f>'ОС'!B120</f>
        <v xml:space="preserve">Грунтовка глубокого проникновения</v>
      </c>
      <c r="N74" s="111" t="str">
        <f>'ОС'!C120</f>
        <v xml:space="preserve">1 слой</v>
      </c>
      <c r="O74" s="60"/>
      <c r="P74" s="91"/>
      <c r="Q74" s="91"/>
      <c r="R74" s="91"/>
      <c r="S74" s="91"/>
      <c r="T74" s="91"/>
      <c r="U74" s="91"/>
      <c r="V74" s="91"/>
      <c r="W74" s="91"/>
      <c r="X74" s="91"/>
      <c r="Y74" s="91"/>
      <c r="Z74" s="60"/>
      <c r="AA74" s="60"/>
      <c r="AB74" s="91"/>
      <c r="AC74" s="91"/>
      <c r="AD74" s="91"/>
      <c r="AE74" s="91"/>
      <c r="AF74" s="91"/>
      <c r="AG74" s="91"/>
      <c r="AH74" s="91"/>
      <c r="AI74" s="91"/>
      <c r="AJ74" s="91"/>
      <c r="AK74" s="91"/>
      <c r="AL74" s="91"/>
    </row>
    <row r="75" outlineLevel="1">
      <c r="A75" s="70"/>
      <c r="B75" s="29"/>
      <c r="C75" s="71"/>
      <c r="D75" s="151" t="str">
        <f>'ОС'!B70</f>
        <v xml:space="preserve">Шпатлевка поверхности на гипсовой основе</v>
      </c>
      <c r="E75" s="152" t="str">
        <f>'ОС'!C70&amp;" мм"</f>
        <v xml:space="preserve">2 мм</v>
      </c>
      <c r="F75" s="29"/>
      <c r="G75" s="29"/>
      <c r="H75" s="29"/>
      <c r="I75" s="29"/>
      <c r="J75" s="71"/>
      <c r="K75" s="71"/>
      <c r="L75" s="71"/>
      <c r="M75" s="153" t="str">
        <f>'ОС'!B121</f>
        <v xml:space="preserve">Шпатлевка поверхности на гипсовой основе</v>
      </c>
      <c r="N75" s="49" t="str">
        <f>'ОС'!C121&amp;" мм"</f>
        <v xml:space="preserve">2 мм</v>
      </c>
      <c r="O75" s="29"/>
      <c r="P75" s="71"/>
      <c r="Q75" s="71"/>
      <c r="R75" s="71"/>
      <c r="S75" s="71"/>
      <c r="T75" s="71"/>
      <c r="U75" s="71"/>
      <c r="V75" s="71"/>
      <c r="W75" s="71"/>
      <c r="X75" s="71"/>
      <c r="Y75" s="71"/>
      <c r="Z75" s="29"/>
      <c r="AA75" s="29"/>
      <c r="AB75" s="71"/>
      <c r="AC75" s="71"/>
      <c r="AD75" s="71"/>
      <c r="AE75" s="71"/>
      <c r="AF75" s="71"/>
      <c r="AG75" s="71"/>
      <c r="AH75" s="71"/>
      <c r="AI75" s="71"/>
      <c r="AJ75" s="71"/>
      <c r="AK75" s="71"/>
      <c r="AL75" s="71"/>
    </row>
    <row r="76" ht="4.5" customHeight="1" outlineLevel="1">
      <c r="A76" s="62" t="s">
        <v>577</v>
      </c>
      <c r="B76" s="53"/>
      <c r="C76" s="77"/>
      <c r="D76" s="79"/>
      <c r="E76" s="77"/>
      <c r="F76" s="77"/>
      <c r="G76" s="77"/>
      <c r="H76" s="77"/>
      <c r="I76" s="77"/>
      <c r="J76" s="77"/>
      <c r="K76" s="77"/>
      <c r="L76" s="77" t="str">
        <f>'ОС'!A71</f>
        <v>ОС-33</v>
      </c>
      <c r="M76" s="83" t="str">
        <f>'ОС'!B71</f>
        <v xml:space="preserve">Грунтовка глубокого проникновения</v>
      </c>
      <c r="N76" s="101" t="str">
        <f>'ОС'!C71</f>
        <v xml:space="preserve">1 слой</v>
      </c>
      <c r="O76" s="101"/>
      <c r="P76" s="77"/>
      <c r="Q76" s="77"/>
      <c r="R76" s="77"/>
      <c r="S76" s="77"/>
      <c r="T76" s="77"/>
      <c r="U76" s="77"/>
      <c r="V76" s="77"/>
      <c r="W76" s="77"/>
      <c r="X76" s="77" t="str">
        <f>'ОТ'!A17</f>
        <v>ОТ-8</v>
      </c>
      <c r="Y76" s="83" t="str">
        <f>'ОТ'!B17</f>
        <v xml:space="preserve">Грунтовка под финишную отделку</v>
      </c>
      <c r="Z76" s="101" t="str">
        <f>'ОТ'!C17</f>
        <v xml:space="preserve">1 слой</v>
      </c>
      <c r="AA76" s="101"/>
      <c r="AB76" s="77"/>
      <c r="AC76" s="77"/>
      <c r="AD76" s="77"/>
      <c r="AE76" s="77"/>
      <c r="AF76" s="77"/>
      <c r="AG76" s="77" t="str">
        <f>П!A218</f>
        <v>П-36</v>
      </c>
      <c r="AH76" s="107" t="str">
        <f>П!C218</f>
        <v xml:space="preserve">Ламинат не ниже 32 класса</v>
      </c>
      <c r="AI76" s="101" t="str">
        <f>П!D218&amp;" мм"</f>
        <v xml:space="preserve">8 мм</v>
      </c>
      <c r="AJ76" s="287" t="str">
        <f>П!A366</f>
        <v>ПЛН-08</v>
      </c>
      <c r="AK76" s="107" t="str">
        <f>П!C366</f>
        <v xml:space="preserve">Плинтус напольный ПВХ с мягким краем, с одним кабель-каналом</v>
      </c>
      <c r="AL76" s="77" t="str">
        <f>П!D366&amp;" мм"</f>
        <v xml:space="preserve">22 мм</v>
      </c>
    </row>
    <row r="77" ht="4.5" customHeight="1" outlineLevel="1">
      <c r="A77" s="58"/>
      <c r="B77" s="60"/>
      <c r="C77" s="91"/>
      <c r="D77" s="91"/>
      <c r="E77" s="91"/>
      <c r="F77" s="91"/>
      <c r="G77" s="91"/>
      <c r="H77" s="91"/>
      <c r="I77" s="91"/>
      <c r="J77" s="91"/>
      <c r="K77" s="91"/>
      <c r="L77" s="91"/>
      <c r="M77" s="91"/>
      <c r="N77" s="60"/>
      <c r="O77" s="60"/>
      <c r="P77" s="91"/>
      <c r="Q77" s="91"/>
      <c r="R77" s="91"/>
      <c r="S77" s="91"/>
      <c r="T77" s="91"/>
      <c r="U77" s="91"/>
      <c r="V77" s="91"/>
      <c r="W77" s="91"/>
      <c r="X77" s="91"/>
      <c r="Y77" s="91"/>
      <c r="Z77" s="60"/>
      <c r="AA77" s="60"/>
      <c r="AB77" s="91"/>
      <c r="AC77" s="91"/>
      <c r="AD77" s="91"/>
      <c r="AE77" s="91"/>
      <c r="AF77" s="91"/>
      <c r="AG77" s="91"/>
      <c r="AH77" s="96" t="str">
        <f>П!C219</f>
        <v xml:space="preserve">Подложка под ламинат</v>
      </c>
      <c r="AI77" s="111" t="str">
        <f>П!D219&amp;" мм"</f>
        <v xml:space="preserve">5 мм</v>
      </c>
      <c r="AJ77" s="60"/>
      <c r="AK77" s="91"/>
      <c r="AL77" s="91"/>
    </row>
    <row r="78" ht="4.5" customHeight="1" outlineLevel="1">
      <c r="A78" s="58"/>
      <c r="B78" s="60"/>
      <c r="C78" s="91"/>
      <c r="D78" s="91"/>
      <c r="E78" s="91"/>
      <c r="F78" s="91"/>
      <c r="G78" s="91"/>
      <c r="H78" s="91"/>
      <c r="I78" s="91"/>
      <c r="J78" s="91"/>
      <c r="K78" s="91"/>
      <c r="L78" s="91"/>
      <c r="M78" s="91"/>
      <c r="N78" s="60"/>
      <c r="O78" s="60"/>
      <c r="P78" s="91"/>
      <c r="Q78" s="91"/>
      <c r="R78" s="91"/>
      <c r="S78" s="91"/>
      <c r="T78" s="91"/>
      <c r="U78" s="91"/>
      <c r="V78" s="91"/>
      <c r="W78" s="91"/>
      <c r="X78" s="91"/>
      <c r="Y78" s="91"/>
      <c r="Z78" s="60"/>
      <c r="AA78" s="60"/>
      <c r="AB78" s="91"/>
      <c r="AC78" s="91"/>
      <c r="AD78" s="91"/>
      <c r="AE78" s="91"/>
      <c r="AF78" s="91"/>
      <c r="AG78" s="91"/>
      <c r="AH78" s="78" t="str">
        <f>П!C220</f>
        <v xml:space="preserve">Грунтовка глубокого проникновения Церезит CT 17</v>
      </c>
      <c r="AI78" s="111" t="str">
        <f>П!D220</f>
        <v xml:space="preserve">1 слой</v>
      </c>
      <c r="AJ78" s="60"/>
      <c r="AK78" s="91"/>
      <c r="AL78" s="91"/>
    </row>
    <row r="79" ht="4.5" customHeight="1" outlineLevel="1">
      <c r="A79" s="58"/>
      <c r="B79" s="60"/>
      <c r="C79" s="91"/>
      <c r="D79" s="91"/>
      <c r="E79" s="91"/>
      <c r="F79" s="91"/>
      <c r="G79" s="91"/>
      <c r="H79" s="91"/>
      <c r="I79" s="91"/>
      <c r="J79" s="91"/>
      <c r="K79" s="91"/>
      <c r="L79" s="91"/>
      <c r="M79" s="91"/>
      <c r="N79" s="60"/>
      <c r="O79" s="60"/>
      <c r="P79" s="91"/>
      <c r="Q79" s="91"/>
      <c r="R79" s="91"/>
      <c r="S79" s="91"/>
      <c r="T79" s="91"/>
      <c r="U79" s="91"/>
      <c r="V79" s="91"/>
      <c r="W79" s="91"/>
      <c r="X79" s="91"/>
      <c r="Y79" s="91"/>
      <c r="Z79" s="60"/>
      <c r="AA79" s="60"/>
      <c r="AB79" s="91"/>
      <c r="AC79" s="91"/>
      <c r="AD79" s="91"/>
      <c r="AE79" s="91"/>
      <c r="AF79" s="91"/>
      <c r="AG79" s="91"/>
      <c r="AH79" s="96" t="str">
        <f>П!C221</f>
        <v xml:space="preserve">Стяжка полусухая цементно-песчаная М150, армированная фиброволокном 
(фибра полипропиленовая 12мм, расход 0.6кг/м3)</v>
      </c>
      <c r="AI79" s="111" t="str">
        <f>П!D221&amp;" мм"</f>
        <v xml:space="preserve">82 мм</v>
      </c>
      <c r="AJ79" s="60"/>
      <c r="AK79" s="91"/>
      <c r="AL79" s="91"/>
    </row>
    <row r="80" ht="4.5" customHeight="1" outlineLevel="1">
      <c r="A80" s="58"/>
      <c r="B80" s="60"/>
      <c r="C80" s="91"/>
      <c r="D80" s="91"/>
      <c r="E80" s="91"/>
      <c r="F80" s="91"/>
      <c r="G80" s="91"/>
      <c r="H80" s="91"/>
      <c r="I80" s="91"/>
      <c r="J80" s="91"/>
      <c r="K80" s="91"/>
      <c r="L80" s="91"/>
      <c r="M80" s="91"/>
      <c r="N80" s="60"/>
      <c r="O80" s="60"/>
      <c r="P80" s="91"/>
      <c r="Q80" s="91"/>
      <c r="R80" s="91"/>
      <c r="S80" s="91"/>
      <c r="T80" s="91"/>
      <c r="U80" s="91"/>
      <c r="V80" s="91"/>
      <c r="W80" s="91"/>
      <c r="X80" s="91"/>
      <c r="Y80" s="91"/>
      <c r="Z80" s="60"/>
      <c r="AA80" s="60"/>
      <c r="AB80" s="91"/>
      <c r="AC80" s="91"/>
      <c r="AD80" s="91"/>
      <c r="AE80" s="91"/>
      <c r="AF80" s="91"/>
      <c r="AG80" s="91"/>
      <c r="AH80" s="97" t="str">
        <f>П!C222</f>
        <v xml:space="preserve">Подложка звукоизоляционная из сшитого вспененного полиэтилена с индексом улучшения изоляции ударного шума не менее 22 дБ</v>
      </c>
      <c r="AI80" s="111" t="str">
        <f>П!D222&amp;" мм"</f>
        <v xml:space="preserve">5 мм</v>
      </c>
      <c r="AJ80" s="60"/>
      <c r="AK80" s="91"/>
      <c r="AL80" s="91"/>
    </row>
    <row r="81" ht="4.5" customHeight="1" outlineLevel="1">
      <c r="A81" s="58"/>
      <c r="B81" s="60"/>
      <c r="C81" s="91"/>
      <c r="D81" s="91"/>
      <c r="E81" s="91"/>
      <c r="F81" s="91"/>
      <c r="G81" s="91"/>
      <c r="H81" s="91"/>
      <c r="I81" s="91"/>
      <c r="J81" s="91"/>
      <c r="K81" s="91"/>
      <c r="L81" s="91"/>
      <c r="M81" s="91"/>
      <c r="N81" s="60"/>
      <c r="O81" s="60"/>
      <c r="P81" s="91"/>
      <c r="Q81" s="91"/>
      <c r="R81" s="91"/>
      <c r="S81" s="91"/>
      <c r="T81" s="91"/>
      <c r="U81" s="91"/>
      <c r="V81" s="91"/>
      <c r="W81" s="91"/>
      <c r="X81" s="91"/>
      <c r="Y81" s="91"/>
      <c r="Z81" s="60"/>
      <c r="AA81" s="60"/>
      <c r="AB81" s="91"/>
      <c r="AC81" s="91"/>
      <c r="AD81" s="91"/>
      <c r="AE81" s="91"/>
      <c r="AF81" s="91"/>
      <c r="AG81" s="71"/>
      <c r="AH81" s="153" t="str">
        <f>П!C223</f>
        <v xml:space="preserve">Монолитный ж/бетон</v>
      </c>
      <c r="AI81" s="49" t="str">
        <f>П!D223</f>
        <v xml:space="preserve">по проекту</v>
      </c>
      <c r="AJ81" s="60"/>
      <c r="AK81" s="91"/>
      <c r="AL81" s="91"/>
    </row>
    <row r="82" ht="4.5" customHeight="1" outlineLevel="1">
      <c r="A82" s="58"/>
      <c r="B82" s="60"/>
      <c r="C82" s="91"/>
      <c r="D82" s="91"/>
      <c r="E82" s="91"/>
      <c r="F82" s="91"/>
      <c r="G82" s="91"/>
      <c r="H82" s="91"/>
      <c r="I82" s="91"/>
      <c r="J82" s="91"/>
      <c r="K82" s="91"/>
      <c r="L82" s="91"/>
      <c r="M82" s="91"/>
      <c r="N82" s="60"/>
      <c r="O82" s="60"/>
      <c r="P82" s="91"/>
      <c r="Q82" s="91"/>
      <c r="R82" s="91"/>
      <c r="S82" s="91"/>
      <c r="T82" s="91"/>
      <c r="U82" s="91"/>
      <c r="V82" s="91"/>
      <c r="W82" s="91"/>
      <c r="X82" s="91"/>
      <c r="Y82" s="91"/>
      <c r="Z82" s="60"/>
      <c r="AA82" s="60"/>
      <c r="AB82" s="91"/>
      <c r="AC82" s="91"/>
      <c r="AD82" s="91"/>
      <c r="AE82" s="91"/>
      <c r="AF82" s="91"/>
      <c r="AG82" s="77" t="str">
        <f>П!A230</f>
        <v>П-38</v>
      </c>
      <c r="AH82" s="107" t="str">
        <f>П!C230</f>
        <v xml:space="preserve">Керамогранит с затиркой швов</v>
      </c>
      <c r="AI82" s="77" t="str">
        <f>П!D230&amp;" мм"</f>
        <v xml:space="preserve">9 мм</v>
      </c>
      <c r="AJ82" s="60"/>
      <c r="AK82" s="91"/>
      <c r="AL82" s="91"/>
    </row>
    <row r="83" ht="14" customHeight="1" outlineLevel="1">
      <c r="A83" s="58"/>
      <c r="B83" s="60"/>
      <c r="C83" s="91"/>
      <c r="D83" s="91"/>
      <c r="E83" s="91"/>
      <c r="F83" s="91"/>
      <c r="G83" s="91"/>
      <c r="H83" s="91"/>
      <c r="I83" s="91"/>
      <c r="J83" s="91"/>
      <c r="K83" s="91"/>
      <c r="L83" s="91"/>
      <c r="M83" s="97" t="str">
        <f>'ОС'!B72</f>
        <v xml:space="preserve">Профиль угловой ПВХ перфорированный с армирующей стеклотканевой сеткой 100х100мм, сплошное выравнивание смесями гипсовыми по сетке СВУ 120-2600 СП 31-111-2004</v>
      </c>
      <c r="N83" s="137" t="str">
        <f>'ОС'!C72&amp;" мм"</f>
        <v xml:space="preserve">17-35 мм</v>
      </c>
      <c r="O83" s="60"/>
      <c r="P83" s="91"/>
      <c r="Q83" s="91"/>
      <c r="R83" s="91"/>
      <c r="S83" s="91"/>
      <c r="T83" s="91"/>
      <c r="U83" s="91"/>
      <c r="V83" s="91"/>
      <c r="W83" s="91"/>
      <c r="X83" s="91"/>
      <c r="Y83" s="91"/>
      <c r="Z83" s="60"/>
      <c r="AA83" s="60"/>
      <c r="AB83" s="91"/>
      <c r="AC83" s="91"/>
      <c r="AD83" s="91"/>
      <c r="AE83" s="91"/>
      <c r="AF83" s="91"/>
      <c r="AG83" s="91"/>
      <c r="AH83" s="78" t="str">
        <f>П!C231</f>
        <v xml:space="preserve">Клей плиточный водостойкий Церезит СМ 16</v>
      </c>
      <c r="AI83" s="79" t="str">
        <f>П!D231&amp;" мм"</f>
        <v xml:space="preserve">6 мм</v>
      </c>
      <c r="AJ83" s="60"/>
      <c r="AK83" s="91"/>
      <c r="AL83" s="91"/>
    </row>
    <row r="84" ht="14" customHeight="1" outlineLevel="1">
      <c r="A84" s="58"/>
      <c r="B84" s="60"/>
      <c r="C84" s="91"/>
      <c r="D84" s="91"/>
      <c r="E84" s="91"/>
      <c r="F84" s="91"/>
      <c r="G84" s="91"/>
      <c r="H84" s="91"/>
      <c r="I84" s="91"/>
      <c r="J84" s="91"/>
      <c r="K84" s="91"/>
      <c r="L84" s="91"/>
      <c r="M84" s="91"/>
      <c r="N84" s="60"/>
      <c r="O84" s="60"/>
      <c r="P84" s="91"/>
      <c r="Q84" s="91"/>
      <c r="R84" s="91"/>
      <c r="S84" s="91"/>
      <c r="T84" s="91"/>
      <c r="U84" s="91"/>
      <c r="V84" s="91"/>
      <c r="W84" s="91"/>
      <c r="X84" s="91"/>
      <c r="Y84" s="138" t="str">
        <f>'ОТ'!B18</f>
        <v xml:space="preserve">Улучшенная окраска краской водно-дисперсионной за 2 раза</v>
      </c>
      <c r="Z84" s="111" t="str">
        <f>'ОТ'!C18</f>
        <v xml:space="preserve">2 слоя</v>
      </c>
      <c r="AA84" s="60"/>
      <c r="AB84" s="91"/>
      <c r="AC84" s="91"/>
      <c r="AD84" s="91"/>
      <c r="AE84" s="91"/>
      <c r="AF84" s="91"/>
      <c r="AG84" s="91"/>
      <c r="AH84" s="78" t="str">
        <f>П!C232</f>
        <v xml:space="preserve">Грунтовка глубокого проникновения Церезит CT 17</v>
      </c>
      <c r="AI84" s="79" t="str">
        <f>П!D232</f>
        <v xml:space="preserve">1 слой</v>
      </c>
      <c r="AJ84" s="60"/>
      <c r="AK84" s="91"/>
      <c r="AL84" s="91"/>
    </row>
    <row r="85" ht="14" customHeight="1" outlineLevel="1">
      <c r="A85" s="58"/>
      <c r="B85" s="60"/>
      <c r="C85" s="91"/>
      <c r="D85" s="91"/>
      <c r="E85" s="91"/>
      <c r="F85" s="91"/>
      <c r="G85" s="91"/>
      <c r="H85" s="91"/>
      <c r="I85" s="91"/>
      <c r="J85" s="91"/>
      <c r="K85" s="91"/>
      <c r="L85" s="91"/>
      <c r="M85" s="91"/>
      <c r="N85" s="60"/>
      <c r="O85" s="60"/>
      <c r="P85" s="91"/>
      <c r="Q85" s="91"/>
      <c r="R85" s="91"/>
      <c r="S85" s="91"/>
      <c r="T85" s="91"/>
      <c r="U85" s="91"/>
      <c r="V85" s="91"/>
      <c r="W85" s="91"/>
      <c r="X85" s="91"/>
      <c r="Y85" s="91"/>
      <c r="Z85" s="60"/>
      <c r="AA85" s="60"/>
      <c r="AB85" s="91"/>
      <c r="AC85" s="91"/>
      <c r="AD85" s="91"/>
      <c r="AE85" s="91"/>
      <c r="AF85" s="91"/>
      <c r="AG85" s="91"/>
      <c r="AH85" s="96" t="str">
        <f>П!C233</f>
        <v xml:space="preserve">Стяжка полусухая цементно-песчаная М150, армированная фиброволокном 
(фибра полипропиленовая 12мм, расход 0.6кг/м3)</v>
      </c>
      <c r="AI85" s="95" t="str">
        <f>П!D233&amp;" мм"</f>
        <v xml:space="preserve">80-94 мм</v>
      </c>
      <c r="AJ85" s="60"/>
      <c r="AK85" s="91"/>
      <c r="AL85" s="91"/>
    </row>
    <row r="86" ht="14" customHeight="1" outlineLevel="1">
      <c r="A86" s="58"/>
      <c r="B86" s="60"/>
      <c r="C86" s="91"/>
      <c r="D86" s="91"/>
      <c r="E86" s="91"/>
      <c r="F86" s="91"/>
      <c r="G86" s="91"/>
      <c r="H86" s="91"/>
      <c r="I86" s="91"/>
      <c r="J86" s="91"/>
      <c r="K86" s="91"/>
      <c r="L86" s="91"/>
      <c r="M86" s="91"/>
      <c r="N86" s="60"/>
      <c r="O86" s="60"/>
      <c r="P86" s="91"/>
      <c r="Q86" s="91"/>
      <c r="R86" s="91"/>
      <c r="S86" s="91"/>
      <c r="T86" s="91"/>
      <c r="U86" s="91"/>
      <c r="V86" s="91"/>
      <c r="W86" s="91"/>
      <c r="X86" s="91"/>
      <c r="Y86" s="91"/>
      <c r="Z86" s="60"/>
      <c r="AA86" s="60"/>
      <c r="AB86" s="91"/>
      <c r="AC86" s="91"/>
      <c r="AD86" s="91"/>
      <c r="AE86" s="91"/>
      <c r="AF86" s="91"/>
      <c r="AG86" s="91"/>
      <c r="AH86" s="97" t="str">
        <f>П!C234</f>
        <v xml:space="preserve">Подложка звукоизоляционная из сшитого вспененного полиэтилена с индексом улучшения изоляции ударного шума не менее 22 дБ</v>
      </c>
      <c r="AI86" s="79" t="str">
        <f>П!D234&amp;" мм"</f>
        <v xml:space="preserve">5 мм</v>
      </c>
      <c r="AJ86" s="60"/>
      <c r="AK86" s="91"/>
      <c r="AL86" s="91"/>
    </row>
    <row r="87" ht="14" customHeight="1" outlineLevel="1">
      <c r="A87" s="58"/>
      <c r="B87" s="60"/>
      <c r="C87" s="91"/>
      <c r="D87" s="91"/>
      <c r="E87" s="91"/>
      <c r="F87" s="91"/>
      <c r="G87" s="91"/>
      <c r="H87" s="91"/>
      <c r="I87" s="91"/>
      <c r="J87" s="91"/>
      <c r="K87" s="91"/>
      <c r="L87" s="91"/>
      <c r="M87" s="91"/>
      <c r="N87" s="60"/>
      <c r="O87" s="60"/>
      <c r="P87" s="91"/>
      <c r="Q87" s="91"/>
      <c r="R87" s="91"/>
      <c r="S87" s="91"/>
      <c r="T87" s="91"/>
      <c r="U87" s="91"/>
      <c r="V87" s="91"/>
      <c r="W87" s="91"/>
      <c r="X87" s="91"/>
      <c r="Y87" s="91"/>
      <c r="Z87" s="60"/>
      <c r="AA87" s="60"/>
      <c r="AB87" s="91"/>
      <c r="AC87" s="91"/>
      <c r="AD87" s="91"/>
      <c r="AE87" s="91"/>
      <c r="AF87" s="91"/>
      <c r="AG87" s="71"/>
      <c r="AH87" s="153" t="str">
        <f>П!C235</f>
        <v xml:space="preserve">Монолитный ж/бетон</v>
      </c>
      <c r="AI87" s="139" t="str">
        <f>П!D235</f>
        <v xml:space="preserve">по проекту</v>
      </c>
      <c r="AJ87" s="60"/>
      <c r="AK87" s="91"/>
      <c r="AL87" s="91"/>
    </row>
    <row r="88" ht="14" customHeight="1" outlineLevel="1">
      <c r="A88" s="58"/>
      <c r="B88" s="60"/>
      <c r="C88" s="91"/>
      <c r="D88" s="91"/>
      <c r="E88" s="91"/>
      <c r="F88" s="91"/>
      <c r="G88" s="91"/>
      <c r="H88" s="91"/>
      <c r="I88" s="91"/>
      <c r="J88" s="91"/>
      <c r="K88" s="91"/>
      <c r="L88" s="91"/>
      <c r="M88" s="91"/>
      <c r="N88" s="60"/>
      <c r="O88" s="60"/>
      <c r="P88" s="91"/>
      <c r="Q88" s="91"/>
      <c r="R88" s="91"/>
      <c r="S88" s="91"/>
      <c r="T88" s="91"/>
      <c r="U88" s="91"/>
      <c r="V88" s="91"/>
      <c r="W88" s="91"/>
      <c r="X88" s="91"/>
      <c r="Y88" s="91"/>
      <c r="Z88" s="60"/>
      <c r="AA88" s="60"/>
      <c r="AB88" s="91"/>
      <c r="AC88" s="91"/>
      <c r="AD88" s="91"/>
      <c r="AE88" s="91"/>
      <c r="AF88" s="91"/>
      <c r="AG88" s="77" t="str">
        <f>П!A236</f>
        <v>П-39</v>
      </c>
      <c r="AH88" s="107" t="str">
        <f>П!C236</f>
        <v xml:space="preserve">Керамогранит с затиркой швов</v>
      </c>
      <c r="AI88" s="77" t="str">
        <f>П!D236&amp;" мм"</f>
        <v xml:space="preserve">8 мм</v>
      </c>
      <c r="AJ88" s="60"/>
      <c r="AK88" s="91"/>
      <c r="AL88" s="91"/>
    </row>
    <row r="89" ht="14" customHeight="1" outlineLevel="1">
      <c r="A89" s="58"/>
      <c r="B89" s="60"/>
      <c r="C89" s="91"/>
      <c r="D89" s="91"/>
      <c r="E89" s="91"/>
      <c r="F89" s="91"/>
      <c r="G89" s="91"/>
      <c r="H89" s="91"/>
      <c r="I89" s="91"/>
      <c r="J89" s="91"/>
      <c r="K89" s="91"/>
      <c r="L89" s="91"/>
      <c r="M89" s="91"/>
      <c r="N89" s="60"/>
      <c r="O89" s="60"/>
      <c r="P89" s="91"/>
      <c r="Q89" s="91"/>
      <c r="R89" s="91"/>
      <c r="S89" s="91"/>
      <c r="T89" s="91"/>
      <c r="U89" s="91"/>
      <c r="V89" s="91"/>
      <c r="W89" s="91"/>
      <c r="X89" s="91"/>
      <c r="Y89" s="91"/>
      <c r="Z89" s="60"/>
      <c r="AA89" s="60"/>
      <c r="AB89" s="91"/>
      <c r="AC89" s="91"/>
      <c r="AD89" s="91"/>
      <c r="AE89" s="91"/>
      <c r="AF89" s="91"/>
      <c r="AG89" s="91"/>
      <c r="AH89" s="78" t="str">
        <f>П!C237</f>
        <v xml:space="preserve">Клей плиточный водостойкий Церезит СМ 16</v>
      </c>
      <c r="AI89" s="79" t="str">
        <f>П!D237&amp;" мм"</f>
        <v xml:space="preserve">6 мм</v>
      </c>
      <c r="AJ89" s="60"/>
      <c r="AK89" s="91"/>
      <c r="AL89" s="91"/>
    </row>
    <row r="90" ht="4.5" customHeight="1" outlineLevel="1">
      <c r="A90" s="58"/>
      <c r="B90" s="60"/>
      <c r="C90" s="91"/>
      <c r="D90" s="91"/>
      <c r="E90" s="91"/>
      <c r="F90" s="91"/>
      <c r="G90" s="91"/>
      <c r="H90" s="91"/>
      <c r="I90" s="91"/>
      <c r="J90" s="91"/>
      <c r="K90" s="91"/>
      <c r="L90" s="91"/>
      <c r="M90" s="78" t="str">
        <f>'ОС'!B73</f>
        <v xml:space="preserve">Грунтовка глубокого проникновения</v>
      </c>
      <c r="N90" s="111" t="str">
        <f>'ОС'!C73</f>
        <v xml:space="preserve">1 слой</v>
      </c>
      <c r="O90" s="60"/>
      <c r="P90" s="91"/>
      <c r="Q90" s="91"/>
      <c r="R90" s="91"/>
      <c r="S90" s="91"/>
      <c r="T90" s="91"/>
      <c r="U90" s="91"/>
      <c r="V90" s="91"/>
      <c r="W90" s="91"/>
      <c r="X90" s="91"/>
      <c r="Y90" s="91"/>
      <c r="Z90" s="60"/>
      <c r="AA90" s="60"/>
      <c r="AB90" s="91"/>
      <c r="AC90" s="91"/>
      <c r="AD90" s="91"/>
      <c r="AE90" s="91"/>
      <c r="AF90" s="91"/>
      <c r="AG90" s="91"/>
      <c r="AH90" s="78" t="str">
        <f>П!C238</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I90" s="79" t="str">
        <f>П!D238</f>
        <v xml:space="preserve">2 слоя</v>
      </c>
      <c r="AJ90" s="60"/>
      <c r="AK90" s="91"/>
      <c r="AL90" s="91"/>
    </row>
    <row r="91" ht="4.5" customHeight="1" outlineLevel="1">
      <c r="A91" s="58"/>
      <c r="B91" s="60"/>
      <c r="C91" s="91"/>
      <c r="D91" s="91"/>
      <c r="E91" s="91"/>
      <c r="F91" s="91"/>
      <c r="G91" s="91"/>
      <c r="H91" s="91"/>
      <c r="I91" s="91"/>
      <c r="J91" s="91"/>
      <c r="K91" s="91"/>
      <c r="L91" s="91"/>
      <c r="M91" s="91"/>
      <c r="N91" s="60"/>
      <c r="O91" s="60"/>
      <c r="P91" s="91"/>
      <c r="Q91" s="91"/>
      <c r="R91" s="91"/>
      <c r="S91" s="91"/>
      <c r="T91" s="91"/>
      <c r="U91" s="91"/>
      <c r="V91" s="91"/>
      <c r="W91" s="91"/>
      <c r="X91" s="91"/>
      <c r="Y91" s="91"/>
      <c r="Z91" s="60"/>
      <c r="AA91" s="60"/>
      <c r="AB91" s="91"/>
      <c r="AC91" s="91"/>
      <c r="AD91" s="91"/>
      <c r="AE91" s="91"/>
      <c r="AF91" s="91"/>
      <c r="AG91" s="91"/>
      <c r="AH91" s="78" t="str">
        <f>П!C239</f>
        <v xml:space="preserve">Грунтовка глубокого проникновения Церезит CT 17</v>
      </c>
      <c r="AI91" s="79" t="str">
        <f>П!D239</f>
        <v xml:space="preserve">1 слой</v>
      </c>
      <c r="AJ91" s="60"/>
      <c r="AK91" s="91"/>
      <c r="AL91" s="91"/>
    </row>
    <row r="92" ht="4.5" customHeight="1" outlineLevel="1">
      <c r="A92" s="58"/>
      <c r="B92" s="60"/>
      <c r="C92" s="91"/>
      <c r="D92" s="91"/>
      <c r="E92" s="91"/>
      <c r="F92" s="91"/>
      <c r="G92" s="91"/>
      <c r="H92" s="91"/>
      <c r="I92" s="91"/>
      <c r="J92" s="91"/>
      <c r="K92" s="91"/>
      <c r="L92" s="91"/>
      <c r="M92" s="91"/>
      <c r="N92" s="60"/>
      <c r="O92" s="60"/>
      <c r="P92" s="91"/>
      <c r="Q92" s="91"/>
      <c r="R92" s="91"/>
      <c r="S92" s="91"/>
      <c r="T92" s="91"/>
      <c r="U92" s="91"/>
      <c r="V92" s="91"/>
      <c r="W92" s="91"/>
      <c r="X92" s="91"/>
      <c r="Y92" s="91"/>
      <c r="Z92" s="60"/>
      <c r="AA92" s="60"/>
      <c r="AB92" s="91"/>
      <c r="AC92" s="91"/>
      <c r="AD92" s="91"/>
      <c r="AE92" s="91"/>
      <c r="AF92" s="91"/>
      <c r="AG92" s="91"/>
      <c r="AH92" s="96" t="str">
        <f>П!C240</f>
        <v xml:space="preserve">Стяжка полусухая цементно-песчаная М150, армированная фиброволокном 
(фибра полипропиленовая 12мм, расход 0.6кг/м3)</v>
      </c>
      <c r="AI92" s="95" t="str">
        <f>П!D240&amp;" мм"</f>
        <v xml:space="preserve">80 мм</v>
      </c>
      <c r="AJ92" s="60"/>
      <c r="AK92" s="91"/>
      <c r="AL92" s="91"/>
    </row>
    <row r="93" ht="4.5" customHeight="1" outlineLevel="1">
      <c r="A93" s="58"/>
      <c r="B93" s="60"/>
      <c r="C93" s="91"/>
      <c r="D93" s="91"/>
      <c r="E93" s="91"/>
      <c r="F93" s="91"/>
      <c r="G93" s="91"/>
      <c r="H93" s="91"/>
      <c r="I93" s="91"/>
      <c r="J93" s="91"/>
      <c r="K93" s="91"/>
      <c r="L93" s="91"/>
      <c r="M93" s="91"/>
      <c r="N93" s="60"/>
      <c r="O93" s="60"/>
      <c r="P93" s="91"/>
      <c r="Q93" s="91"/>
      <c r="R93" s="91"/>
      <c r="S93" s="91"/>
      <c r="T93" s="91"/>
      <c r="U93" s="91"/>
      <c r="V93" s="91"/>
      <c r="W93" s="91"/>
      <c r="X93" s="91"/>
      <c r="Y93" s="91"/>
      <c r="Z93" s="60"/>
      <c r="AA93" s="60"/>
      <c r="AB93" s="91"/>
      <c r="AC93" s="91"/>
      <c r="AD93" s="91"/>
      <c r="AE93" s="91"/>
      <c r="AF93" s="91"/>
      <c r="AG93" s="91"/>
      <c r="AH93" s="97" t="str">
        <f>П!C241</f>
        <v xml:space="preserve">Подложка звукоизоляционная из сшитого вспененного полиэтилена с индексом улучшения изоляции ударного шума не менее 22 дБ</v>
      </c>
      <c r="AI93" s="79" t="str">
        <f>П!D241&amp;" мм"</f>
        <v xml:space="preserve">5 мм</v>
      </c>
      <c r="AJ93" s="60"/>
      <c r="AK93" s="91"/>
      <c r="AL93" s="91"/>
    </row>
    <row r="94" ht="4.5" customHeight="1" outlineLevel="1">
      <c r="A94" s="58"/>
      <c r="B94" s="60"/>
      <c r="C94" s="91"/>
      <c r="D94" s="91"/>
      <c r="E94" s="91"/>
      <c r="F94" s="91"/>
      <c r="G94" s="91"/>
      <c r="H94" s="91"/>
      <c r="I94" s="91"/>
      <c r="J94" s="91"/>
      <c r="K94" s="91"/>
      <c r="L94" s="91"/>
      <c r="M94" s="91"/>
      <c r="N94" s="60"/>
      <c r="O94" s="60"/>
      <c r="P94" s="91"/>
      <c r="Q94" s="91"/>
      <c r="R94" s="91"/>
      <c r="S94" s="91"/>
      <c r="T94" s="91"/>
      <c r="U94" s="91"/>
      <c r="V94" s="91"/>
      <c r="W94" s="91"/>
      <c r="X94" s="91"/>
      <c r="Y94" s="91"/>
      <c r="Z94" s="60"/>
      <c r="AA94" s="60"/>
      <c r="AB94" s="91"/>
      <c r="AC94" s="91"/>
      <c r="AD94" s="91"/>
      <c r="AE94" s="91"/>
      <c r="AF94" s="91"/>
      <c r="AG94" s="71"/>
      <c r="AH94" s="153" t="str">
        <f>П!C242</f>
        <v xml:space="preserve">Монолитный ж/бетон</v>
      </c>
      <c r="AI94" s="139" t="str">
        <f>П!D242</f>
        <v xml:space="preserve">по проекту</v>
      </c>
      <c r="AJ94" s="60"/>
      <c r="AK94" s="91"/>
      <c r="AL94" s="91"/>
    </row>
    <row r="95" ht="4.5" customHeight="1" outlineLevel="1">
      <c r="A95" s="58"/>
      <c r="B95" s="60"/>
      <c r="C95" s="91"/>
      <c r="D95" s="91"/>
      <c r="E95" s="91"/>
      <c r="F95" s="91"/>
      <c r="G95" s="91"/>
      <c r="H95" s="91"/>
      <c r="I95" s="91"/>
      <c r="J95" s="91"/>
      <c r="K95" s="91"/>
      <c r="L95" s="91"/>
      <c r="M95" s="91"/>
      <c r="N95" s="60"/>
      <c r="O95" s="60"/>
      <c r="P95" s="91"/>
      <c r="Q95" s="91"/>
      <c r="R95" s="91"/>
      <c r="S95" s="91"/>
      <c r="T95" s="91"/>
      <c r="U95" s="91"/>
      <c r="V95" s="91"/>
      <c r="W95" s="91"/>
      <c r="X95" s="91"/>
      <c r="Y95" s="91"/>
      <c r="Z95" s="60"/>
      <c r="AA95" s="60"/>
      <c r="AB95" s="91"/>
      <c r="AC95" s="91"/>
      <c r="AD95" s="91"/>
      <c r="AE95" s="91"/>
      <c r="AF95" s="91"/>
      <c r="AG95" s="79" t="str">
        <f>П!A243</f>
        <v>П-40</v>
      </c>
      <c r="AH95" s="96" t="str">
        <f>П!C243</f>
        <v xml:space="preserve">Керамогранит с затиркой швов</v>
      </c>
      <c r="AI95" s="79" t="str">
        <f>П!D243&amp;" мм"</f>
        <v xml:space="preserve">8 мм</v>
      </c>
      <c r="AJ95" s="60"/>
      <c r="AK95" s="91"/>
      <c r="AL95" s="91"/>
    </row>
    <row r="96" ht="4.5" customHeight="1" outlineLevel="1">
      <c r="A96" s="58"/>
      <c r="B96" s="60"/>
      <c r="C96" s="91"/>
      <c r="D96" s="91"/>
      <c r="E96" s="91"/>
      <c r="F96" s="91"/>
      <c r="G96" s="91"/>
      <c r="H96" s="91"/>
      <c r="I96" s="91"/>
      <c r="J96" s="91"/>
      <c r="K96" s="91"/>
      <c r="L96" s="91"/>
      <c r="M96" s="91"/>
      <c r="N96" s="60"/>
      <c r="O96" s="60"/>
      <c r="P96" s="91"/>
      <c r="Q96" s="91"/>
      <c r="R96" s="91"/>
      <c r="S96" s="91"/>
      <c r="T96" s="91"/>
      <c r="U96" s="91"/>
      <c r="V96" s="91"/>
      <c r="W96" s="91"/>
      <c r="X96" s="91"/>
      <c r="Y96" s="91"/>
      <c r="Z96" s="60"/>
      <c r="AA96" s="60"/>
      <c r="AB96" s="91"/>
      <c r="AC96" s="91"/>
      <c r="AD96" s="91"/>
      <c r="AE96" s="91"/>
      <c r="AF96" s="91"/>
      <c r="AG96" s="91"/>
      <c r="AH96" s="78" t="str">
        <f>П!C244</f>
        <v xml:space="preserve">Клей плиточный водостойкий Церезит СМ 16</v>
      </c>
      <c r="AI96" s="79" t="str">
        <f>П!D244&amp;" мм"</f>
        <v xml:space="preserve">6 мм</v>
      </c>
      <c r="AJ96" s="60"/>
      <c r="AK96" s="91"/>
      <c r="AL96" s="91"/>
    </row>
    <row r="97" ht="7" customHeight="1" outlineLevel="1">
      <c r="A97" s="58"/>
      <c r="B97" s="60"/>
      <c r="C97" s="91"/>
      <c r="D97" s="91"/>
      <c r="E97" s="91"/>
      <c r="F97" s="91"/>
      <c r="G97" s="91"/>
      <c r="H97" s="91"/>
      <c r="I97" s="91"/>
      <c r="J97" s="91"/>
      <c r="K97" s="91"/>
      <c r="L97" s="91"/>
      <c r="M97" s="96" t="str">
        <f>'ОС'!B74</f>
        <v xml:space="preserve">Шпатлевка поверхности на гипсовой основе</v>
      </c>
      <c r="N97" s="111" t="str">
        <f>'ОС'!C74&amp;" мм"</f>
        <v xml:space="preserve">2 мм</v>
      </c>
      <c r="O97" s="60"/>
      <c r="P97" s="91"/>
      <c r="Q97" s="91"/>
      <c r="R97" s="91"/>
      <c r="S97" s="91"/>
      <c r="T97" s="91"/>
      <c r="U97" s="91"/>
      <c r="V97" s="91"/>
      <c r="W97" s="91"/>
      <c r="X97" s="91"/>
      <c r="Y97" s="91"/>
      <c r="Z97" s="60"/>
      <c r="AA97" s="60"/>
      <c r="AB97" s="91"/>
      <c r="AC97" s="91"/>
      <c r="AD97" s="91"/>
      <c r="AE97" s="91"/>
      <c r="AF97" s="91"/>
      <c r="AG97" s="91"/>
      <c r="AH97" s="78" t="str">
        <f>П!C245</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I97" s="79" t="str">
        <f>П!D245</f>
        <v xml:space="preserve">2 слоя</v>
      </c>
      <c r="AJ97" s="60"/>
      <c r="AK97" s="91"/>
      <c r="AL97" s="91"/>
    </row>
    <row r="98" ht="7" customHeight="1" outlineLevel="1">
      <c r="A98" s="58"/>
      <c r="B98" s="60"/>
      <c r="C98" s="91"/>
      <c r="D98" s="91"/>
      <c r="E98" s="91"/>
      <c r="F98" s="91"/>
      <c r="G98" s="91"/>
      <c r="H98" s="91"/>
      <c r="I98" s="91"/>
      <c r="J98" s="91"/>
      <c r="K98" s="91"/>
      <c r="L98" s="91"/>
      <c r="M98" s="91"/>
      <c r="N98" s="60"/>
      <c r="O98" s="60"/>
      <c r="P98" s="91"/>
      <c r="Q98" s="91"/>
      <c r="R98" s="91"/>
      <c r="S98" s="91"/>
      <c r="T98" s="91"/>
      <c r="U98" s="91"/>
      <c r="V98" s="91"/>
      <c r="W98" s="91"/>
      <c r="X98" s="91"/>
      <c r="Y98" s="91"/>
      <c r="Z98" s="60"/>
      <c r="AA98" s="60"/>
      <c r="AB98" s="91"/>
      <c r="AC98" s="91"/>
      <c r="AD98" s="91"/>
      <c r="AE98" s="91"/>
      <c r="AF98" s="91"/>
      <c r="AG98" s="91"/>
      <c r="AH98" s="78" t="str">
        <f>П!C246</f>
        <v xml:space="preserve">Грунтовка глубокого проникновения Церезит CT 17</v>
      </c>
      <c r="AI98" s="79" t="str">
        <f>П!D246</f>
        <v xml:space="preserve">1 слой</v>
      </c>
      <c r="AJ98" s="60"/>
      <c r="AK98" s="91"/>
      <c r="AL98" s="91"/>
    </row>
    <row r="99" ht="7" customHeight="1" outlineLevel="1">
      <c r="A99" s="58"/>
      <c r="B99" s="60"/>
      <c r="C99" s="91"/>
      <c r="D99" s="91"/>
      <c r="E99" s="91"/>
      <c r="F99" s="91"/>
      <c r="G99" s="91"/>
      <c r="H99" s="91"/>
      <c r="I99" s="91"/>
      <c r="J99" s="91"/>
      <c r="K99" s="91"/>
      <c r="L99" s="91"/>
      <c r="M99" s="91"/>
      <c r="N99" s="60"/>
      <c r="O99" s="60"/>
      <c r="P99" s="91"/>
      <c r="Q99" s="91"/>
      <c r="R99" s="91"/>
      <c r="S99" s="91"/>
      <c r="T99" s="91"/>
      <c r="U99" s="91"/>
      <c r="V99" s="91"/>
      <c r="W99" s="91"/>
      <c r="X99" s="91"/>
      <c r="Y99" s="91"/>
      <c r="Z99" s="60"/>
      <c r="AA99" s="60"/>
      <c r="AB99" s="91"/>
      <c r="AC99" s="91"/>
      <c r="AD99" s="91"/>
      <c r="AE99" s="91"/>
      <c r="AF99" s="91"/>
      <c r="AG99" s="91"/>
      <c r="AH99" s="96" t="str">
        <f>П!C247</f>
        <v xml:space="preserve">Стяжка полусухая цементно-песчаная М150, армированная фиброволокном 
(фибра полипропиленовая 12мм, расход 0.6кг/м3)</v>
      </c>
      <c r="AI99" s="95" t="str">
        <f>П!D247&amp;" мм"</f>
        <v xml:space="preserve">80-94 мм</v>
      </c>
      <c r="AJ99" s="60"/>
      <c r="AK99" s="91"/>
      <c r="AL99" s="91"/>
    </row>
    <row r="100" ht="7" customHeight="1" outlineLevel="1">
      <c r="A100" s="58"/>
      <c r="B100" s="60"/>
      <c r="C100" s="91"/>
      <c r="D100" s="91"/>
      <c r="E100" s="91"/>
      <c r="F100" s="91"/>
      <c r="G100" s="91"/>
      <c r="H100" s="91"/>
      <c r="I100" s="91"/>
      <c r="J100" s="91"/>
      <c r="K100" s="91"/>
      <c r="L100" s="91"/>
      <c r="M100" s="91"/>
      <c r="N100" s="60"/>
      <c r="O100" s="60"/>
      <c r="P100" s="91"/>
      <c r="Q100" s="91"/>
      <c r="R100" s="91"/>
      <c r="S100" s="91"/>
      <c r="T100" s="91"/>
      <c r="U100" s="91"/>
      <c r="V100" s="91"/>
      <c r="W100" s="91"/>
      <c r="X100" s="91"/>
      <c r="Y100" s="91"/>
      <c r="Z100" s="60"/>
      <c r="AA100" s="60"/>
      <c r="AB100" s="91"/>
      <c r="AC100" s="91"/>
      <c r="AD100" s="91"/>
      <c r="AE100" s="91"/>
      <c r="AF100" s="91"/>
      <c r="AG100" s="91"/>
      <c r="AH100" s="97" t="str">
        <f>П!C248</f>
        <v xml:space="preserve">Подложка звукоизоляционная из сшитого вспененного полиэтилена с индексом улучшения изоляции ударного шума не менее 22 дБ</v>
      </c>
      <c r="AI100" s="79" t="str">
        <f>П!D248&amp;" мм"</f>
        <v xml:space="preserve">5 мм</v>
      </c>
      <c r="AJ100" s="60"/>
      <c r="AK100" s="91"/>
      <c r="AL100" s="91"/>
    </row>
    <row r="101" ht="7" customHeight="1" outlineLevel="1">
      <c r="A101" s="70"/>
      <c r="B101" s="29"/>
      <c r="C101" s="71"/>
      <c r="D101" s="71"/>
      <c r="E101" s="71"/>
      <c r="F101" s="71"/>
      <c r="G101" s="71"/>
      <c r="H101" s="71"/>
      <c r="I101" s="71"/>
      <c r="J101" s="71"/>
      <c r="K101" s="71"/>
      <c r="L101" s="71"/>
      <c r="M101" s="91"/>
      <c r="N101" s="60"/>
      <c r="O101" s="29"/>
      <c r="P101" s="71"/>
      <c r="Q101" s="71"/>
      <c r="R101" s="71"/>
      <c r="S101" s="71"/>
      <c r="T101" s="71"/>
      <c r="U101" s="71"/>
      <c r="V101" s="71"/>
      <c r="W101" s="71"/>
      <c r="X101" s="71"/>
      <c r="Y101" s="71"/>
      <c r="Z101" s="29"/>
      <c r="AA101" s="29"/>
      <c r="AB101" s="71"/>
      <c r="AC101" s="71"/>
      <c r="AD101" s="71"/>
      <c r="AE101" s="71"/>
      <c r="AF101" s="71"/>
      <c r="AG101" s="91"/>
      <c r="AH101" s="96" t="str">
        <f>П!C249</f>
        <v xml:space="preserve">Монолитный ж/бетон</v>
      </c>
      <c r="AI101" s="79" t="str">
        <f>П!D249</f>
        <v xml:space="preserve">по проекту</v>
      </c>
      <c r="AJ101" s="29"/>
      <c r="AK101" s="71"/>
      <c r="AL101" s="71"/>
    </row>
    <row r="102" outlineLevel="1">
      <c r="A102" s="77" t="s">
        <v>578</v>
      </c>
      <c r="B102" s="77"/>
      <c r="C102" s="68" t="str">
        <f>'ОС'!A83</f>
        <v>ОС-36</v>
      </c>
      <c r="D102" s="142" t="str">
        <f>'ОС'!B83</f>
        <v xml:space="preserve">Грунтовка Бетонконтакт</v>
      </c>
      <c r="E102" s="63" t="str">
        <f>'ОС'!C83</f>
        <v xml:space="preserve">1 слой</v>
      </c>
      <c r="F102" s="68" t="str">
        <f>'ОС'!A103</f>
        <v>ОС-41</v>
      </c>
      <c r="G102" s="142" t="str">
        <f>'ОС'!B103</f>
        <v xml:space="preserve">Грунтовка Бетонконтакт</v>
      </c>
      <c r="H102" s="63" t="str">
        <f>'ОС'!C103</f>
        <v xml:space="preserve">1 слой</v>
      </c>
      <c r="I102" s="133" t="str">
        <f>'ОС'!A107</f>
        <v>ОС-42</v>
      </c>
      <c r="J102" s="142" t="str">
        <f>'ОС'!B107</f>
        <v xml:space="preserve">Грунтовка Бетонконтакт</v>
      </c>
      <c r="K102" s="63" t="str">
        <f>'ОС'!C107</f>
        <v xml:space="preserve">1 слой</v>
      </c>
      <c r="L102" s="82" t="str">
        <f>'ОС'!A91</f>
        <v>ОС-38</v>
      </c>
      <c r="M102" s="83" t="str">
        <f>'ОС'!B91</f>
        <v xml:space="preserve">Грунтовка глубокого проникновения</v>
      </c>
      <c r="N102" s="101" t="str">
        <f>'ОС'!C91</f>
        <v xml:space="preserve">1 слой</v>
      </c>
      <c r="O102" s="66"/>
      <c r="P102" s="107"/>
      <c r="Q102" s="66"/>
      <c r="R102" s="84" t="str">
        <f>'ОС'!A87</f>
        <v>ОС-37</v>
      </c>
      <c r="S102" s="83" t="str">
        <f>'ОС'!B87</f>
        <v xml:space="preserve">Грунтовка глубокого проникновения</v>
      </c>
      <c r="T102" s="104" t="str">
        <f>'ОС'!C87</f>
        <v xml:space="preserve">1 слой</v>
      </c>
      <c r="U102" s="77" t="str">
        <f>'ОС'!A87</f>
        <v>ОС-37</v>
      </c>
      <c r="V102" s="83" t="str">
        <f>'ОС'!B87</f>
        <v xml:space="preserve">Грунтовка глубокого проникновения</v>
      </c>
      <c r="W102" s="101" t="str">
        <f>'ОС'!C87</f>
        <v xml:space="preserve">1 слой</v>
      </c>
      <c r="X102" s="63" t="str">
        <f>'ОТ'!A27</f>
        <v>ОТ-13</v>
      </c>
      <c r="Y102" s="147" t="str">
        <f>'ОТ'!B27</f>
        <v xml:space="preserve">Грунтовка под финишную отделку</v>
      </c>
      <c r="Z102" s="86" t="str">
        <f>'ОТ'!C27</f>
        <v xml:space="preserve">1 слой</v>
      </c>
      <c r="AA102" s="63" t="str">
        <f>'ПТ'!A111</f>
        <v>ПТ-23</v>
      </c>
      <c r="AB102" s="142" t="str">
        <f>'ПТ'!B111</f>
        <v xml:space="preserve">Пропитка упрочняющая обеспыливающая</v>
      </c>
      <c r="AC102" s="63" t="str">
        <f>'ПТ'!C111</f>
        <v xml:space="preserve">1 слой</v>
      </c>
      <c r="AD102" s="63" t="s">
        <v>458</v>
      </c>
      <c r="AE102" s="63" t="s">
        <v>458</v>
      </c>
      <c r="AF102" s="63" t="s">
        <v>458</v>
      </c>
      <c r="AG102" s="181" t="str">
        <f>П!A218</f>
        <v>П-36</v>
      </c>
      <c r="AH102" s="67" t="str">
        <f>П!C218</f>
        <v xml:space="preserve">Ламинат не ниже 32 класса</v>
      </c>
      <c r="AI102" s="66" t="str">
        <f>П!D218&amp;" мм"</f>
        <v xml:space="preserve">8 мм</v>
      </c>
      <c r="AJ102" s="82" t="str">
        <f>П!A366</f>
        <v>ПЛН-08</v>
      </c>
      <c r="AK102" s="67" t="str">
        <f>П!C366</f>
        <v xml:space="preserve">Плинтус напольный ПВХ с мягким краем, с одним кабель-каналом</v>
      </c>
      <c r="AL102" s="63" t="str">
        <f>П!D366&amp;" мм"</f>
        <v xml:space="preserve">22 мм</v>
      </c>
    </row>
    <row r="103" outlineLevel="1">
      <c r="A103" s="91"/>
      <c r="B103" s="91"/>
      <c r="C103" s="91"/>
      <c r="D103" s="93" t="str">
        <f>'ОС'!B84</f>
        <v xml:space="preserve">Сплошное выравнивание смесями гипсовыми</v>
      </c>
      <c r="E103" s="86" t="str">
        <f>'ОС'!C84&amp;" мм"</f>
        <v xml:space="preserve">10 мм</v>
      </c>
      <c r="F103" s="91"/>
      <c r="G103" s="138" t="str">
        <f>'ОС'!B104</f>
        <v xml:space="preserve">Улучшенная штукатурка  смесями гипсовыми</v>
      </c>
      <c r="H103" s="98" t="str">
        <f>'ОС'!C104&amp;" мм"</f>
        <v xml:space="preserve">17 мм</v>
      </c>
      <c r="J103" s="97" t="str">
        <f>'ОС'!B108</f>
        <v xml:space="preserve">Сплошное выравнивание смесями гипсовыми по сетке СВУ 120-2600 СП 31-111-2004</v>
      </c>
      <c r="K103" s="146" t="str">
        <f>'ОС'!C108&amp;" мм"</f>
        <v xml:space="preserve">до 35 мм</v>
      </c>
      <c r="L103" s="91"/>
      <c r="M103" s="96" t="str">
        <f>'ОС'!B92</f>
        <v xml:space="preserve">Улучшенная штукатурка смесями гипсовыми</v>
      </c>
      <c r="N103" s="137" t="str">
        <f>'ОС'!C92&amp;" мм"</f>
        <v xml:space="preserve">17 мм</v>
      </c>
      <c r="O103" s="60"/>
      <c r="P103" s="91"/>
      <c r="Q103" s="60"/>
      <c r="R103" s="91"/>
      <c r="S103" s="93" t="str">
        <f>'ОС'!B88</f>
        <v xml:space="preserve">Сплошное выравнивание смесями гипсовыми</v>
      </c>
      <c r="T103" s="122" t="str">
        <f>'ОС'!C88&amp;" мм"</f>
        <v xml:space="preserve">10 мм</v>
      </c>
      <c r="U103" s="91"/>
      <c r="V103" s="93" t="str">
        <f>'ОС'!B88</f>
        <v xml:space="preserve">Сплошное выравнивание смесями гипсовыми</v>
      </c>
      <c r="W103" s="111" t="str">
        <f>'ОС'!C88&amp;" мм"</f>
        <v xml:space="preserve">10 мм</v>
      </c>
      <c r="X103" s="91"/>
      <c r="Y103" s="91"/>
      <c r="Z103" s="91"/>
      <c r="AA103" s="91"/>
      <c r="AB103" s="91"/>
      <c r="AC103" s="91"/>
      <c r="AD103" s="91"/>
      <c r="AE103" s="91"/>
      <c r="AF103" s="91"/>
      <c r="AG103" s="58"/>
      <c r="AH103" s="145" t="str">
        <f>П!C219</f>
        <v xml:space="preserve">Подложка под ламинат</v>
      </c>
      <c r="AI103" s="189" t="str">
        <f>П!D219&amp;" мм"</f>
        <v xml:space="preserve">5 мм</v>
      </c>
      <c r="AJ103" s="91"/>
      <c r="AK103" s="91"/>
      <c r="AL103" s="91"/>
    </row>
    <row r="104" outlineLevel="1">
      <c r="A104" s="91"/>
      <c r="B104" s="91"/>
      <c r="C104" s="91"/>
      <c r="D104" s="147" t="str">
        <f>'ОС'!B85</f>
        <v xml:space="preserve">Грунтовка глубокого проникновения</v>
      </c>
      <c r="E104" s="86" t="str">
        <f>'ОС'!C85</f>
        <v xml:space="preserve">1 слой</v>
      </c>
      <c r="F104" s="91"/>
      <c r="G104" s="147" t="str">
        <f>'ОС'!B105</f>
        <v xml:space="preserve">Грунтовка глубокого проникновения</v>
      </c>
      <c r="H104" s="86" t="str">
        <f>'ОС'!C105</f>
        <v xml:space="preserve">1 слой</v>
      </c>
      <c r="J104" s="147" t="str">
        <f>'ОС'!B109</f>
        <v xml:space="preserve">Грунтовка глубокого проникновения</v>
      </c>
      <c r="K104" s="86" t="str">
        <f>'ОС'!C109</f>
        <v xml:space="preserve">1 слой</v>
      </c>
      <c r="L104" s="91"/>
      <c r="M104" s="78" t="str">
        <f>'ОС'!B93</f>
        <v xml:space="preserve">Грунтовка глубокого проникновения</v>
      </c>
      <c r="N104" s="111" t="str">
        <f>'ОС'!C93</f>
        <v xml:space="preserve">1 слой</v>
      </c>
      <c r="O104" s="60"/>
      <c r="P104" s="91"/>
      <c r="Q104" s="60"/>
      <c r="R104" s="91"/>
      <c r="S104" s="78" t="str">
        <f>'ОС'!B89</f>
        <v xml:space="preserve">Грунтовка глубокого проникновения</v>
      </c>
      <c r="T104" s="122" t="str">
        <f>'ОС'!C89</f>
        <v xml:space="preserve">1 слой</v>
      </c>
      <c r="U104" s="91"/>
      <c r="V104" s="78" t="str">
        <f>'ОС'!B89</f>
        <v xml:space="preserve">Грунтовка глубокого проникновения</v>
      </c>
      <c r="W104" s="111" t="str">
        <f>'ОС'!C89</f>
        <v xml:space="preserve">1 слой</v>
      </c>
      <c r="X104" s="91"/>
      <c r="Y104" s="91"/>
      <c r="Z104" s="91"/>
      <c r="AA104" s="91"/>
      <c r="AB104" s="91"/>
      <c r="AC104" s="91"/>
      <c r="AD104" s="91"/>
      <c r="AE104" s="91"/>
      <c r="AF104" s="91"/>
      <c r="AG104" s="58"/>
      <c r="AH104" s="147" t="str">
        <f>П!C220</f>
        <v xml:space="preserve">Грунтовка глубокого проникновения Церезит CT 17</v>
      </c>
      <c r="AI104" s="189" t="str">
        <f>П!D220</f>
        <v xml:space="preserve">1 слой</v>
      </c>
      <c r="AJ104" s="91"/>
      <c r="AK104" s="91"/>
      <c r="AL104" s="91"/>
    </row>
    <row r="105" ht="36" customHeight="1" outlineLevel="1">
      <c r="A105" s="91"/>
      <c r="B105" s="71"/>
      <c r="C105" s="71"/>
      <c r="D105" s="151" t="str">
        <f>'ОС'!B86</f>
        <v xml:space="preserve">Шпатлевка поверхности на гипсовой основе</v>
      </c>
      <c r="E105" s="75" t="str">
        <f>'ОС'!C86&amp;" мм"</f>
        <v xml:space="preserve">2 мм</v>
      </c>
      <c r="F105" s="71"/>
      <c r="G105" s="151" t="str">
        <f>'ОС'!B106</f>
        <v xml:space="preserve">Шпатлевка поверхности на гипсовой основе</v>
      </c>
      <c r="H105" s="75" t="str">
        <f>'ОС'!C106&amp;" мм"</f>
        <v xml:space="preserve">2 мм</v>
      </c>
      <c r="I105" s="28"/>
      <c r="J105" s="151" t="str">
        <f>'ОС'!B110</f>
        <v xml:space="preserve">Шпатлевка поверхности на гипсовой основе</v>
      </c>
      <c r="K105" s="75" t="str">
        <f>'ОС'!C110&amp;" мм"</f>
        <v xml:space="preserve">2 мм</v>
      </c>
      <c r="L105" s="71"/>
      <c r="M105" s="153" t="str">
        <f>'ОС'!B94</f>
        <v xml:space="preserve">Шпатлевка поверхности на гипсовой основе</v>
      </c>
      <c r="N105" s="49" t="str">
        <f>'ОС'!C94&amp;" мм"</f>
        <v xml:space="preserve">2 мм</v>
      </c>
      <c r="O105" s="29"/>
      <c r="P105" s="71"/>
      <c r="Q105" s="29"/>
      <c r="R105" s="71"/>
      <c r="S105" s="153" t="str">
        <f>'ОС'!B90</f>
        <v xml:space="preserve">Шпатлевка поверхности на гипсовой основе</v>
      </c>
      <c r="T105" s="27" t="str">
        <f>'ОС'!C90&amp;" мм"</f>
        <v xml:space="preserve">2 мм</v>
      </c>
      <c r="U105" s="71"/>
      <c r="V105" s="153" t="str">
        <f>'ОС'!B90</f>
        <v xml:space="preserve">Шпатлевка поверхности на гипсовой основе</v>
      </c>
      <c r="W105" s="49" t="str">
        <f>'ОС'!C90&amp;" мм"</f>
        <v xml:space="preserve">2 мм</v>
      </c>
      <c r="X105" s="91"/>
      <c r="Y105" s="145" t="str">
        <f>'ОТ'!B28</f>
        <v xml:space="preserve">Обои на флизелиновой основе, окраска краской водно-дисперсионной </v>
      </c>
      <c r="Z105" s="86" t="str">
        <f>'ОТ'!C28</f>
        <v xml:space="preserve">1 слой</v>
      </c>
      <c r="AA105" s="91"/>
      <c r="AB105" s="145" t="str">
        <f>'ПТ'!B112</f>
        <v xml:space="preserve">Потолок натяжной</v>
      </c>
      <c r="AC105" s="86" t="str">
        <f>'ПТ'!C112</f>
        <v xml:space="preserve">по проекту</v>
      </c>
      <c r="AD105" s="91"/>
      <c r="AE105" s="91"/>
      <c r="AF105" s="91"/>
      <c r="AG105" s="58"/>
      <c r="AH105" s="145" t="str">
        <f>П!C221</f>
        <v xml:space="preserve">Стяжка полусухая цементно-песчаная М150, армированная фиброволокном 
(фибра полипропиленовая 12мм, расход 0.6кг/м3)</v>
      </c>
      <c r="AI105" s="189" t="str">
        <f>П!D221&amp;" мм"</f>
        <v xml:space="preserve">82 мм</v>
      </c>
      <c r="AJ105" s="91"/>
      <c r="AK105" s="91"/>
      <c r="AL105" s="91"/>
    </row>
    <row r="106" outlineLevel="1">
      <c r="A106" s="91"/>
      <c r="B106" s="77" t="s">
        <v>579</v>
      </c>
      <c r="C106" s="63"/>
      <c r="D106" s="86"/>
      <c r="E106" s="63"/>
      <c r="F106" s="63"/>
      <c r="G106" s="86"/>
      <c r="H106" s="63"/>
      <c r="I106" s="63"/>
      <c r="J106" s="86"/>
      <c r="K106" s="63"/>
      <c r="L106" s="63"/>
      <c r="M106" s="86"/>
      <c r="N106" s="63"/>
      <c r="O106" s="63"/>
      <c r="P106" s="63"/>
      <c r="Q106" s="63"/>
      <c r="R106" s="77" t="str">
        <f>'ОС'!A91</f>
        <v>ОС-38</v>
      </c>
      <c r="S106" s="83" t="str">
        <f>'ОС'!B91</f>
        <v xml:space="preserve">Грунтовка глубокого проникновения</v>
      </c>
      <c r="T106" s="101" t="str">
        <f>'ОС'!C91</f>
        <v xml:space="preserve">1 слой</v>
      </c>
      <c r="U106" s="102" t="str">
        <f>'ОС'!A91</f>
        <v>ОС-38</v>
      </c>
      <c r="V106" s="386" t="str">
        <f>'ОС'!B91</f>
        <v xml:space="preserve">Грунтовка глубокого проникновения</v>
      </c>
      <c r="W106" s="186" t="str">
        <f>'ОС'!C91</f>
        <v xml:space="preserve">1 слой</v>
      </c>
      <c r="X106" s="91"/>
      <c r="Y106" s="91"/>
      <c r="Z106" s="91"/>
      <c r="AA106" s="91"/>
      <c r="AB106" s="91"/>
      <c r="AC106" s="91"/>
      <c r="AD106" s="91"/>
      <c r="AE106" s="91"/>
      <c r="AF106" s="91"/>
      <c r="AG106" s="58"/>
      <c r="AH106" s="91"/>
      <c r="AI106" s="60"/>
      <c r="AJ106" s="91"/>
      <c r="AK106" s="91"/>
      <c r="AL106" s="91"/>
    </row>
    <row r="107" ht="37" customHeight="1" outlineLevel="1">
      <c r="A107" s="91"/>
      <c r="B107" s="91"/>
      <c r="C107" s="91"/>
      <c r="D107" s="91"/>
      <c r="E107" s="91"/>
      <c r="F107" s="91"/>
      <c r="G107" s="91"/>
      <c r="H107" s="91"/>
      <c r="I107" s="91"/>
      <c r="J107" s="91"/>
      <c r="K107" s="91"/>
      <c r="L107" s="91"/>
      <c r="M107" s="91"/>
      <c r="N107" s="91"/>
      <c r="O107" s="91"/>
      <c r="P107" s="91"/>
      <c r="Q107" s="91"/>
      <c r="R107" s="91"/>
      <c r="S107" s="96" t="str">
        <f>'ОС'!B92</f>
        <v xml:space="preserve">Улучшенная штукатурка смесями гипсовыми</v>
      </c>
      <c r="T107" s="111" t="str">
        <f>'ОС'!C92&amp;" мм"</f>
        <v xml:space="preserve">17 мм</v>
      </c>
      <c r="U107" s="91"/>
      <c r="V107" s="93" t="str">
        <f>'ОС'!B92</f>
        <v xml:space="preserve">Улучшенная штукатурка смесями гипсовыми</v>
      </c>
      <c r="W107" s="186" t="str">
        <f>'ОС'!C92&amp;" мм"</f>
        <v xml:space="preserve">17 мм</v>
      </c>
      <c r="X107" s="91"/>
      <c r="Y107" s="91"/>
      <c r="Z107" s="91"/>
      <c r="AA107" s="91"/>
      <c r="AB107" s="91"/>
      <c r="AC107" s="91"/>
      <c r="AD107" s="91"/>
      <c r="AE107" s="91"/>
      <c r="AF107" s="91"/>
      <c r="AG107" s="58"/>
      <c r="AH107" s="97" t="str">
        <f>П!C222</f>
        <v xml:space="preserve">Подложка звукоизоляционная из сшитого вспененного полиэтилена с индексом улучшения изоляции ударного шума не менее 22 дБ</v>
      </c>
      <c r="AI107" s="189" t="str">
        <f>П!D222&amp;" мм"</f>
        <v xml:space="preserve">5 мм</v>
      </c>
      <c r="AJ107" s="91"/>
      <c r="AK107" s="91"/>
      <c r="AL107" s="91"/>
    </row>
    <row r="108" outlineLevel="1">
      <c r="A108" s="91"/>
      <c r="B108" s="91"/>
      <c r="C108" s="91"/>
      <c r="D108" s="91"/>
      <c r="E108" s="91"/>
      <c r="F108" s="91"/>
      <c r="G108" s="91"/>
      <c r="H108" s="91"/>
      <c r="I108" s="91"/>
      <c r="J108" s="91"/>
      <c r="K108" s="91"/>
      <c r="L108" s="91"/>
      <c r="M108" s="91"/>
      <c r="N108" s="91"/>
      <c r="O108" s="91"/>
      <c r="P108" s="91"/>
      <c r="Q108" s="91"/>
      <c r="R108" s="91"/>
      <c r="S108" s="78" t="str">
        <f>'ОС'!B93</f>
        <v xml:space="preserve">Грунтовка глубокого проникновения</v>
      </c>
      <c r="T108" s="111" t="str">
        <f>'ОС'!C93</f>
        <v xml:space="preserve">1 слой</v>
      </c>
      <c r="U108" s="91"/>
      <c r="V108" s="386" t="str">
        <f>'ОС'!B93</f>
        <v xml:space="preserve">Грунтовка глубокого проникновения</v>
      </c>
      <c r="W108" s="186" t="str">
        <f>'ОС'!C93</f>
        <v xml:space="preserve">1 слой</v>
      </c>
      <c r="X108" s="91"/>
      <c r="Y108" s="91"/>
      <c r="Z108" s="91"/>
      <c r="AA108" s="91"/>
      <c r="AB108" s="91"/>
      <c r="AC108" s="91"/>
      <c r="AD108" s="91"/>
      <c r="AE108" s="91"/>
      <c r="AF108" s="91"/>
      <c r="AG108" s="58"/>
      <c r="AH108" s="145" t="str">
        <f>П!C223</f>
        <v xml:space="preserve">Монолитный ж/бетон</v>
      </c>
      <c r="AI108" s="189" t="str">
        <f>П!D223</f>
        <v xml:space="preserve">по проекту</v>
      </c>
      <c r="AJ108" s="91"/>
      <c r="AK108" s="91"/>
      <c r="AL108" s="91"/>
    </row>
    <row r="109" outlineLevel="1">
      <c r="A109" s="71"/>
      <c r="B109" s="71"/>
      <c r="C109" s="71"/>
      <c r="D109" s="71"/>
      <c r="E109" s="71"/>
      <c r="F109" s="71"/>
      <c r="G109" s="71"/>
      <c r="H109" s="71"/>
      <c r="I109" s="71"/>
      <c r="J109" s="71"/>
      <c r="K109" s="71"/>
      <c r="L109" s="71"/>
      <c r="M109" s="71"/>
      <c r="N109" s="71"/>
      <c r="O109" s="71"/>
      <c r="P109" s="71"/>
      <c r="Q109" s="71"/>
      <c r="R109" s="71"/>
      <c r="S109" s="96" t="str">
        <f>'ОС'!B94</f>
        <v xml:space="preserve">Шпатлевка поверхности на гипсовой основе</v>
      </c>
      <c r="T109" s="111" t="str">
        <f>'ОС'!C94&amp;" мм"</f>
        <v xml:space="preserve">2 мм</v>
      </c>
      <c r="U109" s="71"/>
      <c r="V109" s="387" t="str">
        <f>'ОС'!B94</f>
        <v xml:space="preserve">Шпатлевка поверхности на гипсовой основе</v>
      </c>
      <c r="W109" s="383" t="str">
        <f>'ОС'!C94&amp;" мм"</f>
        <v xml:space="preserve">2 мм</v>
      </c>
      <c r="X109" s="71"/>
      <c r="Y109" s="71"/>
      <c r="Z109" s="71"/>
      <c r="AA109" s="71"/>
      <c r="AB109" s="71"/>
      <c r="AC109" s="71"/>
      <c r="AD109" s="71"/>
      <c r="AE109" s="71"/>
      <c r="AF109" s="71"/>
      <c r="AG109" s="70"/>
      <c r="AH109" s="71"/>
      <c r="AI109" s="29"/>
      <c r="AJ109" s="71"/>
      <c r="AK109" s="71"/>
      <c r="AL109" s="71"/>
    </row>
    <row r="110" ht="10" customHeight="1" outlineLevel="1">
      <c r="A110" s="182" t="s">
        <v>580</v>
      </c>
      <c r="B110" s="53"/>
      <c r="C110" s="190"/>
      <c r="D110" s="190"/>
      <c r="E110" s="190"/>
      <c r="F110" s="68" t="str">
        <f>'ОС'!A103</f>
        <v>ОС-41</v>
      </c>
      <c r="G110" s="142" t="str">
        <f>'ОС'!B103</f>
        <v xml:space="preserve">Грунтовка Бетонконтакт</v>
      </c>
      <c r="H110" s="63" t="str">
        <f>'ОС'!C103</f>
        <v xml:space="preserve">1 слой</v>
      </c>
      <c r="I110" s="66" t="str">
        <f>'ОС'!A107</f>
        <v>ОС-42</v>
      </c>
      <c r="J110" s="142" t="str">
        <f>'ОС'!B107</f>
        <v xml:space="preserve">Грунтовка Бетонконтакт</v>
      </c>
      <c r="K110" s="63" t="str">
        <f>'ОС'!C107</f>
        <v xml:space="preserve">1 слой</v>
      </c>
      <c r="L110" s="82" t="str">
        <f>'ОС'!A91</f>
        <v>ОС-38</v>
      </c>
      <c r="M110" s="83" t="str">
        <f>'ОС'!B91</f>
        <v xml:space="preserve">Грунтовка глубокого проникновения</v>
      </c>
      <c r="N110" s="101" t="str">
        <f>'ОС'!C91</f>
        <v xml:space="preserve">1 слой</v>
      </c>
      <c r="O110" s="190"/>
      <c r="P110" s="190"/>
      <c r="Q110" s="190"/>
      <c r="R110" s="84" t="str">
        <f>'ОС'!A87</f>
        <v>ОС-37</v>
      </c>
      <c r="S110" s="83" t="str">
        <f>'ОС'!B87</f>
        <v xml:space="preserve">Грунтовка глубокого проникновения</v>
      </c>
      <c r="T110" s="77" t="str">
        <f>'ОС'!C87</f>
        <v xml:space="preserve">1 слой</v>
      </c>
      <c r="U110" s="84" t="str">
        <f>'ОС'!A87</f>
        <v>ОС-37</v>
      </c>
      <c r="V110" s="83" t="str">
        <f>'ОС'!B87</f>
        <v xml:space="preserve">Грунтовка глубокого проникновения</v>
      </c>
      <c r="W110" s="101" t="str">
        <f>'ОС'!C87</f>
        <v xml:space="preserve">1 слой</v>
      </c>
      <c r="X110" s="63" t="str">
        <f>'ОТ'!A27</f>
        <v>ОТ-13</v>
      </c>
      <c r="Y110" s="142" t="str">
        <f>'ОТ'!B27</f>
        <v xml:space="preserve">Грунтовка под финишную отделку</v>
      </c>
      <c r="Z110" s="63" t="str">
        <f>'ОТ'!C27</f>
        <v xml:space="preserve">1 слой</v>
      </c>
      <c r="AA110" s="63" t="str">
        <f>'ПТ'!A111</f>
        <v>ПТ-23</v>
      </c>
      <c r="AB110" s="142" t="str">
        <f>'ПТ'!B111</f>
        <v xml:space="preserve">Пропитка упрочняющая обеспыливающая</v>
      </c>
      <c r="AC110" s="63" t="str">
        <f>'ПТ'!C111</f>
        <v xml:space="preserve">1 слой</v>
      </c>
      <c r="AD110" s="224" t="s">
        <v>458</v>
      </c>
      <c r="AE110" s="224" t="s">
        <v>458</v>
      </c>
      <c r="AF110" s="224" t="s">
        <v>458</v>
      </c>
      <c r="AG110" s="63" t="str">
        <f>П!A224</f>
        <v>П-37</v>
      </c>
      <c r="AH110" s="67" t="str">
        <f>П!C224</f>
        <v xml:space="preserve">Керамогранит с затиркой швов</v>
      </c>
      <c r="AI110" s="66" t="str">
        <f>П!D224&amp;" мм"</f>
        <v xml:space="preserve">8 мм</v>
      </c>
      <c r="AJ110" s="82" t="str">
        <f>П!A366</f>
        <v>ПЛН-08</v>
      </c>
      <c r="AK110" s="67" t="str">
        <f>П!C366</f>
        <v xml:space="preserve">Плинтус напольный ПВХ с мягким краем, с одним кабель-каналом</v>
      </c>
      <c r="AL110" s="224" t="str">
        <f>П!D366&amp;" мм"</f>
        <v xml:space="preserve">22 мм</v>
      </c>
    </row>
    <row r="111" ht="10" customHeight="1" outlineLevel="1">
      <c r="A111" s="58"/>
      <c r="B111" s="60"/>
      <c r="C111" s="60"/>
      <c r="D111" s="60"/>
      <c r="E111" s="60"/>
      <c r="F111" s="91"/>
      <c r="G111" s="91"/>
      <c r="H111" s="91"/>
      <c r="I111" s="60"/>
      <c r="J111" s="91"/>
      <c r="K111" s="91"/>
      <c r="L111" s="91"/>
      <c r="M111" s="91"/>
      <c r="N111" s="60"/>
      <c r="O111" s="60"/>
      <c r="P111" s="60"/>
      <c r="Q111" s="60"/>
      <c r="R111" s="91"/>
      <c r="S111" s="91"/>
      <c r="T111" s="91"/>
      <c r="U111" s="91"/>
      <c r="V111" s="91"/>
      <c r="W111" s="60"/>
      <c r="X111" s="91"/>
      <c r="Y111" s="91"/>
      <c r="Z111" s="91"/>
      <c r="AA111" s="91"/>
      <c r="AB111" s="91"/>
      <c r="AC111" s="91"/>
      <c r="AD111" s="91"/>
      <c r="AE111" s="91"/>
      <c r="AF111" s="91"/>
      <c r="AG111" s="91"/>
      <c r="AH111" s="147" t="str">
        <f>П!C225</f>
        <v xml:space="preserve">Клей плиточный водостойкий Церезит СМ 16</v>
      </c>
      <c r="AI111" s="189" t="str">
        <f>П!D225&amp;" мм"</f>
        <v xml:space="preserve">6 мм</v>
      </c>
      <c r="AJ111" s="91"/>
      <c r="AK111" s="91"/>
      <c r="AL111" s="91"/>
    </row>
    <row r="112" ht="10" customHeight="1" outlineLevel="1">
      <c r="A112" s="58"/>
      <c r="B112" s="60"/>
      <c r="C112" s="60"/>
      <c r="D112" s="60"/>
      <c r="E112" s="60"/>
      <c r="F112" s="91"/>
      <c r="G112" s="138" t="str">
        <f>'ОС'!B104</f>
        <v xml:space="preserve">Улучшенная штукатурка  смесями гипсовыми</v>
      </c>
      <c r="H112" s="98" t="str">
        <f>'ОС'!C104&amp;" мм"</f>
        <v xml:space="preserve">17 мм</v>
      </c>
      <c r="I112" s="60"/>
      <c r="J112" s="97" t="str">
        <f>'ОС'!B108</f>
        <v xml:space="preserve">Сплошное выравнивание смесями гипсовыми по сетке СВУ 120-2600 СП 31-111-2004</v>
      </c>
      <c r="K112" s="86" t="str">
        <f>'ОС'!C108&amp;" мм"</f>
        <v xml:space="preserve">до 35 мм</v>
      </c>
      <c r="L112" s="91"/>
      <c r="M112" s="96" t="str">
        <f>'ОС'!B92</f>
        <v xml:space="preserve">Улучшенная штукатурка смесями гипсовыми</v>
      </c>
      <c r="N112" s="137" t="str">
        <f>'ОС'!C92&amp;" мм"</f>
        <v xml:space="preserve">17 мм</v>
      </c>
      <c r="O112" s="60"/>
      <c r="P112" s="60"/>
      <c r="Q112" s="60"/>
      <c r="R112" s="91"/>
      <c r="S112" s="93" t="str">
        <f>'ОС'!B88</f>
        <v xml:space="preserve">Сплошное выравнивание смесями гипсовыми</v>
      </c>
      <c r="T112" s="79" t="str">
        <f>'ОС'!C88&amp;" мм"</f>
        <v xml:space="preserve">10 мм</v>
      </c>
      <c r="U112" s="91"/>
      <c r="V112" s="93" t="str">
        <f>'ОС'!B88</f>
        <v xml:space="preserve">Сплошное выравнивание смесями гипсовыми</v>
      </c>
      <c r="W112" s="111" t="str">
        <f>'ОС'!C88&amp;" мм"</f>
        <v xml:space="preserve">10 мм</v>
      </c>
      <c r="X112" s="91"/>
      <c r="Y112" s="91"/>
      <c r="Z112" s="91"/>
      <c r="AA112" s="91"/>
      <c r="AB112" s="91"/>
      <c r="AC112" s="91"/>
      <c r="AD112" s="91"/>
      <c r="AE112" s="91"/>
      <c r="AF112" s="91"/>
      <c r="AG112" s="91"/>
      <c r="AH112" s="147" t="str">
        <f>П!C226</f>
        <v xml:space="preserve">Грунтовка глубокого проникновения Церезит CT 17</v>
      </c>
      <c r="AI112" s="189" t="str">
        <f>П!D226</f>
        <v xml:space="preserve">1 слой</v>
      </c>
      <c r="AJ112" s="91"/>
      <c r="AK112" s="91"/>
      <c r="AL112" s="91"/>
    </row>
    <row r="113" ht="10" customHeight="1" outlineLevel="1">
      <c r="A113" s="58"/>
      <c r="B113" s="60"/>
      <c r="C113" s="60"/>
      <c r="D113" s="60"/>
      <c r="E113" s="60"/>
      <c r="F113" s="91"/>
      <c r="G113" s="91"/>
      <c r="H113" s="91"/>
      <c r="I113" s="60"/>
      <c r="J113" s="91"/>
      <c r="K113" s="91"/>
      <c r="L113" s="91"/>
      <c r="M113" s="91"/>
      <c r="N113" s="60"/>
      <c r="O113" s="60"/>
      <c r="P113" s="60"/>
      <c r="Q113" s="60"/>
      <c r="R113" s="91"/>
      <c r="S113" s="91"/>
      <c r="T113" s="91"/>
      <c r="U113" s="91"/>
      <c r="V113" s="91"/>
      <c r="W113" s="60"/>
      <c r="X113" s="91"/>
      <c r="Y113" s="91"/>
      <c r="Z113" s="91"/>
      <c r="AA113" s="91"/>
      <c r="AB113" s="91"/>
      <c r="AC113" s="91"/>
      <c r="AD113" s="91"/>
      <c r="AE113" s="91"/>
      <c r="AF113" s="91"/>
      <c r="AG113" s="91"/>
      <c r="AH113" s="145" t="str">
        <f>П!C227</f>
        <v xml:space="preserve">Стяжка полусухая цементно-песчаная М150, армированная фиброволокном 
(фибра полипропиленовая 12мм, расход 0.6кг/м3)</v>
      </c>
      <c r="AI113" s="189" t="str">
        <f>П!D227&amp;" мм"</f>
        <v xml:space="preserve">81 мм</v>
      </c>
      <c r="AJ113" s="91"/>
      <c r="AK113" s="91"/>
      <c r="AL113" s="91"/>
    </row>
    <row r="114" ht="10" customHeight="1" outlineLevel="1">
      <c r="A114" s="58"/>
      <c r="B114" s="60"/>
      <c r="C114" s="60"/>
      <c r="D114" s="60"/>
      <c r="E114" s="60"/>
      <c r="F114" s="91"/>
      <c r="G114" s="91"/>
      <c r="H114" s="91"/>
      <c r="I114" s="60"/>
      <c r="J114" s="91"/>
      <c r="K114" s="91"/>
      <c r="L114" s="91"/>
      <c r="M114" s="91"/>
      <c r="N114" s="60"/>
      <c r="O114" s="60"/>
      <c r="P114" s="60"/>
      <c r="Q114" s="60"/>
      <c r="R114" s="91"/>
      <c r="S114" s="91"/>
      <c r="T114" s="91"/>
      <c r="U114" s="91"/>
      <c r="V114" s="91"/>
      <c r="W114" s="60"/>
      <c r="X114" s="91"/>
      <c r="Y114" s="145" t="str">
        <f>'ОТ'!B28</f>
        <v xml:space="preserve">Обои на флизелиновой основе, окраска краской водно-дисперсионной </v>
      </c>
      <c r="Z114" s="86" t="str">
        <f>'ОТ'!C28</f>
        <v xml:space="preserve">1 слой</v>
      </c>
      <c r="AA114" s="91"/>
      <c r="AB114" s="145" t="str">
        <f>'ПТ'!B112</f>
        <v xml:space="preserve">Потолок натяжной</v>
      </c>
      <c r="AC114" s="86" t="str">
        <f>'ПТ'!C112</f>
        <v xml:space="preserve">по проекту</v>
      </c>
      <c r="AD114" s="91"/>
      <c r="AE114" s="91"/>
      <c r="AF114" s="91"/>
      <c r="AG114" s="91"/>
      <c r="AH114" s="97" t="str">
        <f>П!C228</f>
        <v xml:space="preserve">Подложка звукоизоляционная из сшитого вспененного полиэтилена с индексом улучшения изоляции ударного шума не менее 22 дБ</v>
      </c>
      <c r="AI114" s="189" t="str">
        <f>П!D228&amp;" мм"</f>
        <v xml:space="preserve">5 мм</v>
      </c>
      <c r="AJ114" s="91"/>
      <c r="AK114" s="91"/>
      <c r="AL114" s="91"/>
    </row>
    <row r="115" ht="10" customHeight="1" outlineLevel="1">
      <c r="A115" s="58"/>
      <c r="B115" s="60"/>
      <c r="C115" s="60"/>
      <c r="D115" s="60"/>
      <c r="E115" s="60"/>
      <c r="F115" s="91"/>
      <c r="G115" s="91"/>
      <c r="H115" s="91"/>
      <c r="I115" s="60"/>
      <c r="J115" s="91"/>
      <c r="K115" s="91"/>
      <c r="L115" s="91"/>
      <c r="M115" s="91"/>
      <c r="N115" s="60"/>
      <c r="O115" s="60"/>
      <c r="P115" s="60"/>
      <c r="Q115" s="60"/>
      <c r="R115" s="91"/>
      <c r="S115" s="91"/>
      <c r="T115" s="91"/>
      <c r="U115" s="91"/>
      <c r="V115" s="91"/>
      <c r="W115" s="60"/>
      <c r="X115" s="91"/>
      <c r="Y115" s="91"/>
      <c r="Z115" s="91"/>
      <c r="AA115" s="91"/>
      <c r="AB115" s="91"/>
      <c r="AC115" s="91"/>
      <c r="AD115" s="91"/>
      <c r="AE115" s="91"/>
      <c r="AF115" s="91"/>
      <c r="AG115" s="71"/>
      <c r="AH115" s="151" t="str">
        <f>П!C229</f>
        <v xml:space="preserve">Монолитный ж/бетон</v>
      </c>
      <c r="AI115" s="152" t="str">
        <f>П!D229</f>
        <v xml:space="preserve">по проекту</v>
      </c>
      <c r="AJ115" s="91"/>
      <c r="AK115" s="91"/>
      <c r="AL115" s="91"/>
    </row>
    <row r="116" ht="10" customHeight="1" outlineLevel="1">
      <c r="A116" s="58"/>
      <c r="B116" s="60"/>
      <c r="C116" s="60"/>
      <c r="D116" s="60"/>
      <c r="E116" s="60"/>
      <c r="F116" s="91"/>
      <c r="G116" s="91"/>
      <c r="H116" s="91"/>
      <c r="I116" s="60"/>
      <c r="J116" s="91"/>
      <c r="K116" s="91"/>
      <c r="L116" s="91"/>
      <c r="M116" s="91"/>
      <c r="N116" s="60"/>
      <c r="O116" s="60"/>
      <c r="P116" s="60"/>
      <c r="Q116" s="60"/>
      <c r="R116" s="91"/>
      <c r="S116" s="91"/>
      <c r="T116" s="91"/>
      <c r="U116" s="91"/>
      <c r="V116" s="91"/>
      <c r="W116" s="60"/>
      <c r="X116" s="91"/>
      <c r="Y116" s="91"/>
      <c r="Z116" s="91"/>
      <c r="AA116" s="91"/>
      <c r="AB116" s="91"/>
      <c r="AC116" s="91"/>
      <c r="AD116" s="91"/>
      <c r="AE116" s="91"/>
      <c r="AF116" s="91"/>
      <c r="AG116" s="184" t="str">
        <f>П!A218</f>
        <v>П-36</v>
      </c>
      <c r="AH116" s="67" t="str">
        <f>П!C218</f>
        <v xml:space="preserve">Ламинат не ниже 32 класса</v>
      </c>
      <c r="AI116" s="66" t="str">
        <f>П!D218&amp;" мм"</f>
        <v xml:space="preserve">8 мм</v>
      </c>
      <c r="AJ116" s="91"/>
      <c r="AK116" s="91"/>
      <c r="AL116" s="91"/>
    </row>
    <row r="117" ht="16" customHeight="1" outlineLevel="1">
      <c r="A117" s="58"/>
      <c r="B117" s="60"/>
      <c r="C117" s="60"/>
      <c r="D117" s="60"/>
      <c r="E117" s="60"/>
      <c r="F117" s="91"/>
      <c r="G117" s="147" t="str">
        <f>'ОС'!B105</f>
        <v xml:space="preserve">Грунтовка глубокого проникновения</v>
      </c>
      <c r="H117" s="86" t="str">
        <f>'ОС'!C105</f>
        <v xml:space="preserve">1 слой</v>
      </c>
      <c r="I117" s="60"/>
      <c r="J117" s="147" t="str">
        <f>'ОС'!B109</f>
        <v xml:space="preserve">Грунтовка глубокого проникновения</v>
      </c>
      <c r="K117" s="86" t="str">
        <f>'ОС'!C109</f>
        <v xml:space="preserve">1 слой</v>
      </c>
      <c r="L117" s="91"/>
      <c r="M117" s="78" t="str">
        <f>'ОС'!B93</f>
        <v xml:space="preserve">Грунтовка глубокого проникновения</v>
      </c>
      <c r="N117" s="111" t="str">
        <f>'ОС'!C93</f>
        <v xml:space="preserve">1 слой</v>
      </c>
      <c r="O117" s="60"/>
      <c r="P117" s="60"/>
      <c r="Q117" s="60"/>
      <c r="R117" s="91"/>
      <c r="S117" s="78" t="str">
        <f>'ОС'!B89</f>
        <v xml:space="preserve">Грунтовка глубокого проникновения</v>
      </c>
      <c r="T117" s="79" t="str">
        <f>'ОС'!C89</f>
        <v xml:space="preserve">1 слой</v>
      </c>
      <c r="U117" s="91"/>
      <c r="V117" s="78" t="str">
        <f>'ОС'!B89</f>
        <v xml:space="preserve">Грунтовка глубокого проникновения</v>
      </c>
      <c r="W117" s="111" t="str">
        <f>'ОС'!C89</f>
        <v xml:space="preserve">1 слой</v>
      </c>
      <c r="X117" s="91"/>
      <c r="Y117" s="91"/>
      <c r="Z117" s="91"/>
      <c r="AA117" s="91"/>
      <c r="AB117" s="91"/>
      <c r="AC117" s="91"/>
      <c r="AD117" s="91"/>
      <c r="AE117" s="91"/>
      <c r="AF117" s="91"/>
      <c r="AG117" s="58"/>
      <c r="AH117" s="145" t="str">
        <f>П!C219</f>
        <v xml:space="preserve">Подложка под ламинат</v>
      </c>
      <c r="AI117" s="189" t="str">
        <f>П!D219&amp;" мм"</f>
        <v xml:space="preserve">5 мм</v>
      </c>
      <c r="AJ117" s="91"/>
      <c r="AK117" s="91"/>
      <c r="AL117" s="91"/>
    </row>
    <row r="118" ht="16" customHeight="1" outlineLevel="1">
      <c r="A118" s="58"/>
      <c r="B118" s="60"/>
      <c r="C118" s="60"/>
      <c r="D118" s="60"/>
      <c r="E118" s="60"/>
      <c r="F118" s="91"/>
      <c r="G118" s="91"/>
      <c r="H118" s="91"/>
      <c r="I118" s="60"/>
      <c r="J118" s="91"/>
      <c r="K118" s="91"/>
      <c r="L118" s="91"/>
      <c r="M118" s="91"/>
      <c r="N118" s="60"/>
      <c r="O118" s="60"/>
      <c r="P118" s="60"/>
      <c r="Q118" s="60"/>
      <c r="R118" s="91"/>
      <c r="S118" s="91"/>
      <c r="T118" s="91"/>
      <c r="U118" s="91"/>
      <c r="V118" s="91"/>
      <c r="W118" s="60"/>
      <c r="X118" s="91"/>
      <c r="Y118" s="91"/>
      <c r="Z118" s="91"/>
      <c r="AA118" s="91"/>
      <c r="AB118" s="91"/>
      <c r="AC118" s="91"/>
      <c r="AD118" s="91"/>
      <c r="AE118" s="91"/>
      <c r="AF118" s="91"/>
      <c r="AG118" s="58"/>
      <c r="AH118" s="147" t="str">
        <f>П!C220</f>
        <v xml:space="preserve">Грунтовка глубокого проникновения Церезит CT 17</v>
      </c>
      <c r="AI118" s="189" t="str">
        <f>П!D220</f>
        <v xml:space="preserve">1 слой</v>
      </c>
      <c r="AJ118" s="91"/>
      <c r="AK118" s="91"/>
      <c r="AL118" s="91"/>
    </row>
    <row r="119" ht="14.5" customHeight="1" outlineLevel="1">
      <c r="A119" s="58"/>
      <c r="B119" s="60"/>
      <c r="C119" s="60"/>
      <c r="D119" s="60"/>
      <c r="E119" s="60"/>
      <c r="F119" s="91"/>
      <c r="G119" s="145" t="str">
        <f>'ОС'!B106</f>
        <v xml:space="preserve">Шпатлевка поверхности на гипсовой основе</v>
      </c>
      <c r="H119" s="86" t="str">
        <f>'ОС'!C106&amp;" мм"</f>
        <v xml:space="preserve">2 мм</v>
      </c>
      <c r="I119" s="60"/>
      <c r="J119" s="145" t="str">
        <f>'ОС'!B110</f>
        <v xml:space="preserve">Шпатлевка поверхности на гипсовой основе</v>
      </c>
      <c r="K119" s="86" t="str">
        <f>'ОС'!C110&amp;" мм"</f>
        <v xml:space="preserve">2 мм</v>
      </c>
      <c r="L119" s="91"/>
      <c r="M119" s="96" t="str">
        <f>'ОС'!B94</f>
        <v xml:space="preserve">Шпатлевка поверхности на гипсовой основе</v>
      </c>
      <c r="N119" s="111" t="str">
        <f>'ОС'!C94&amp;" мм"</f>
        <v xml:space="preserve">2 мм</v>
      </c>
      <c r="O119" s="60"/>
      <c r="P119" s="60"/>
      <c r="Q119" s="60"/>
      <c r="R119" s="91"/>
      <c r="S119" s="96" t="str">
        <f>'ОС'!B90</f>
        <v xml:space="preserve">Шпатлевка поверхности на гипсовой основе</v>
      </c>
      <c r="T119" s="79" t="str">
        <f>'ОС'!C90&amp;" мм"</f>
        <v xml:space="preserve">2 мм</v>
      </c>
      <c r="U119" s="91"/>
      <c r="V119" s="96" t="str">
        <f>'ОС'!B90</f>
        <v xml:space="preserve">Шпатлевка поверхности на гипсовой основе</v>
      </c>
      <c r="W119" s="111" t="str">
        <f>'ОС'!C90&amp;" мм"</f>
        <v xml:space="preserve">2 мм</v>
      </c>
      <c r="X119" s="91"/>
      <c r="Y119" s="91"/>
      <c r="Z119" s="91"/>
      <c r="AA119" s="91"/>
      <c r="AB119" s="91"/>
      <c r="AC119" s="91"/>
      <c r="AD119" s="91"/>
      <c r="AE119" s="91"/>
      <c r="AF119" s="91"/>
      <c r="AG119" s="58"/>
      <c r="AH119" s="145" t="str">
        <f>П!C221</f>
        <v xml:space="preserve">Стяжка полусухая цементно-песчаная М150, армированная фиброволокном 
(фибра полипропиленовая 12мм, расход 0.6кг/м3)</v>
      </c>
      <c r="AI119" s="189" t="str">
        <f>П!D221&amp;" мм"</f>
        <v xml:space="preserve">82 мм</v>
      </c>
      <c r="AJ119" s="91"/>
      <c r="AK119" s="91"/>
      <c r="AL119" s="91"/>
    </row>
    <row r="120" ht="14.5" customHeight="1" outlineLevel="1">
      <c r="A120" s="58"/>
      <c r="B120" s="60"/>
      <c r="C120" s="60"/>
      <c r="D120" s="60"/>
      <c r="E120" s="60"/>
      <c r="F120" s="91"/>
      <c r="G120" s="91"/>
      <c r="H120" s="91"/>
      <c r="I120" s="60"/>
      <c r="J120" s="91"/>
      <c r="K120" s="91"/>
      <c r="L120" s="91"/>
      <c r="M120" s="91"/>
      <c r="N120" s="60"/>
      <c r="O120" s="60"/>
      <c r="P120" s="60"/>
      <c r="Q120" s="60"/>
      <c r="R120" s="91"/>
      <c r="S120" s="91"/>
      <c r="T120" s="91"/>
      <c r="U120" s="91"/>
      <c r="V120" s="91"/>
      <c r="W120" s="60"/>
      <c r="X120" s="91"/>
      <c r="Y120" s="91"/>
      <c r="Z120" s="91"/>
      <c r="AA120" s="91"/>
      <c r="AB120" s="91"/>
      <c r="AC120" s="91"/>
      <c r="AD120" s="91"/>
      <c r="AE120" s="91"/>
      <c r="AF120" s="91"/>
      <c r="AG120" s="58"/>
      <c r="AH120" s="112" t="str">
        <f>П!C222</f>
        <v xml:space="preserve">Подложка звукоизоляционная из сшитого вспененного полиэтилена с индексом улучшения изоляции ударного шума не менее 22 дБ</v>
      </c>
      <c r="AI120" s="86" t="str">
        <f>П!D222&amp;" мм"</f>
        <v xml:space="preserve">5 мм</v>
      </c>
      <c r="AJ120" s="91"/>
      <c r="AK120" s="91"/>
      <c r="AL120" s="91"/>
    </row>
    <row r="121" ht="14.5" customHeight="1" outlineLevel="1">
      <c r="A121" s="58"/>
      <c r="B121" s="60"/>
      <c r="C121" s="29"/>
      <c r="D121" s="29"/>
      <c r="E121" s="29"/>
      <c r="F121" s="71"/>
      <c r="G121" s="71"/>
      <c r="H121" s="71"/>
      <c r="I121" s="29"/>
      <c r="J121" s="71"/>
      <c r="K121" s="71"/>
      <c r="L121" s="71"/>
      <c r="M121" s="71"/>
      <c r="N121" s="29"/>
      <c r="O121" s="29"/>
      <c r="P121" s="29"/>
      <c r="Q121" s="29"/>
      <c r="R121" s="71"/>
      <c r="S121" s="71"/>
      <c r="T121" s="71"/>
      <c r="U121" s="71"/>
      <c r="V121" s="71"/>
      <c r="W121" s="29"/>
      <c r="X121" s="91"/>
      <c r="Y121" s="91"/>
      <c r="Z121" s="91"/>
      <c r="AA121" s="91"/>
      <c r="AB121" s="91"/>
      <c r="AC121" s="91"/>
      <c r="AD121" s="91"/>
      <c r="AE121" s="91"/>
      <c r="AF121" s="91"/>
      <c r="AG121" s="58"/>
      <c r="AH121" s="196" t="str">
        <f>П!C223</f>
        <v xml:space="preserve">Монолитный ж/бетон</v>
      </c>
      <c r="AI121" s="75" t="str">
        <f>П!D223</f>
        <v xml:space="preserve">по проекту</v>
      </c>
      <c r="AJ121" s="91"/>
      <c r="AK121" s="91"/>
      <c r="AL121" s="91"/>
    </row>
    <row r="122" outlineLevel="1">
      <c r="A122" s="62" t="s">
        <v>581</v>
      </c>
      <c r="B122" s="53"/>
      <c r="C122" s="84" t="str">
        <f>'ОС'!A83</f>
        <v>ОС-36</v>
      </c>
      <c r="D122" s="142" t="str">
        <f>'ОС'!B83</f>
        <v xml:space="preserve">Грунтовка Бетонконтакт</v>
      </c>
      <c r="E122" s="63" t="str">
        <f>'ОС'!C83</f>
        <v xml:space="preserve">1 слой</v>
      </c>
      <c r="F122" s="84" t="str">
        <f>'ОС'!A103</f>
        <v>ОС-41</v>
      </c>
      <c r="G122" s="142" t="str">
        <f>'ОС'!B103</f>
        <v xml:space="preserve">Грунтовка Бетонконтакт</v>
      </c>
      <c r="H122" s="63" t="str">
        <f>'ОС'!C103</f>
        <v xml:space="preserve">1 слой</v>
      </c>
      <c r="I122" s="104" t="str">
        <f>'ОС'!A107</f>
        <v>ОС-42</v>
      </c>
      <c r="J122" s="83" t="str">
        <f>'ОС'!B107</f>
        <v xml:space="preserve">Грунтовка Бетонконтакт</v>
      </c>
      <c r="K122" s="77" t="str">
        <f>'ОС'!C107</f>
        <v xml:space="preserve">1 слой</v>
      </c>
      <c r="L122" s="82" t="str">
        <f>'ОС'!A91</f>
        <v>ОС-38</v>
      </c>
      <c r="M122" s="83" t="str">
        <f>'ОС'!B91</f>
        <v xml:space="preserve">Грунтовка глубокого проникновения</v>
      </c>
      <c r="N122" s="101" t="str">
        <f>'ОС'!C91</f>
        <v xml:space="preserve">1 слой</v>
      </c>
      <c r="O122" s="101"/>
      <c r="P122" s="107"/>
      <c r="Q122" s="101"/>
      <c r="R122" s="84" t="str">
        <f>'ОС'!A87</f>
        <v>ОС-37</v>
      </c>
      <c r="S122" s="83" t="str">
        <f>'ОС'!B87</f>
        <v xml:space="preserve">Грунтовка глубокого проникновения</v>
      </c>
      <c r="T122" s="77" t="str">
        <f>'ОС'!C87</f>
        <v xml:space="preserve">1 слой</v>
      </c>
      <c r="U122" s="388" t="str">
        <f>'ОС'!A87</f>
        <v>ОС-37</v>
      </c>
      <c r="V122" s="83" t="str">
        <f>'ОС'!B87</f>
        <v xml:space="preserve">Грунтовка глубокого проникновения</v>
      </c>
      <c r="W122" s="77" t="str">
        <f>'ОС'!C87</f>
        <v xml:space="preserve">1 слой</v>
      </c>
      <c r="X122" s="77" t="str">
        <f>'ОТ'!A27</f>
        <v>ОТ-13</v>
      </c>
      <c r="Y122" s="83" t="str">
        <f>'ОТ'!B27</f>
        <v xml:space="preserve">Грунтовка под финишную отделку</v>
      </c>
      <c r="Z122" s="101" t="str">
        <f>'ОТ'!C27</f>
        <v xml:space="preserve">1 слой</v>
      </c>
      <c r="AA122" s="66" t="str">
        <f>'ПТ'!A111</f>
        <v>ПТ-23</v>
      </c>
      <c r="AB122" s="142" t="str">
        <f>'ПТ'!B111</f>
        <v xml:space="preserve">Пропитка упрочняющая обеспыливающая</v>
      </c>
      <c r="AC122" s="63" t="str">
        <f>'ПТ'!C111</f>
        <v xml:space="preserve">1 слой</v>
      </c>
      <c r="AD122" s="77" t="s">
        <v>458</v>
      </c>
      <c r="AE122" s="77" t="s">
        <v>458</v>
      </c>
      <c r="AF122" s="77" t="s">
        <v>458</v>
      </c>
      <c r="AG122" s="63" t="str">
        <f>П!A236</f>
        <v>П-39</v>
      </c>
      <c r="AH122" s="145" t="str">
        <f>П!C236</f>
        <v xml:space="preserve">Керамогранит с затиркой швов</v>
      </c>
      <c r="AI122" s="86" t="str">
        <f>П!D236&amp;" мм"</f>
        <v xml:space="preserve">8 мм</v>
      </c>
      <c r="AJ122" s="82" t="str">
        <f>П!A366</f>
        <v>ПЛН-08</v>
      </c>
      <c r="AK122" s="67" t="str">
        <f>П!C366</f>
        <v xml:space="preserve">Плинтус напольный ПВХ с мягким краем, с одним кабель-каналом</v>
      </c>
      <c r="AL122" s="77" t="str">
        <f>П!D366&amp;" мм"</f>
        <v xml:space="preserve">22 мм</v>
      </c>
    </row>
    <row r="123" outlineLevel="1">
      <c r="A123" s="58"/>
      <c r="B123" s="60"/>
      <c r="C123" s="91"/>
      <c r="D123" s="93" t="str">
        <f>'ОС'!B84</f>
        <v xml:space="preserve">Сплошное выравнивание смесями гипсовыми</v>
      </c>
      <c r="E123" s="86" t="str">
        <f>'ОС'!C84&amp;" мм"</f>
        <v xml:space="preserve">10 мм</v>
      </c>
      <c r="F123" s="91"/>
      <c r="G123" s="138" t="str">
        <f>'ОС'!B104</f>
        <v xml:space="preserve">Улучшенная штукатурка  смесями гипсовыми</v>
      </c>
      <c r="H123" s="98" t="str">
        <f>'ОС'!C104&amp;" мм"</f>
        <v xml:space="preserve">17 мм</v>
      </c>
      <c r="J123" s="97" t="str">
        <f>'ОС'!B108</f>
        <v xml:space="preserve">Сплошное выравнивание смесями гипсовыми по сетке СВУ 120-2600 СП 31-111-2004</v>
      </c>
      <c r="K123" s="122" t="str">
        <f>'ОС'!C108&amp;" мм"</f>
        <v xml:space="preserve">до 35 мм</v>
      </c>
      <c r="L123" s="91"/>
      <c r="M123" s="96" t="str">
        <f>'ОС'!B92</f>
        <v xml:space="preserve">Улучшенная штукатурка смесями гипсовыми</v>
      </c>
      <c r="N123" s="137" t="str">
        <f>'ОС'!C92&amp;" мм"</f>
        <v xml:space="preserve">17 мм</v>
      </c>
      <c r="O123" s="60"/>
      <c r="P123" s="91"/>
      <c r="Q123" s="60"/>
      <c r="R123" s="91"/>
      <c r="S123" s="93" t="str">
        <f>'ОС'!B88</f>
        <v xml:space="preserve">Сплошное выравнивание смесями гипсовыми</v>
      </c>
      <c r="T123" s="79" t="str">
        <f>'ОС'!C88&amp;" мм"</f>
        <v xml:space="preserve">10 мм</v>
      </c>
      <c r="V123" s="93" t="str">
        <f>'ОС'!B88</f>
        <v xml:space="preserve">Сплошное выравнивание смесями гипсовыми</v>
      </c>
      <c r="W123" s="79" t="str">
        <f>'ОС'!C88&amp;" мм"</f>
        <v xml:space="preserve">10 мм</v>
      </c>
      <c r="X123" s="91"/>
      <c r="Y123" s="91"/>
      <c r="Z123" s="60"/>
      <c r="AA123" s="60"/>
      <c r="AB123" s="91"/>
      <c r="AC123" s="91"/>
      <c r="AD123" s="91"/>
      <c r="AE123" s="91"/>
      <c r="AF123" s="91"/>
      <c r="AG123" s="91"/>
      <c r="AH123" s="147" t="str">
        <f>П!C237</f>
        <v xml:space="preserve">Клей плиточный водостойкий Церезит СМ 16</v>
      </c>
      <c r="AI123" s="86" t="str">
        <f>П!D237&amp;" мм"</f>
        <v xml:space="preserve">6 мм</v>
      </c>
      <c r="AJ123" s="91"/>
      <c r="AK123" s="91"/>
      <c r="AL123" s="91"/>
    </row>
    <row r="124" ht="39" customHeight="1" outlineLevel="1">
      <c r="A124" s="58"/>
      <c r="B124" s="60"/>
      <c r="C124" s="91"/>
      <c r="D124" s="91"/>
      <c r="E124" s="91"/>
      <c r="F124" s="91"/>
      <c r="G124" s="91"/>
      <c r="H124" s="91"/>
      <c r="J124" s="91"/>
      <c r="L124" s="91"/>
      <c r="M124" s="91"/>
      <c r="N124" s="60"/>
      <c r="O124" s="60"/>
      <c r="P124" s="91"/>
      <c r="Q124" s="60"/>
      <c r="R124" s="91"/>
      <c r="S124" s="91"/>
      <c r="T124" s="91"/>
      <c r="V124" s="91"/>
      <c r="W124" s="91"/>
      <c r="X124" s="91"/>
      <c r="Y124" s="91"/>
      <c r="Z124" s="60"/>
      <c r="AA124" s="60"/>
      <c r="AB124" s="91"/>
      <c r="AC124" s="91"/>
      <c r="AD124" s="91"/>
      <c r="AE124" s="91"/>
      <c r="AF124" s="91"/>
      <c r="AG124" s="91"/>
      <c r="AH124" s="147" t="str">
        <f>П!C238</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I124" s="86" t="str">
        <f>П!D238</f>
        <v xml:space="preserve">2 слоя</v>
      </c>
      <c r="AJ124" s="91"/>
      <c r="AK124" s="91"/>
      <c r="AL124" s="91"/>
    </row>
    <row r="125" outlineLevel="1">
      <c r="A125" s="58"/>
      <c r="B125" s="60"/>
      <c r="C125" s="91"/>
      <c r="D125" s="147" t="str">
        <f>'ОС'!B85</f>
        <v xml:space="preserve">Грунтовка глубокого проникновения</v>
      </c>
      <c r="E125" s="86" t="str">
        <f>'ОС'!C85</f>
        <v xml:space="preserve">1 слой</v>
      </c>
      <c r="F125" s="91"/>
      <c r="G125" s="147" t="str">
        <f>'ОС'!B105</f>
        <v xml:space="preserve">Грунтовка глубокого проникновения</v>
      </c>
      <c r="H125" s="86" t="str">
        <f>'ОС'!C105</f>
        <v xml:space="preserve">1 слой</v>
      </c>
      <c r="J125" s="78" t="str">
        <f>'ОС'!B109</f>
        <v xml:space="preserve">Грунтовка глубокого проникновения</v>
      </c>
      <c r="K125" s="79" t="str">
        <f>'ОС'!C109</f>
        <v xml:space="preserve">1 слой</v>
      </c>
      <c r="L125" s="91"/>
      <c r="M125" s="78" t="str">
        <f>'ОС'!B93</f>
        <v xml:space="preserve">Грунтовка глубокого проникновения</v>
      </c>
      <c r="N125" s="111" t="str">
        <f>'ОС'!C93</f>
        <v xml:space="preserve">1 слой</v>
      </c>
      <c r="O125" s="60"/>
      <c r="P125" s="91"/>
      <c r="Q125" s="60"/>
      <c r="R125" s="91"/>
      <c r="S125" s="78" t="str">
        <f>'ОС'!B89</f>
        <v xml:space="preserve">Грунтовка глубокого проникновения</v>
      </c>
      <c r="T125" s="79" t="str">
        <f>'ОС'!C89</f>
        <v xml:space="preserve">1 слой</v>
      </c>
      <c r="V125" s="78" t="str">
        <f>'ОС'!B89</f>
        <v xml:space="preserve">Грунтовка глубокого проникновения</v>
      </c>
      <c r="W125" s="79" t="str">
        <f>'ОС'!C89</f>
        <v xml:space="preserve">1 слой</v>
      </c>
      <c r="X125" s="91"/>
      <c r="Y125" s="96" t="str">
        <f>'ОТ'!B28</f>
        <v xml:space="preserve">Обои на флизелиновой основе, окраска краской водно-дисперсионной </v>
      </c>
      <c r="Z125" s="111" t="str">
        <f>'ОТ'!C28</f>
        <v xml:space="preserve">1 слой</v>
      </c>
      <c r="AA125" s="60"/>
      <c r="AB125" s="145" t="str">
        <f>'ПТ'!B112</f>
        <v xml:space="preserve">Потолок натяжной</v>
      </c>
      <c r="AC125" s="86" t="str">
        <f>'ПТ'!C112</f>
        <v xml:space="preserve">по проекту</v>
      </c>
      <c r="AD125" s="91"/>
      <c r="AE125" s="91"/>
      <c r="AF125" s="91"/>
      <c r="AG125" s="91"/>
      <c r="AH125" s="147" t="str">
        <f>П!C239</f>
        <v xml:space="preserve">Грунтовка глубокого проникновения Церезит CT 17</v>
      </c>
      <c r="AI125" s="86" t="str">
        <f>П!D239</f>
        <v xml:space="preserve">1 слой</v>
      </c>
      <c r="AJ125" s="91"/>
      <c r="AK125" s="91"/>
      <c r="AL125" s="91"/>
    </row>
    <row r="126" ht="44.5" customHeight="1" outlineLevel="1">
      <c r="A126" s="58"/>
      <c r="B126" s="60"/>
      <c r="C126" s="71"/>
      <c r="D126" s="151" t="str">
        <f>'ОС'!B86</f>
        <v xml:space="preserve">Шпатлевка поверхности на гипсовой основе</v>
      </c>
      <c r="E126" s="75" t="str">
        <f>'ОС'!C86&amp;" мм"</f>
        <v xml:space="preserve">2 мм</v>
      </c>
      <c r="F126" s="71"/>
      <c r="G126" s="151" t="str">
        <f>'ОС'!B106</f>
        <v xml:space="preserve">Шпатлевка поверхности на гипсовой основе</v>
      </c>
      <c r="H126" s="75" t="str">
        <f>'ОС'!C106&amp;" мм"</f>
        <v xml:space="preserve">2 мм</v>
      </c>
      <c r="I126" s="28"/>
      <c r="J126" s="153" t="str">
        <f>'ОС'!B110</f>
        <v xml:space="preserve">Шпатлевка поверхности на гипсовой основе</v>
      </c>
      <c r="K126" s="139" t="str">
        <f>'ОС'!C110&amp;" мм"</f>
        <v xml:space="preserve">2 мм</v>
      </c>
      <c r="L126" s="71"/>
      <c r="M126" s="153" t="str">
        <f>'ОС'!B94</f>
        <v xml:space="preserve">Шпатлевка поверхности на гипсовой основе</v>
      </c>
      <c r="N126" s="49" t="str">
        <f>'ОС'!C94&amp;" мм"</f>
        <v xml:space="preserve">2 мм</v>
      </c>
      <c r="O126" s="29"/>
      <c r="P126" s="71"/>
      <c r="Q126" s="29"/>
      <c r="R126" s="71"/>
      <c r="S126" s="153" t="str">
        <f>'ОС'!B90</f>
        <v xml:space="preserve">Шпатлевка поверхности на гипсовой основе</v>
      </c>
      <c r="T126" s="139" t="str">
        <f>'ОС'!C90&amp;" мм"</f>
        <v xml:space="preserve">2 мм</v>
      </c>
      <c r="U126" s="28"/>
      <c r="V126" s="153" t="str">
        <f>'ОС'!B90</f>
        <v xml:space="preserve">Шпатлевка поверхности на гипсовой основе</v>
      </c>
      <c r="W126" s="139" t="str">
        <f>'ОС'!C90&amp;" мм"</f>
        <v xml:space="preserve">2 мм</v>
      </c>
      <c r="X126" s="71"/>
      <c r="Y126" s="71"/>
      <c r="Z126" s="29"/>
      <c r="AA126" s="60"/>
      <c r="AB126" s="91"/>
      <c r="AC126" s="91"/>
      <c r="AD126" s="91"/>
      <c r="AE126" s="91"/>
      <c r="AF126" s="91"/>
      <c r="AG126" s="91"/>
      <c r="AH126" s="145" t="str">
        <f>П!C240</f>
        <v xml:space="preserve">Стяжка полусухая цементно-песчаная М150, армированная фиброволокном 
(фибра полипропиленовая 12мм, расход 0.6кг/м3)</v>
      </c>
      <c r="AI126" s="95" t="str">
        <f>П!D240&amp;" мм"</f>
        <v xml:space="preserve">80 мм</v>
      </c>
      <c r="AJ126" s="91"/>
      <c r="AK126" s="91"/>
      <c r="AL126" s="91"/>
    </row>
    <row r="127" ht="32.5" customHeight="1" outlineLevel="1">
      <c r="A127" s="77" t="s">
        <v>581</v>
      </c>
      <c r="B127" s="77" t="s">
        <v>544</v>
      </c>
      <c r="C127" s="77"/>
      <c r="D127" s="107"/>
      <c r="E127" s="101"/>
      <c r="F127" s="77" t="str">
        <f>'ОС'!A3</f>
        <v>ОС-1</v>
      </c>
      <c r="G127" s="83" t="str">
        <f>'ОС'!B3</f>
        <v xml:space="preserve">Грунтовка Бетонконтакт</v>
      </c>
      <c r="H127" s="101" t="str">
        <f>'ОС'!C3</f>
        <v xml:space="preserve">1 слой</v>
      </c>
      <c r="I127" s="190"/>
      <c r="J127" s="96"/>
      <c r="K127" s="149"/>
      <c r="L127" s="82" t="str">
        <f>'ОС'!A38</f>
        <v>ОС-20</v>
      </c>
      <c r="M127" s="83" t="str">
        <f>'ОС'!B38</f>
        <v xml:space="preserve">Грунтовка глубокого проникновения</v>
      </c>
      <c r="N127" s="101" t="str">
        <f>'ОС'!C38</f>
        <v xml:space="preserve">1 слой</v>
      </c>
      <c r="O127" s="190"/>
      <c r="P127" s="107"/>
      <c r="Q127" s="149"/>
      <c r="R127" s="77" t="str">
        <f>'ОС'!A19</f>
        <v>ОС-10</v>
      </c>
      <c r="S127" s="78" t="str">
        <f>'ОС'!B19</f>
        <v xml:space="preserve">Грунтовка глубокого проникновения</v>
      </c>
      <c r="T127" s="111" t="str">
        <f>'ОС'!C19</f>
        <v xml:space="preserve">1 слой</v>
      </c>
      <c r="U127" s="190"/>
      <c r="V127" s="96"/>
      <c r="W127" s="149"/>
      <c r="X127" s="77" t="str">
        <f>'ОТ'!A42</f>
        <v>ОТ-23</v>
      </c>
      <c r="Y127" s="78" t="str">
        <f>'ОТ'!B42</f>
        <v xml:space="preserve">Грунтовка глубокого проникновения</v>
      </c>
      <c r="Z127" s="111" t="str">
        <f>'ОТ'!C42</f>
        <v xml:space="preserve">1 слой</v>
      </c>
      <c r="AA127" s="60"/>
      <c r="AB127" s="91"/>
      <c r="AC127" s="91"/>
      <c r="AD127" s="91"/>
      <c r="AE127" s="91"/>
      <c r="AF127" s="91"/>
      <c r="AG127" s="91"/>
      <c r="AH127" s="97" t="str">
        <f>П!C241</f>
        <v xml:space="preserve">Подложка звукоизоляционная из сшитого вспененного полиэтилена с индексом улучшения изоляции ударного шума не менее 22 дБ</v>
      </c>
      <c r="AI127" s="86" t="str">
        <f>П!D241&amp;" мм"</f>
        <v xml:space="preserve">5 мм</v>
      </c>
      <c r="AJ127" s="91"/>
      <c r="AK127" s="91"/>
      <c r="AL127" s="91"/>
    </row>
    <row r="128" outlineLevel="1">
      <c r="A128" s="71"/>
      <c r="B128" s="71"/>
      <c r="C128" s="71"/>
      <c r="D128" s="71"/>
      <c r="E128" s="29"/>
      <c r="F128" s="71"/>
      <c r="G128" s="153" t="str">
        <f>'ОС'!B4</f>
        <v xml:space="preserve">Затирка поверхности после демонтажа опалубки</v>
      </c>
      <c r="H128" s="49" t="str">
        <f>'ОС'!C4&amp;" мм"</f>
        <v xml:space="preserve">2-4 мм</v>
      </c>
      <c r="I128" s="29"/>
      <c r="J128" s="71"/>
      <c r="K128" s="70"/>
      <c r="L128" s="71"/>
      <c r="M128" s="153" t="str">
        <f>'ОС'!B39</f>
        <v xml:space="preserve">Улучшенная штукатурка смесями гипсовыми</v>
      </c>
      <c r="N128" s="389" t="str">
        <f>'ОС'!C39&amp;" мм"</f>
        <v xml:space="preserve">17 мм</v>
      </c>
      <c r="O128" s="29"/>
      <c r="P128" s="71"/>
      <c r="Q128" s="70"/>
      <c r="R128" s="71"/>
      <c r="S128" s="387" t="str">
        <f>'ОС'!B20</f>
        <v xml:space="preserve">Сплошное выравнивание смесями гипсовыми</v>
      </c>
      <c r="T128" s="49" t="str">
        <f>'ОС'!C20&amp;" мм"</f>
        <v xml:space="preserve">10 мм</v>
      </c>
      <c r="U128" s="29"/>
      <c r="V128" s="71"/>
      <c r="W128" s="70"/>
      <c r="X128" s="71"/>
      <c r="Y128" s="96" t="str">
        <f>'ОТ'!B43</f>
        <v xml:space="preserve">Керамическая плитка на растворе цементно-песчаном с затиркой швов</v>
      </c>
      <c r="Z128" s="188" t="str">
        <f>'ОТ'!C43&amp;" мм"</f>
        <v xml:space="preserve">15* мм</v>
      </c>
      <c r="AA128" s="29"/>
      <c r="AB128" s="71"/>
      <c r="AC128" s="71"/>
      <c r="AD128" s="71"/>
      <c r="AE128" s="71"/>
      <c r="AF128" s="71"/>
      <c r="AG128" s="71"/>
      <c r="AH128" s="145" t="str">
        <f>П!C242</f>
        <v xml:space="preserve">Монолитный ж/бетон</v>
      </c>
      <c r="AI128" s="86" t="str">
        <f>П!D242</f>
        <v xml:space="preserve">по проекту</v>
      </c>
      <c r="AJ128" s="71"/>
      <c r="AK128" s="71"/>
      <c r="AL128" s="71"/>
    </row>
    <row r="129" outlineLevel="1">
      <c r="A129" s="79" t="s">
        <v>582</v>
      </c>
      <c r="B129" s="77"/>
      <c r="C129" s="77"/>
      <c r="D129" s="77"/>
      <c r="E129" s="77"/>
      <c r="F129" s="86" t="str">
        <f>'ОС'!A3</f>
        <v>ОС-1</v>
      </c>
      <c r="G129" s="147" t="str">
        <f>'ОС'!B3</f>
        <v xml:space="preserve">Грунтовка Бетонконтакт</v>
      </c>
      <c r="H129" s="86" t="str">
        <f>'ОС'!C3</f>
        <v xml:space="preserve">1 слой</v>
      </c>
      <c r="I129" s="119" t="str">
        <f>'ОС'!A144</f>
        <v>ОС-53</v>
      </c>
      <c r="J129" s="386" t="str">
        <f>'ОС'!B144</f>
        <v xml:space="preserve">Грунтовка Бетонконтакт</v>
      </c>
      <c r="K129" s="186" t="str">
        <f>'ОС'!C144</f>
        <v xml:space="preserve">1 слой</v>
      </c>
      <c r="L129" s="119" t="str">
        <f>'ОС'!A28</f>
        <v>ОС-15</v>
      </c>
      <c r="M129" s="386" t="str">
        <f>'ОС'!B28</f>
        <v xml:space="preserve">Грунтовка глубокого проникновения</v>
      </c>
      <c r="N129" s="86" t="str">
        <f>'ОС'!C28</f>
        <v xml:space="preserve">1 слой</v>
      </c>
      <c r="O129" s="77"/>
      <c r="P129" s="77"/>
      <c r="Q129" s="77"/>
      <c r="R129" s="119" t="str">
        <f>'ОС'!A166</f>
        <v>ОС-61</v>
      </c>
      <c r="S129" s="386" t="str">
        <f>'ОС'!B166</f>
        <v xml:space="preserve">Грунтовка глубокого проникновения</v>
      </c>
      <c r="T129" s="186" t="str">
        <f>'ОС'!C166</f>
        <v xml:space="preserve">1 слой</v>
      </c>
      <c r="U129" s="351"/>
      <c r="V129" s="351"/>
      <c r="W129" s="351"/>
      <c r="X129" s="77" t="str">
        <f>'ОТ'!A30</f>
        <v>ОТ-15</v>
      </c>
      <c r="Y129" s="83" t="str">
        <f>'ОТ'!B30</f>
        <v xml:space="preserve">Грунтовка глубокого проникновения</v>
      </c>
      <c r="Z129" s="77" t="str">
        <f>'ОТ'!C30</f>
        <v xml:space="preserve">1 слой</v>
      </c>
      <c r="AA129" s="86" t="str">
        <f>'ПТ'!A45</f>
        <v>ПТ-9</v>
      </c>
      <c r="AB129" s="148" t="str">
        <f>'ПТ'!B45</f>
        <v xml:space="preserve">Каркас металлический П 113 (профиль ПН 28х27 и ПП 60х27)</v>
      </c>
      <c r="AC129" s="86" t="str">
        <f>'ПТ'!C45&amp;" мм"</f>
        <v xml:space="preserve">27 мм</v>
      </c>
      <c r="AD129" s="188" t="str">
        <f>'ПТ'!A164</f>
        <v>ПЛП-02</v>
      </c>
      <c r="AE129" s="143" t="str">
        <f>'ПТ'!B164</f>
        <v xml:space="preserve">Плинтус потолочный 39х39мм</v>
      </c>
      <c r="AF129" s="390" t="str">
        <f>'ПТ'!C164&amp;" мм"</f>
        <v xml:space="preserve">39 мм</v>
      </c>
      <c r="AG129" s="181" t="str">
        <f>П!A250</f>
        <v>П-41</v>
      </c>
      <c r="AH129" s="67" t="str">
        <f>П!C250</f>
        <v xml:space="preserve">Керамогранит с затиркой швов</v>
      </c>
      <c r="AI129" s="66" t="str">
        <f>П!D250&amp;" мм"</f>
        <v xml:space="preserve">8 мм</v>
      </c>
      <c r="AJ129" s="86" t="s">
        <v>458</v>
      </c>
      <c r="AK129" s="86" t="s">
        <v>458</v>
      </c>
      <c r="AL129" s="86" t="s">
        <v>458</v>
      </c>
    </row>
    <row r="130" outlineLevel="1">
      <c r="A130" s="91"/>
      <c r="B130" s="91"/>
      <c r="C130" s="91"/>
      <c r="D130" s="91"/>
      <c r="E130" s="91"/>
      <c r="F130" s="71"/>
      <c r="G130" s="151" t="str">
        <f>'ОС'!B4</f>
        <v xml:space="preserve">Затирка поверхности после демонтажа опалубки</v>
      </c>
      <c r="H130" s="75" t="str">
        <f>'ОС'!C4&amp;" мм"</f>
        <v xml:space="preserve">2-4 мм</v>
      </c>
      <c r="I130" s="161"/>
      <c r="J130" s="391" t="str">
        <f>'ОС'!B145</f>
        <v xml:space="preserve">Сплошное выравнивание смесями цементно-песчаными по сетке тканой стальной 10х10х0.8 мм</v>
      </c>
      <c r="K130" s="383" t="str">
        <f>'ОС'!C145&amp;" мм"</f>
        <v xml:space="preserve">до 35 мм</v>
      </c>
      <c r="L130" s="161"/>
      <c r="M130" s="391" t="str">
        <f>'ОС'!B29</f>
        <v xml:space="preserve">Простая штукатурка смесями цементно-песчаными </v>
      </c>
      <c r="N130" s="392" t="str">
        <f>'ОС'!C29&amp;" мм"</f>
        <v xml:space="preserve">14 мм</v>
      </c>
      <c r="O130" s="91"/>
      <c r="P130" s="91"/>
      <c r="Q130" s="91"/>
      <c r="R130" s="161"/>
      <c r="S130" s="391" t="str">
        <f>'ОС'!B167</f>
        <v xml:space="preserve">Сплошное выравнивание смесями цементно-песчаными</v>
      </c>
      <c r="T130" s="383" t="str">
        <f>'ОС'!C167&amp;" мм"</f>
        <v xml:space="preserve">10 мм</v>
      </c>
      <c r="U130" s="29"/>
      <c r="V130" s="29"/>
      <c r="W130" s="29"/>
      <c r="X130" s="71"/>
      <c r="Y130" s="153" t="str">
        <f>'ОТ'!B31</f>
        <v xml:space="preserve">Керамическая плитка на растворе цементно-песчаном с затиркой швов</v>
      </c>
      <c r="Z130" s="392" t="str">
        <f>'ОТ'!C31&amp;" мм"</f>
        <v xml:space="preserve">12* мм</v>
      </c>
      <c r="AA130" s="91"/>
      <c r="AB130" s="58"/>
      <c r="AC130" s="91"/>
      <c r="AD130" s="252"/>
      <c r="AE130" s="175"/>
      <c r="AF130" s="109"/>
      <c r="AG130" s="58"/>
      <c r="AH130" s="147" t="str">
        <f>П!C251</f>
        <v xml:space="preserve">Клей плиточный водостойкий Церезит СМ 16</v>
      </c>
      <c r="AI130" s="189" t="str">
        <f>П!D251&amp;" мм"</f>
        <v xml:space="preserve">6 мм</v>
      </c>
      <c r="AJ130" s="91"/>
      <c r="AK130" s="91"/>
      <c r="AL130" s="91"/>
    </row>
    <row r="131" ht="33.75" customHeight="1" outlineLevel="1">
      <c r="A131" s="91"/>
      <c r="B131" s="91"/>
      <c r="C131" s="91"/>
      <c r="D131" s="91"/>
      <c r="E131" s="91"/>
      <c r="F131" s="145"/>
      <c r="G131" s="145"/>
      <c r="H131" s="86"/>
      <c r="I131" s="145"/>
      <c r="J131" s="145"/>
      <c r="K131" s="86"/>
      <c r="L131" s="145"/>
      <c r="M131" s="145"/>
      <c r="N131" s="86"/>
      <c r="O131" s="91"/>
      <c r="P131" s="91"/>
      <c r="Q131" s="91"/>
      <c r="R131" s="145"/>
      <c r="S131" s="145"/>
      <c r="T131" s="145"/>
      <c r="U131" s="63" t="str">
        <f>'ОС'!A46</f>
        <v>ОС-24</v>
      </c>
      <c r="V131" s="393" t="str">
        <f>'ОС'!B46</f>
        <v xml:space="preserve">Шпатлевка стыков ГСП с проклейкой лентой армирующей</v>
      </c>
      <c r="W131" s="235" t="s">
        <v>482</v>
      </c>
      <c r="X131" s="77" t="str">
        <f>'ОТ'!A32</f>
        <v>ОТ-16</v>
      </c>
      <c r="Y131" s="83" t="str">
        <f>'ОТ'!B32</f>
        <v xml:space="preserve">Грунтовка Бетонконтакт</v>
      </c>
      <c r="Z131" s="77" t="str">
        <f>'ОТ'!C32</f>
        <v xml:space="preserve">1 слой</v>
      </c>
      <c r="AA131" s="91"/>
      <c r="AB131" s="148" t="str">
        <f>'ПТ'!B46</f>
        <v>ГСП-Н2</v>
      </c>
      <c r="AC131" s="86" t="str">
        <f>'ПТ'!C46&amp;" мм"</f>
        <v xml:space="preserve">12,5 мм</v>
      </c>
      <c r="AD131" s="252"/>
      <c r="AE131" s="175"/>
      <c r="AF131" s="109"/>
      <c r="AG131" s="58"/>
      <c r="AH131" s="147" t="str">
        <f>П!C252</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I131" s="189" t="str">
        <f>П!D252</f>
        <v xml:space="preserve">2 слоя</v>
      </c>
      <c r="AJ131" s="91"/>
      <c r="AK131" s="91"/>
      <c r="AL131" s="91"/>
    </row>
    <row r="132" ht="28.5" customHeight="1" outlineLevel="1">
      <c r="A132" s="91"/>
      <c r="B132" s="91"/>
      <c r="C132" s="91"/>
      <c r="D132" s="91"/>
      <c r="E132" s="91"/>
      <c r="F132" s="91"/>
      <c r="G132" s="91"/>
      <c r="H132" s="91"/>
      <c r="I132" s="91"/>
      <c r="J132" s="91"/>
      <c r="K132" s="91"/>
      <c r="L132" s="91"/>
      <c r="M132" s="91"/>
      <c r="N132" s="91"/>
      <c r="O132" s="91"/>
      <c r="P132" s="91"/>
      <c r="Q132" s="91"/>
      <c r="R132" s="91"/>
      <c r="S132" s="91"/>
      <c r="T132" s="91"/>
      <c r="U132" s="91"/>
      <c r="V132" s="91"/>
      <c r="W132" s="58"/>
      <c r="X132" s="91"/>
      <c r="Y132" s="96" t="str">
        <f>'ОТ'!B33</f>
        <v xml:space="preserve">Керамическая плитка на растворе цементно-песчаном с затиркой швов</v>
      </c>
      <c r="Z132" s="119" t="str">
        <f>'ОТ'!C33&amp;" мм"</f>
        <v xml:space="preserve">12* мм</v>
      </c>
      <c r="AA132" s="91"/>
      <c r="AB132" s="160" t="str">
        <f>'ПТ'!B47</f>
        <v xml:space="preserve">Грунтовка глубокого проникновения</v>
      </c>
      <c r="AC132" s="86" t="str">
        <f>'ПТ'!C47</f>
        <v xml:space="preserve">1 слой</v>
      </c>
      <c r="AD132" s="252"/>
      <c r="AE132" s="175"/>
      <c r="AF132" s="109"/>
      <c r="AG132" s="58"/>
      <c r="AH132" s="91"/>
      <c r="AI132" s="60"/>
      <c r="AJ132" s="91"/>
      <c r="AK132" s="91"/>
      <c r="AL132" s="91"/>
    </row>
    <row r="133" outlineLevel="1">
      <c r="A133" s="91"/>
      <c r="B133" s="71"/>
      <c r="C133" s="71"/>
      <c r="D133" s="71"/>
      <c r="E133" s="71"/>
      <c r="F133" s="71"/>
      <c r="G133" s="71"/>
      <c r="H133" s="71"/>
      <c r="I133" s="71"/>
      <c r="J133" s="71"/>
      <c r="K133" s="71"/>
      <c r="L133" s="71"/>
      <c r="M133" s="71"/>
      <c r="N133" s="71"/>
      <c r="O133" s="71"/>
      <c r="P133" s="71"/>
      <c r="Q133" s="71"/>
      <c r="R133" s="71"/>
      <c r="S133" s="71"/>
      <c r="T133" s="71"/>
      <c r="U133" s="71"/>
      <c r="V133" s="71"/>
      <c r="W133" s="70"/>
      <c r="X133" s="71"/>
      <c r="Y133" s="91"/>
      <c r="Z133" s="175"/>
      <c r="AA133" s="91"/>
      <c r="AB133" s="148" t="str">
        <f>'ПТ'!B48</f>
        <v xml:space="preserve">Шпатлевка поверхности на цементной основе (с проклейкой стыков лентой армирующей)</v>
      </c>
      <c r="AC133" s="86" t="str">
        <f>'ПТ'!C48&amp;" мм"</f>
        <v xml:space="preserve">2 мм</v>
      </c>
      <c r="AD133" s="252"/>
      <c r="AE133" s="175"/>
      <c r="AF133" s="109"/>
      <c r="AG133" s="58"/>
      <c r="AH133" s="147" t="str">
        <f>П!C253</f>
        <v xml:space="preserve">Грунтовка глубокого проникновения Церезит CT 17</v>
      </c>
      <c r="AI133" s="189" t="str">
        <f>П!D253</f>
        <v xml:space="preserve">1 слой</v>
      </c>
      <c r="AJ133" s="91"/>
      <c r="AK133" s="91"/>
      <c r="AL133" s="91"/>
    </row>
    <row r="134" ht="37" customHeight="1" outlineLevel="1">
      <c r="A134" s="91"/>
      <c r="B134" s="77" t="s">
        <v>583</v>
      </c>
      <c r="C134" s="77"/>
      <c r="D134" s="77"/>
      <c r="E134" s="77"/>
      <c r="F134" s="77" t="str">
        <f>'ОС'!A3</f>
        <v>ОС-1</v>
      </c>
      <c r="G134" s="83" t="str">
        <f>'ОС'!B3</f>
        <v xml:space="preserve">Грунтовка Бетонконтакт</v>
      </c>
      <c r="H134" s="77" t="str">
        <f>'ОС'!C3</f>
        <v xml:space="preserve">1 слой</v>
      </c>
      <c r="I134" s="117" t="str">
        <f>'ОС'!A144</f>
        <v>ОС-53</v>
      </c>
      <c r="J134" s="394" t="str">
        <f>'ОС'!B144</f>
        <v xml:space="preserve">Грунтовка Бетонконтакт</v>
      </c>
      <c r="K134" s="117" t="str">
        <f>'ОС'!C144</f>
        <v xml:space="preserve">1 слой</v>
      </c>
      <c r="L134" s="117" t="str">
        <f>'ОС'!A28</f>
        <v>ОС-15</v>
      </c>
      <c r="M134" s="395" t="str">
        <f>'ОС'!B28</f>
        <v xml:space="preserve">Грунтовка глубокого проникновения</v>
      </c>
      <c r="N134" s="77" t="str">
        <f>'ОС'!C28</f>
        <v xml:space="preserve">1 слой</v>
      </c>
      <c r="O134" s="107"/>
      <c r="P134" s="107"/>
      <c r="Q134" s="77"/>
      <c r="R134" s="117" t="str">
        <f>'ОС'!A166</f>
        <v>ОС-61</v>
      </c>
      <c r="S134" s="395" t="str">
        <f>'ОС'!B166</f>
        <v xml:space="preserve">Грунтовка глубокого проникновения</v>
      </c>
      <c r="T134" s="102" t="str">
        <f>'ОС'!C166</f>
        <v xml:space="preserve">1 слой</v>
      </c>
      <c r="U134" s="77" t="str">
        <f>'ОС'!A46</f>
        <v>ОС-24</v>
      </c>
      <c r="V134" s="107" t="str">
        <f>'ОС'!B46</f>
        <v xml:space="preserve">Шпатлевка стыков ГСП с проклейкой лентой армирующей</v>
      </c>
      <c r="W134" s="62" t="s">
        <v>482</v>
      </c>
      <c r="X134" s="77" t="str">
        <f>'ОТ'!A44</f>
        <v>ОТ-24</v>
      </c>
      <c r="Y134" s="83" t="str">
        <f>'ОТ'!B44</f>
        <v xml:space="preserve">Грунтовка глубокого проникновения</v>
      </c>
      <c r="Z134" s="77" t="str">
        <f>'ОТ'!C44</f>
        <v xml:space="preserve">1 слой</v>
      </c>
      <c r="AA134" s="91"/>
      <c r="AB134" s="160" t="str">
        <f>'ПТ'!B49</f>
        <v xml:space="preserve">Грунтовка под финишную отделку</v>
      </c>
      <c r="AC134" s="86" t="str">
        <f>'ПТ'!C49</f>
        <v xml:space="preserve">1 слой</v>
      </c>
      <c r="AD134" s="252"/>
      <c r="AE134" s="175"/>
      <c r="AF134" s="109"/>
      <c r="AG134" s="58"/>
      <c r="AH134" s="145" t="str">
        <f>П!C254</f>
        <v xml:space="preserve">Стяжка полусухая цементно-песчаная М150, армированная фиброволокном 
(фибра полипропиленовая 12мм, расход 0.6кг/м3)</v>
      </c>
      <c r="AI134" s="110" t="str">
        <f>П!D254&amp;" мм"</f>
        <v xml:space="preserve">80 мм</v>
      </c>
      <c r="AJ134" s="91"/>
      <c r="AK134" s="91"/>
      <c r="AL134" s="91"/>
    </row>
    <row r="135" ht="91.5" customHeight="1" outlineLevel="1">
      <c r="A135" s="91"/>
      <c r="B135" s="91"/>
      <c r="C135" s="91"/>
      <c r="D135" s="91"/>
      <c r="E135" s="91"/>
      <c r="F135" s="91"/>
      <c r="G135" s="96" t="str">
        <f>'ОС'!B4</f>
        <v xml:space="preserve">Затирка поверхности после демонтажа опалубки</v>
      </c>
      <c r="H135" s="79" t="str">
        <f>'ОС'!C4&amp;" мм"</f>
        <v xml:space="preserve">2-4 мм</v>
      </c>
      <c r="I135" s="119"/>
      <c r="J135" s="396" t="str">
        <f>'ОС'!B145</f>
        <v xml:space="preserve">Сплошное выравнивание смесями цементно-песчаными по сетке тканой стальной 10х10х0.8 мм</v>
      </c>
      <c r="K135" s="397" t="str">
        <f>'ОС'!C145&amp;" мм"</f>
        <v xml:space="preserve">до 35 мм</v>
      </c>
      <c r="L135" s="175"/>
      <c r="M135" s="143" t="str">
        <f>'ОС'!B29</f>
        <v xml:space="preserve">Простая штукатурка смесями цементно-песчаными </v>
      </c>
      <c r="N135" s="119" t="str">
        <f>'ОС'!C29&amp;" мм"</f>
        <v xml:space="preserve">14 мм</v>
      </c>
      <c r="O135" s="91"/>
      <c r="P135" s="91"/>
      <c r="Q135" s="91"/>
      <c r="R135" s="175"/>
      <c r="S135" s="143" t="str">
        <f>'ОС'!B167</f>
        <v xml:space="preserve">Сплошное выравнивание смесями цементно-песчаными</v>
      </c>
      <c r="T135" s="186" t="str">
        <f>'ОС'!C167&amp;" мм"</f>
        <v xml:space="preserve">10 мм</v>
      </c>
      <c r="U135" s="91"/>
      <c r="V135" s="91"/>
      <c r="W135" s="58"/>
      <c r="X135" s="91"/>
      <c r="Y135" s="78" t="str">
        <f>'ОТ'!B45</f>
        <v xml:space="preserve">Гидроизоляция однокомпонентная полимерная эластичная на всю высоту с прокладкой по углам ленты водонепроницаемой для герметизации швов</v>
      </c>
      <c r="Z135" s="79" t="str">
        <f>'ОТ'!C45</f>
        <v xml:space="preserve">2 слоя</v>
      </c>
      <c r="AA135" s="91"/>
      <c r="AB135" s="148" t="str">
        <f>'ПТ'!B50</f>
        <v xml:space="preserve">Улучшенная окраска краской влагостойкой водно-дисперсионной за 2 раза</v>
      </c>
      <c r="AC135" s="86" t="str">
        <f>'ПТ'!C50</f>
        <v xml:space="preserve">2 слоя</v>
      </c>
      <c r="AD135" s="252"/>
      <c r="AE135" s="175"/>
      <c r="AF135" s="109"/>
      <c r="AG135" s="58"/>
      <c r="AH135" s="97" t="str">
        <f>П!C255</f>
        <v xml:space="preserve">Подложка звукоизоляционная из сшитого вспененного полиэтилена с индексом улучшения изоляции ударного шума не менее 22 дБ</v>
      </c>
      <c r="AI135" s="189" t="str">
        <f>П!D255&amp;" мм"</f>
        <v xml:space="preserve">5 мм</v>
      </c>
      <c r="AJ135" s="91"/>
      <c r="AK135" s="91"/>
      <c r="AL135" s="91"/>
    </row>
    <row r="136" outlineLevel="1">
      <c r="A136" s="91"/>
      <c r="B136" s="71"/>
      <c r="C136" s="71"/>
      <c r="D136" s="71"/>
      <c r="E136" s="71"/>
      <c r="F136" s="71"/>
      <c r="G136" s="71"/>
      <c r="H136" s="71"/>
      <c r="I136" s="392"/>
      <c r="J136" s="398"/>
      <c r="K136" s="399"/>
      <c r="L136" s="161"/>
      <c r="M136" s="161"/>
      <c r="N136" s="161"/>
      <c r="O136" s="71"/>
      <c r="P136" s="71"/>
      <c r="Q136" s="71"/>
      <c r="R136" s="161"/>
      <c r="S136" s="161"/>
      <c r="T136" s="71"/>
      <c r="U136" s="71"/>
      <c r="V136" s="71"/>
      <c r="W136" s="70"/>
      <c r="X136" s="71"/>
      <c r="Y136" s="153" t="str">
        <f>'ОТ'!B46</f>
        <v xml:space="preserve">Керамическая плитка на растворе цементно-песчаном с затиркой швов</v>
      </c>
      <c r="Z136" s="392" t="str">
        <f>'ОТ'!C46&amp;" мм"</f>
        <v xml:space="preserve">12* мм</v>
      </c>
      <c r="AA136" s="71"/>
      <c r="AB136" s="70"/>
      <c r="AC136" s="71"/>
      <c r="AD136" s="292"/>
      <c r="AE136" s="161"/>
      <c r="AF136" s="352"/>
      <c r="AG136" s="70"/>
      <c r="AH136" s="151" t="str">
        <f>П!C256</f>
        <v xml:space="preserve">Монолитный ж/бетон</v>
      </c>
      <c r="AI136" s="152" t="str">
        <f>П!D256</f>
        <v xml:space="preserve">по проекту</v>
      </c>
      <c r="AJ136" s="71"/>
      <c r="AK136" s="71"/>
      <c r="AL136" s="71"/>
    </row>
    <row r="137" outlineLevel="1">
      <c r="A137" s="91"/>
      <c r="B137" s="76" t="s">
        <v>584</v>
      </c>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180" t="str">
        <f>П!A294</f>
        <v>П-50</v>
      </c>
      <c r="AH137" s="81" t="str">
        <f>П!C294</f>
        <v xml:space="preserve">Гидроизоляция однокомпонентная полимерная эластичная Церезит CL 51 с заведением на стены на 200 мм и на 100мм на перегородки ВС-23, ВС-24 с прокладкой по углам водонепроницаемой ленты для герметизации швов Церезит CL 152</v>
      </c>
      <c r="AI137" s="287" t="str">
        <f>П!D294</f>
        <v xml:space="preserve">2 слоя</v>
      </c>
      <c r="AJ137" s="77"/>
      <c r="AK137" s="77"/>
      <c r="AL137" s="77"/>
    </row>
    <row r="138" outlineLevel="1">
      <c r="A138" s="91"/>
      <c r="B138" s="91"/>
      <c r="C138" s="91"/>
      <c r="D138" s="91"/>
      <c r="E138" s="91"/>
      <c r="F138" s="91"/>
      <c r="G138" s="91"/>
      <c r="H138" s="91"/>
      <c r="I138" s="91"/>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58"/>
      <c r="AH138" s="136" t="str">
        <f>П!C295</f>
        <v xml:space="preserve">Грунтовка глубокого проникновения Церезит CT 17</v>
      </c>
      <c r="AI138" s="137" t="str">
        <f>П!D295</f>
        <v xml:space="preserve">1 слой</v>
      </c>
      <c r="AJ138" s="91"/>
      <c r="AK138" s="91"/>
      <c r="AL138" s="91"/>
    </row>
    <row r="139" outlineLevel="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c r="AA139" s="71"/>
      <c r="AB139" s="71"/>
      <c r="AC139" s="71"/>
      <c r="AD139" s="71"/>
      <c r="AE139" s="71"/>
      <c r="AF139" s="71"/>
      <c r="AG139" s="70"/>
      <c r="AH139" s="170" t="str">
        <f>П!C296</f>
        <v xml:space="preserve">Монолитный ж/бетон</v>
      </c>
      <c r="AI139" s="389" t="str">
        <f>П!D296</f>
        <v xml:space="preserve">по проекту</v>
      </c>
      <c r="AJ139" s="71"/>
      <c r="AK139" s="71"/>
      <c r="AL139" s="71"/>
    </row>
    <row r="140" outlineLevel="1">
      <c r="A140" s="118" t="s">
        <v>585</v>
      </c>
      <c r="B140" s="95" t="s">
        <v>586</v>
      </c>
      <c r="C140" s="76"/>
      <c r="D140" s="76"/>
      <c r="E140" s="76"/>
      <c r="F140" s="76"/>
      <c r="G140" s="76"/>
      <c r="H140" s="76"/>
      <c r="I140" s="76"/>
      <c r="J140" s="76"/>
      <c r="K140" s="76"/>
      <c r="L140" s="76"/>
      <c r="M140" s="76"/>
      <c r="N140" s="76"/>
      <c r="O140" s="76"/>
      <c r="P140" s="76"/>
      <c r="Q140" s="76"/>
      <c r="R140" s="76"/>
      <c r="S140" s="76"/>
      <c r="T140" s="76"/>
      <c r="U140" s="76"/>
      <c r="V140" s="76"/>
      <c r="W140" s="76"/>
      <c r="X140" s="76"/>
      <c r="Y140" s="76"/>
      <c r="Z140" s="76"/>
      <c r="AA140" s="76"/>
      <c r="AB140" s="76"/>
      <c r="AC140" s="76"/>
      <c r="AD140" s="76"/>
      <c r="AE140" s="76"/>
      <c r="AF140" s="76"/>
      <c r="AG140" s="95" t="str">
        <f>П!A257</f>
        <v>П-42</v>
      </c>
      <c r="AH140" s="97" t="str">
        <f>П!C257</f>
        <v xml:space="preserve">Подложка звукоизоляционная Шуманет-100Гидро с заведением на стены на 200мм</v>
      </c>
      <c r="AI140" s="110" t="str">
        <f>П!D257&amp;" мм"</f>
        <v xml:space="preserve">5 мм</v>
      </c>
      <c r="AJ140" s="76"/>
      <c r="AK140" s="76"/>
      <c r="AL140" s="76"/>
    </row>
    <row r="141" outlineLevel="1">
      <c r="A141" s="70"/>
      <c r="B141" s="71"/>
      <c r="C141" s="71"/>
      <c r="D141" s="91"/>
      <c r="E141" s="91"/>
      <c r="F141" s="71"/>
      <c r="G141" s="91"/>
      <c r="H141" s="91"/>
      <c r="I141" s="71"/>
      <c r="J141" s="91"/>
      <c r="K141" s="91"/>
      <c r="L141" s="71"/>
      <c r="M141" s="91"/>
      <c r="N141" s="91"/>
      <c r="O141" s="71"/>
      <c r="P141" s="91"/>
      <c r="Q141" s="91"/>
      <c r="R141" s="71"/>
      <c r="S141" s="91"/>
      <c r="T141" s="91"/>
      <c r="U141" s="71"/>
      <c r="V141" s="91"/>
      <c r="W141" s="91"/>
      <c r="X141" s="71"/>
      <c r="Y141" s="71"/>
      <c r="Z141" s="71"/>
      <c r="AA141" s="71"/>
      <c r="AB141" s="71"/>
      <c r="AC141" s="71"/>
      <c r="AD141" s="71"/>
      <c r="AE141" s="91"/>
      <c r="AF141" s="91"/>
      <c r="AG141" s="71"/>
      <c r="AH141" s="97" t="str">
        <f>П!C258</f>
        <v xml:space="preserve">Монолитный ж/бетон</v>
      </c>
      <c r="AI141" s="110" t="str">
        <f>П!D258</f>
        <v xml:space="preserve">по проекту</v>
      </c>
      <c r="AJ141" s="71"/>
      <c r="AK141" s="91"/>
      <c r="AL141" s="91"/>
    </row>
    <row r="142" outlineLevel="1">
      <c r="A142" s="77" t="s">
        <v>587</v>
      </c>
      <c r="B142" s="77" t="s">
        <v>588</v>
      </c>
      <c r="C142" s="77" t="str">
        <f>'ОС'!A111</f>
        <v>ОС-43</v>
      </c>
      <c r="D142" s="83" t="str">
        <f>'ОС'!B111</f>
        <v xml:space="preserve">Грунтовка Бетонконтакт</v>
      </c>
      <c r="E142" s="77" t="str">
        <f>'ОС'!C111</f>
        <v xml:space="preserve">1 слой</v>
      </c>
      <c r="F142" s="77"/>
      <c r="G142" s="77"/>
      <c r="H142" s="77"/>
      <c r="I142" s="107"/>
      <c r="J142" s="107"/>
      <c r="K142" s="107"/>
      <c r="L142" s="107"/>
      <c r="M142" s="107"/>
      <c r="N142" s="107"/>
      <c r="O142" s="77" t="str">
        <f>'ОС'!A5</f>
        <v>ОС-2</v>
      </c>
      <c r="P142" s="131" t="str">
        <f>'ОС'!B5</f>
        <v xml:space="preserve">Слой штукатурно-клеевой Технониколь 210 или аналог, армированный сеткой фасадной стеклотканевой щелочестойкой М3600</v>
      </c>
      <c r="Q142" s="77" t="str">
        <f>'ОС'!C5&amp;" мм"</f>
        <v xml:space="preserve">5 мм</v>
      </c>
      <c r="R142" s="107"/>
      <c r="S142" s="107"/>
      <c r="T142" s="107"/>
      <c r="U142" s="107"/>
      <c r="V142" s="107"/>
      <c r="W142" s="107"/>
      <c r="X142" s="77" t="str">
        <f>'ОТ'!A53</f>
        <v>ОТ-29</v>
      </c>
      <c r="Y142" s="78" t="str">
        <f>'ОТ'!B53</f>
        <v xml:space="preserve">Грунтовка фасадная универсальная</v>
      </c>
      <c r="Z142" s="79" t="str">
        <f>'ОТ'!C53</f>
        <v xml:space="preserve">1 слой</v>
      </c>
      <c r="AA142" s="77" t="str">
        <f>'ПТ'!A113</f>
        <v>ПТ-24</v>
      </c>
      <c r="AB142" s="78" t="str">
        <f>'ПТ'!B113</f>
        <v xml:space="preserve">Грунтовка Бетонконтакт</v>
      </c>
      <c r="AC142" s="79" t="str">
        <f>'ПТ'!C113</f>
        <v xml:space="preserve">1 слой</v>
      </c>
      <c r="AD142" s="77" t="s">
        <v>458</v>
      </c>
      <c r="AE142" s="77" t="s">
        <v>458</v>
      </c>
      <c r="AF142" s="77" t="s">
        <v>458</v>
      </c>
      <c r="AG142" s="62" t="str">
        <f>П!A259</f>
        <v>П-43</v>
      </c>
      <c r="AH142" s="107" t="str">
        <f>П!C259</f>
        <v xml:space="preserve">Керамогранит с затиркой швов</v>
      </c>
      <c r="AI142" s="101" t="str">
        <f>П!D259&amp;" мм"</f>
        <v xml:space="preserve">8 мм</v>
      </c>
      <c r="AJ142" s="82" t="str">
        <f>П!A365</f>
        <v>ПЛН-07</v>
      </c>
      <c r="AK142" s="107" t="str">
        <f>П!C365</f>
        <v xml:space="preserve">Плинтус из керамогранита h=100мм (нарезать из керамогранита отделки пола)</v>
      </c>
      <c r="AL142" s="77" t="str">
        <f>П!D365&amp;" мм"</f>
        <v xml:space="preserve">8 мм</v>
      </c>
    </row>
    <row r="143" outlineLevel="1">
      <c r="A143" s="91"/>
      <c r="B143" s="91"/>
      <c r="C143" s="91"/>
      <c r="D143" s="91"/>
      <c r="E143" s="91"/>
      <c r="F143" s="91"/>
      <c r="G143" s="91"/>
      <c r="H143" s="91"/>
      <c r="I143" s="91"/>
      <c r="J143" s="91"/>
      <c r="K143" s="91"/>
      <c r="L143" s="91"/>
      <c r="M143" s="91"/>
      <c r="N143" s="91"/>
      <c r="O143" s="91"/>
      <c r="P143" s="91"/>
      <c r="Q143" s="91"/>
      <c r="R143" s="91"/>
      <c r="S143" s="91"/>
      <c r="T143" s="91"/>
      <c r="U143" s="91"/>
      <c r="V143" s="91"/>
      <c r="W143" s="91"/>
      <c r="X143" s="91"/>
      <c r="Y143" s="91"/>
      <c r="Z143" s="91"/>
      <c r="AA143" s="91"/>
      <c r="AB143" s="96" t="str">
        <f>'ПТ'!B114</f>
        <v xml:space="preserve">Затирка поверхности после демонтажа опалубки</v>
      </c>
      <c r="AC143" s="79" t="str">
        <f>'ПТ'!C114&amp;" мм"</f>
        <v xml:space="preserve">2-4 мм</v>
      </c>
      <c r="AD143" s="91"/>
      <c r="AE143" s="91"/>
      <c r="AF143" s="91"/>
      <c r="AG143" s="58"/>
      <c r="AH143" s="78" t="str">
        <f>П!C260</f>
        <v xml:space="preserve">Клей плиточный водостойкий Церезит СМ 16</v>
      </c>
      <c r="AI143" s="110" t="str">
        <f>П!D260&amp;" мм"</f>
        <v xml:space="preserve">5 мм</v>
      </c>
      <c r="AJ143" s="91"/>
      <c r="AK143" s="91"/>
      <c r="AL143" s="91"/>
    </row>
    <row r="144" ht="15" customHeight="1" outlineLevel="1">
      <c r="A144" s="91"/>
      <c r="B144" s="91"/>
      <c r="C144" s="91"/>
      <c r="D144" s="91"/>
      <c r="E144" s="91"/>
      <c r="F144" s="91"/>
      <c r="G144" s="91"/>
      <c r="H144" s="91"/>
      <c r="I144" s="91"/>
      <c r="J144" s="91"/>
      <c r="K144" s="91"/>
      <c r="L144" s="91"/>
      <c r="M144" s="91"/>
      <c r="N144" s="91"/>
      <c r="O144" s="91"/>
      <c r="P144" s="91"/>
      <c r="Q144" s="91"/>
      <c r="R144" s="91"/>
      <c r="S144" s="91"/>
      <c r="T144" s="91"/>
      <c r="U144" s="91"/>
      <c r="V144" s="91"/>
      <c r="W144" s="91"/>
      <c r="X144" s="91"/>
      <c r="Y144" s="91"/>
      <c r="Z144" s="91"/>
      <c r="AA144" s="91"/>
      <c r="AB144" s="91"/>
      <c r="AC144" s="91"/>
      <c r="AD144" s="91"/>
      <c r="AE144" s="91"/>
      <c r="AF144" s="91"/>
      <c r="AG144" s="58"/>
      <c r="AH144" s="78" t="str">
        <f>П!C261</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I144" s="111" t="str">
        <f>П!D261</f>
        <v xml:space="preserve">2 слоя</v>
      </c>
      <c r="AJ144" s="91"/>
      <c r="AK144" s="91"/>
      <c r="AL144" s="91"/>
    </row>
    <row r="145" outlineLevel="1">
      <c r="A145" s="91"/>
      <c r="B145" s="91"/>
      <c r="C145" s="91"/>
      <c r="D145" s="91"/>
      <c r="E145" s="91"/>
      <c r="F145" s="91"/>
      <c r="G145" s="91"/>
      <c r="H145" s="91"/>
      <c r="I145" s="91"/>
      <c r="J145" s="91"/>
      <c r="K145" s="91"/>
      <c r="L145" s="91"/>
      <c r="M145" s="91"/>
      <c r="N145" s="91"/>
      <c r="O145" s="91"/>
      <c r="P145" s="91"/>
      <c r="Q145" s="91"/>
      <c r="R145" s="91"/>
      <c r="S145" s="91"/>
      <c r="T145" s="91"/>
      <c r="U145" s="91"/>
      <c r="V145" s="91"/>
      <c r="W145" s="91"/>
      <c r="X145" s="91"/>
      <c r="Y145" s="91"/>
      <c r="Z145" s="91"/>
      <c r="AA145" s="91"/>
      <c r="AB145" s="78" t="str">
        <f>'ПТ'!B115</f>
        <v xml:space="preserve">Грунтовка глубокого проникновения</v>
      </c>
      <c r="AC145" s="79" t="str">
        <f>'ПТ'!C115</f>
        <v xml:space="preserve">1 слой</v>
      </c>
      <c r="AD145" s="91"/>
      <c r="AE145" s="91"/>
      <c r="AF145" s="91"/>
      <c r="AG145" s="58"/>
      <c r="AH145" s="96" t="str">
        <f>П!C262</f>
        <v xml:space="preserve">Стяжка сборная из двух слоев ЦСП 2*12 мм</v>
      </c>
      <c r="AI145" s="111" t="str">
        <f>П!D262&amp;" мм"</f>
        <v xml:space="preserve">24 мм</v>
      </c>
      <c r="AJ145" s="91"/>
      <c r="AK145" s="91"/>
      <c r="AL145" s="91"/>
    </row>
    <row r="146" ht="33" customHeight="1" outlineLevel="1">
      <c r="A146" s="91"/>
      <c r="B146" s="91"/>
      <c r="C146" s="91"/>
      <c r="D146" s="91"/>
      <c r="E146" s="91"/>
      <c r="F146" s="91"/>
      <c r="G146" s="91"/>
      <c r="H146" s="91"/>
      <c r="I146" s="91"/>
      <c r="J146" s="91"/>
      <c r="K146" s="91"/>
      <c r="L146" s="91"/>
      <c r="M146" s="91"/>
      <c r="N146" s="91"/>
      <c r="O146" s="91"/>
      <c r="P146" s="91"/>
      <c r="Q146" s="91"/>
      <c r="R146" s="91"/>
      <c r="S146" s="91"/>
      <c r="T146" s="91"/>
      <c r="U146" s="91"/>
      <c r="V146" s="91"/>
      <c r="W146" s="91"/>
      <c r="X146" s="91"/>
      <c r="Y146" s="91"/>
      <c r="Z146" s="91"/>
      <c r="AA146" s="91"/>
      <c r="AB146" s="96" t="str">
        <f>'ПТ'!B116</f>
        <v xml:space="preserve">Шпатлевка поверхности на цементной основе</v>
      </c>
      <c r="AC146" s="79" t="str">
        <f>'ПТ'!C116&amp;" мм"</f>
        <v xml:space="preserve">2 мм</v>
      </c>
      <c r="AD146" s="91"/>
      <c r="AE146" s="91"/>
      <c r="AF146" s="91"/>
      <c r="AG146" s="58"/>
      <c r="AH146" s="96" t="str">
        <f>П!C263</f>
        <v xml:space="preserve">Плиты теплоизоляционные LOGICPIR PROF Ф/Ф, прочность на сжатие 10% линейной деформации не менее 150 кПа, λ=0.025 Вт/м°С</v>
      </c>
      <c r="AI146" s="111" t="str">
        <f>П!D263&amp;" мм"</f>
        <v xml:space="preserve">90 мм</v>
      </c>
      <c r="AJ146" s="91"/>
      <c r="AK146" s="91"/>
      <c r="AL146" s="91"/>
    </row>
    <row r="147" outlineLevel="1">
      <c r="A147" s="91"/>
      <c r="B147" s="71"/>
      <c r="C147" s="91"/>
      <c r="D147" s="91"/>
      <c r="E147" s="91"/>
      <c r="F147" s="91"/>
      <c r="G147" s="91"/>
      <c r="H147" s="91"/>
      <c r="I147" s="91"/>
      <c r="J147" s="91"/>
      <c r="K147" s="91"/>
      <c r="L147" s="91"/>
      <c r="M147" s="91"/>
      <c r="N147" s="91"/>
      <c r="O147" s="91"/>
      <c r="P147" s="91"/>
      <c r="Q147" s="91"/>
      <c r="R147" s="91"/>
      <c r="S147" s="91"/>
      <c r="T147" s="91"/>
      <c r="U147" s="91"/>
      <c r="V147" s="91"/>
      <c r="W147" s="91"/>
      <c r="X147" s="91"/>
      <c r="Y147" s="91"/>
      <c r="Z147" s="91"/>
      <c r="AA147" s="91"/>
      <c r="AB147" s="78" t="str">
        <f>'ПТ'!B117</f>
        <v xml:space="preserve">Грунтовка под финишную отделку</v>
      </c>
      <c r="AC147" s="79" t="str">
        <f>'ПТ'!C117</f>
        <v xml:space="preserve">1 слой</v>
      </c>
      <c r="AD147" s="91"/>
      <c r="AE147" s="91"/>
      <c r="AF147" s="91"/>
      <c r="AG147" s="70"/>
      <c r="AH147" s="96" t="str">
        <f>П!C264</f>
        <v xml:space="preserve">Монолитный ж/бетон</v>
      </c>
      <c r="AI147" s="111" t="str">
        <f>П!D264</f>
        <v xml:space="preserve">по проекту</v>
      </c>
      <c r="AJ147" s="91"/>
      <c r="AK147" s="91"/>
      <c r="AL147" s="91"/>
    </row>
    <row r="148" ht="33.5" customHeight="1" outlineLevel="1">
      <c r="A148" s="91"/>
      <c r="B148" s="10" t="s">
        <v>589</v>
      </c>
      <c r="C148" s="91"/>
      <c r="D148" s="91"/>
      <c r="E148" s="91"/>
      <c r="F148" s="91"/>
      <c r="G148" s="91"/>
      <c r="H148" s="91"/>
      <c r="I148" s="91"/>
      <c r="J148" s="91"/>
      <c r="K148" s="91"/>
      <c r="L148" s="91"/>
      <c r="M148" s="91"/>
      <c r="N148" s="91"/>
      <c r="O148" s="91"/>
      <c r="P148" s="91"/>
      <c r="Q148" s="91"/>
      <c r="R148" s="91"/>
      <c r="S148" s="91"/>
      <c r="T148" s="91"/>
      <c r="U148" s="91"/>
      <c r="V148" s="91"/>
      <c r="W148" s="91"/>
      <c r="X148" s="91"/>
      <c r="Y148" s="91"/>
      <c r="Z148" s="91"/>
      <c r="AA148" s="71"/>
      <c r="AB148" s="143" t="str">
        <f>'ПТ'!B118</f>
        <v xml:space="preserve">Улучшенная окраска краской фасадной атмосферостойкой за 2 раза</v>
      </c>
      <c r="AC148" s="79" t="str">
        <f>'ПТ'!C118</f>
        <v xml:space="preserve">2 слоя</v>
      </c>
      <c r="AD148" s="91"/>
      <c r="AE148" s="91"/>
      <c r="AF148" s="91"/>
      <c r="AG148" s="62" t="str">
        <f>П!A265</f>
        <v>П-44</v>
      </c>
      <c r="AH148" s="107" t="str">
        <f>П!C265</f>
        <v xml:space="preserve">Керамогранит с затиркой швов</v>
      </c>
      <c r="AI148" s="101" t="str">
        <f>П!D265&amp;" мм"</f>
        <v xml:space="preserve">8 мм</v>
      </c>
      <c r="AJ148" s="91"/>
      <c r="AK148" s="91"/>
      <c r="AL148" s="91"/>
    </row>
    <row r="149" outlineLevel="1">
      <c r="A149" s="91"/>
      <c r="B149" s="77" t="s">
        <v>590</v>
      </c>
      <c r="C149" s="91"/>
      <c r="D149" s="93" t="str">
        <f>'ОС'!B112</f>
        <v xml:space="preserve">Слой штукатурно-клеевой Технониколь 210 или аналог, армированный сеткой фасадной стеклотканевой щелочестойкой М3600</v>
      </c>
      <c r="E149" s="79" t="str">
        <f>'ОС'!C112&amp;" мм"</f>
        <v xml:space="preserve">5 мм</v>
      </c>
      <c r="F149" s="91"/>
      <c r="G149" s="91"/>
      <c r="H149" s="91"/>
      <c r="I149" s="91"/>
      <c r="J149" s="91"/>
      <c r="K149" s="91"/>
      <c r="L149" s="91"/>
      <c r="M149" s="91"/>
      <c r="N149" s="91"/>
      <c r="O149" s="91"/>
      <c r="P149" s="91"/>
      <c r="Q149" s="91"/>
      <c r="R149" s="91"/>
      <c r="S149" s="91"/>
      <c r="T149" s="91"/>
      <c r="U149" s="91"/>
      <c r="V149" s="91"/>
      <c r="W149" s="91"/>
      <c r="X149" s="91"/>
      <c r="Y149" s="96" t="str">
        <f>'ОТ'!B54</f>
        <v xml:space="preserve">Штукатурка декоративная минеральная с окраской краской фасадной атмосферостойкой за 2 раза</v>
      </c>
      <c r="Z149" s="149" t="str">
        <f>'ОТ'!C54&amp;" мм"</f>
        <v xml:space="preserve">5 мм</v>
      </c>
      <c r="AA149" s="62" t="str">
        <f>'ПТ'!A119</f>
        <v>ПТ-25</v>
      </c>
      <c r="AB149" s="107" t="str">
        <f>'ПТ'!B119</f>
        <v xml:space="preserve">Смесь клеевая для монтажа утеплителя (Технониколь 110)</v>
      </c>
      <c r="AC149" s="77" t="str">
        <f>'ПТ'!C119&amp;" мм"</f>
        <v xml:space="preserve">5 мм</v>
      </c>
      <c r="AD149" s="91"/>
      <c r="AE149" s="91"/>
      <c r="AF149" s="91"/>
      <c r="AG149" s="58"/>
      <c r="AH149" s="78" t="str">
        <f>П!C266</f>
        <v xml:space="preserve">Клей плиточный водостойкий Церезит СМ 16</v>
      </c>
      <c r="AI149" s="111" t="str">
        <f>П!D266&amp;" мм"</f>
        <v xml:space="preserve">6 мм</v>
      </c>
      <c r="AJ149" s="91"/>
      <c r="AK149" s="91"/>
      <c r="AL149" s="91"/>
    </row>
    <row r="150" ht="57.5" customHeight="1" outlineLevel="1">
      <c r="A150" s="91"/>
      <c r="B150" s="91"/>
      <c r="C150" s="91"/>
      <c r="D150" s="91"/>
      <c r="E150" s="91"/>
      <c r="F150" s="91"/>
      <c r="G150" s="91"/>
      <c r="H150" s="91"/>
      <c r="I150" s="91"/>
      <c r="J150" s="91"/>
      <c r="K150" s="91"/>
      <c r="L150" s="91"/>
      <c r="M150" s="91"/>
      <c r="N150" s="91"/>
      <c r="O150" s="91"/>
      <c r="P150" s="91"/>
      <c r="Q150" s="91"/>
      <c r="R150" s="91"/>
      <c r="S150" s="91"/>
      <c r="T150" s="91"/>
      <c r="U150" s="91"/>
      <c r="V150" s="91"/>
      <c r="W150" s="91"/>
      <c r="X150" s="91"/>
      <c r="Y150" s="91"/>
      <c r="Z150" s="58"/>
      <c r="AA150" s="58"/>
      <c r="AB150" s="143" t="str">
        <f>'ПТ'!B120</f>
        <v xml:space="preserve">Утеплитель минераловатный (Технониколь - ТЕХНОФАС ДЕКОР) ρ=90-110 кг/м³, предел прочности на отрыв не менее 15 кПа, λ=0,044 Вт/м°С</v>
      </c>
      <c r="AC150" s="95" t="str">
        <f>'ПТ'!C120&amp;" мм"</f>
        <v xml:space="preserve">150 мм</v>
      </c>
      <c r="AD150" s="91"/>
      <c r="AE150" s="91"/>
      <c r="AF150" s="91"/>
      <c r="AG150" s="58"/>
      <c r="AH150" s="78" t="str">
        <f>П!C267</f>
        <v xml:space="preserve">Грунтовка глубокого проникновения Церезит CT 17</v>
      </c>
      <c r="AI150" s="111" t="str">
        <f>П!D267</f>
        <v xml:space="preserve">1 слой</v>
      </c>
      <c r="AJ150" s="91"/>
      <c r="AK150" s="91"/>
      <c r="AL150" s="91"/>
    </row>
    <row r="151" ht="49.5" customHeight="1" outlineLevel="1">
      <c r="A151" s="91"/>
      <c r="B151" s="91"/>
      <c r="C151" s="91"/>
      <c r="D151" s="91"/>
      <c r="E151" s="91"/>
      <c r="F151" s="91"/>
      <c r="G151" s="91"/>
      <c r="H151" s="91"/>
      <c r="I151" s="91"/>
      <c r="J151" s="91"/>
      <c r="K151" s="91"/>
      <c r="L151" s="91"/>
      <c r="M151" s="91"/>
      <c r="N151" s="91"/>
      <c r="O151" s="91"/>
      <c r="P151" s="91"/>
      <c r="Q151" s="91"/>
      <c r="R151" s="91"/>
      <c r="S151" s="91"/>
      <c r="T151" s="91"/>
      <c r="U151" s="91"/>
      <c r="V151" s="91"/>
      <c r="W151" s="91"/>
      <c r="X151" s="91"/>
      <c r="Y151" s="91"/>
      <c r="Z151" s="58"/>
      <c r="AA151" s="58"/>
      <c r="AB151" s="93" t="str">
        <f>'ПТ'!B121</f>
        <v xml:space="preserve">Слой штукатурно-клеевой Технониколь 210 или аналог, армированный сеткой фасадной стеклотканевой щелочестойкой М3600</v>
      </c>
      <c r="AC151" s="79" t="str">
        <f>'ПТ'!C121&amp;" мм"</f>
        <v xml:space="preserve">10 мм</v>
      </c>
      <c r="AD151" s="91"/>
      <c r="AE151" s="91"/>
      <c r="AF151" s="91"/>
      <c r="AG151" s="58"/>
      <c r="AH151" s="91"/>
      <c r="AI151" s="60"/>
      <c r="AJ151" s="91"/>
      <c r="AK151" s="91"/>
      <c r="AL151" s="91"/>
    </row>
    <row r="152" ht="17.25" customHeight="1" outlineLevel="1">
      <c r="A152" s="91"/>
      <c r="B152" s="91"/>
      <c r="C152" s="91"/>
      <c r="D152" s="91"/>
      <c r="E152" s="91"/>
      <c r="F152" s="91"/>
      <c r="G152" s="91"/>
      <c r="H152" s="91"/>
      <c r="I152" s="91"/>
      <c r="J152" s="91"/>
      <c r="K152" s="91"/>
      <c r="L152" s="91"/>
      <c r="M152" s="91"/>
      <c r="N152" s="91"/>
      <c r="O152" s="91"/>
      <c r="P152" s="91"/>
      <c r="Q152" s="91"/>
      <c r="R152" s="91"/>
      <c r="S152" s="91"/>
      <c r="T152" s="91"/>
      <c r="U152" s="91"/>
      <c r="V152" s="91"/>
      <c r="W152" s="91"/>
      <c r="X152" s="91"/>
      <c r="Y152" s="91"/>
      <c r="Z152" s="58"/>
      <c r="AA152" s="58"/>
      <c r="AB152" s="78" t="str">
        <f>'ПТ'!B122</f>
        <v xml:space="preserve">Грунтовка глубокого проникновения</v>
      </c>
      <c r="AC152" s="79" t="str">
        <f>'ПТ'!C122</f>
        <v xml:space="preserve">1 слой</v>
      </c>
      <c r="AD152" s="91"/>
      <c r="AE152" s="91"/>
      <c r="AF152" s="91"/>
      <c r="AG152" s="58"/>
      <c r="AH152" s="96" t="str">
        <f>П!C268</f>
        <v xml:space="preserve">Стяжка полусухая цементно-песчаная М150, армированная фиброволокном 
(фибра полипропиленовая 12мм, расход 0.6кг/м3)</v>
      </c>
      <c r="AI152" s="111" t="str">
        <f>П!D268&amp;" мм"</f>
        <v xml:space="preserve">46 мм</v>
      </c>
      <c r="AJ152" s="91"/>
      <c r="AK152" s="91"/>
      <c r="AL152" s="91"/>
    </row>
    <row r="153" ht="34.5" customHeight="1" outlineLevel="1">
      <c r="A153" s="91"/>
      <c r="B153" s="91"/>
      <c r="C153" s="91"/>
      <c r="D153" s="91"/>
      <c r="E153" s="91"/>
      <c r="F153" s="91"/>
      <c r="G153" s="91"/>
      <c r="H153" s="91"/>
      <c r="I153" s="91"/>
      <c r="J153" s="91"/>
      <c r="K153" s="91"/>
      <c r="L153" s="91"/>
      <c r="M153" s="91"/>
      <c r="N153" s="91"/>
      <c r="O153" s="91"/>
      <c r="P153" s="91"/>
      <c r="Q153" s="91"/>
      <c r="R153" s="91"/>
      <c r="S153" s="91"/>
      <c r="T153" s="91"/>
      <c r="U153" s="91"/>
      <c r="V153" s="91"/>
      <c r="W153" s="91"/>
      <c r="X153" s="91"/>
      <c r="Y153" s="91"/>
      <c r="Z153" s="58"/>
      <c r="AA153" s="58"/>
      <c r="AB153" s="96" t="str">
        <f>'ПТ'!B123</f>
        <v xml:space="preserve">Шпатлевка поверхности на цементной основе</v>
      </c>
      <c r="AC153" s="79" t="str">
        <f>'ПТ'!C123&amp;" мм"</f>
        <v xml:space="preserve">2 мм</v>
      </c>
      <c r="AD153" s="91"/>
      <c r="AE153" s="91"/>
      <c r="AF153" s="91"/>
      <c r="AG153" s="58"/>
      <c r="AH153" s="91"/>
      <c r="AI153" s="60"/>
      <c r="AJ153" s="91"/>
      <c r="AK153" s="91"/>
      <c r="AL153" s="91"/>
    </row>
    <row r="154" ht="17.25" customHeight="1" outlineLevel="1">
      <c r="A154" s="91"/>
      <c r="B154" s="91"/>
      <c r="C154" s="91"/>
      <c r="D154" s="91"/>
      <c r="E154" s="91"/>
      <c r="F154" s="91"/>
      <c r="G154" s="91"/>
      <c r="H154" s="91"/>
      <c r="I154" s="91"/>
      <c r="J154" s="91"/>
      <c r="K154" s="91"/>
      <c r="L154" s="91"/>
      <c r="M154" s="91"/>
      <c r="N154" s="91"/>
      <c r="O154" s="91"/>
      <c r="P154" s="91"/>
      <c r="Q154" s="91"/>
      <c r="R154" s="91"/>
      <c r="S154" s="91"/>
      <c r="T154" s="91"/>
      <c r="U154" s="91"/>
      <c r="V154" s="91"/>
      <c r="W154" s="91"/>
      <c r="X154" s="91"/>
      <c r="Y154" s="91"/>
      <c r="Z154" s="58"/>
      <c r="AA154" s="58"/>
      <c r="AB154" s="78" t="str">
        <f>'ПТ'!B124</f>
        <v xml:space="preserve">Грунтовка под финишную отделку</v>
      </c>
      <c r="AC154" s="79" t="str">
        <f>'ПТ'!C124</f>
        <v xml:space="preserve">1 слой</v>
      </c>
      <c r="AD154" s="91"/>
      <c r="AE154" s="91"/>
      <c r="AF154" s="91"/>
      <c r="AG154" s="58"/>
      <c r="AH154" s="91"/>
      <c r="AI154" s="60"/>
      <c r="AJ154" s="91"/>
      <c r="AK154" s="91"/>
      <c r="AL154" s="91"/>
    </row>
    <row r="155" ht="38" customHeight="1" outlineLevel="1">
      <c r="A155" s="71"/>
      <c r="B155" s="71"/>
      <c r="C155" s="71"/>
      <c r="D155" s="91"/>
      <c r="E155" s="91"/>
      <c r="F155" s="71"/>
      <c r="G155" s="71"/>
      <c r="H155" s="71"/>
      <c r="I155" s="71"/>
      <c r="J155" s="71"/>
      <c r="K155" s="71"/>
      <c r="L155" s="71"/>
      <c r="M155" s="71"/>
      <c r="N155" s="71"/>
      <c r="O155" s="71"/>
      <c r="P155" s="71"/>
      <c r="Q155" s="71"/>
      <c r="R155" s="71"/>
      <c r="S155" s="71"/>
      <c r="T155" s="71"/>
      <c r="U155" s="71"/>
      <c r="V155" s="71"/>
      <c r="W155" s="71"/>
      <c r="X155" s="71"/>
      <c r="Y155" s="71"/>
      <c r="Z155" s="70"/>
      <c r="AA155" s="70"/>
      <c r="AB155" s="143" t="str">
        <f>'ПТ'!B125</f>
        <v xml:space="preserve">Улучшенная окраска краской фасадной атмосферостойкой за 2 раза </v>
      </c>
      <c r="AC155" s="79" t="str">
        <f>'ПТ'!C125</f>
        <v xml:space="preserve">2 слоя</v>
      </c>
      <c r="AD155" s="71"/>
      <c r="AE155" s="71"/>
      <c r="AF155" s="71"/>
      <c r="AG155" s="70"/>
      <c r="AH155" s="96" t="str">
        <f>П!C269</f>
        <v xml:space="preserve">Монолитный ж/бетон</v>
      </c>
      <c r="AI155" s="111" t="str">
        <f>П!D269</f>
        <v xml:space="preserve">по проекту</v>
      </c>
      <c r="AJ155" s="71"/>
      <c r="AK155" s="71"/>
      <c r="AL155" s="71"/>
    </row>
    <row r="156" outlineLevel="1">
      <c r="A156" s="77" t="s">
        <v>591</v>
      </c>
      <c r="B156" s="77" t="s">
        <v>588</v>
      </c>
      <c r="C156" s="84" t="str">
        <f>'ОС'!A111</f>
        <v>ОС-43</v>
      </c>
      <c r="D156" s="83" t="str">
        <f>'ОС'!B111</f>
        <v xml:space="preserve">Грунтовка Бетонконтакт</v>
      </c>
      <c r="E156" s="77" t="str">
        <f>'ОС'!C111</f>
        <v xml:space="preserve">1 слой</v>
      </c>
      <c r="F156" s="84"/>
      <c r="G156" s="84"/>
      <c r="H156" s="84"/>
      <c r="I156" s="77"/>
      <c r="J156" s="77"/>
      <c r="K156" s="77"/>
      <c r="L156" s="77"/>
      <c r="M156" s="77"/>
      <c r="N156" s="77"/>
      <c r="O156" s="84" t="str">
        <f>'ОС'!A5</f>
        <v>ОС-2</v>
      </c>
      <c r="P156" s="131" t="str">
        <f>'ОС'!B5</f>
        <v xml:space="preserve">Слой штукатурно-клеевой Технониколь 210 или аналог, армированный сеткой фасадной стеклотканевой щелочестойкой М3600</v>
      </c>
      <c r="Q156" s="77" t="str">
        <f>'ОС'!C5&amp;" мм"</f>
        <v xml:space="preserve">5 мм</v>
      </c>
      <c r="R156" s="77"/>
      <c r="S156" s="77"/>
      <c r="T156" s="77"/>
      <c r="U156" s="77"/>
      <c r="V156" s="77"/>
      <c r="W156" s="77"/>
      <c r="X156" s="84" t="str">
        <f>'ОТ'!A53</f>
        <v>ОТ-29</v>
      </c>
      <c r="Y156" s="172" t="str">
        <f>'ОТ'!B53</f>
        <v xml:space="preserve">Грунтовка фасадная универсальная</v>
      </c>
      <c r="Z156" s="62" t="str">
        <f>'ОТ'!C53</f>
        <v xml:space="preserve">1 слой</v>
      </c>
      <c r="AA156" s="62" t="str">
        <f>'ПТ'!A113</f>
        <v>ПТ-24</v>
      </c>
      <c r="AB156" s="83" t="str">
        <f>'ПТ'!B113</f>
        <v xml:space="preserve">Грунтовка Бетонконтакт</v>
      </c>
      <c r="AC156" s="101" t="str">
        <f>'ПТ'!C113</f>
        <v xml:space="preserve">1 слой</v>
      </c>
      <c r="AD156" s="84" t="s">
        <v>458</v>
      </c>
      <c r="AE156" s="84" t="s">
        <v>458</v>
      </c>
      <c r="AF156" s="84" t="s">
        <v>458</v>
      </c>
      <c r="AG156" s="87" t="str">
        <f>П!A259</f>
        <v>П-43</v>
      </c>
      <c r="AH156" s="107" t="str">
        <f>П!C259</f>
        <v xml:space="preserve">Керамогранит с затиркой швов</v>
      </c>
      <c r="AI156" s="101" t="str">
        <f>П!D259&amp;" мм"</f>
        <v xml:space="preserve">8 мм</v>
      </c>
      <c r="AJ156" s="80" t="str">
        <f>П!A365</f>
        <v>ПЛН-07</v>
      </c>
      <c r="AK156" s="107" t="str">
        <f>П!C365</f>
        <v xml:space="preserve">Плинтус из керамогранита h=100мм (нарезать из керамогранита отделки пола)</v>
      </c>
      <c r="AL156" s="77" t="str">
        <f>П!D365&amp;" мм"</f>
        <v xml:space="preserve">8 мм</v>
      </c>
    </row>
    <row r="157" outlineLevel="1">
      <c r="A157" s="91"/>
      <c r="B157" s="91"/>
      <c r="C157" s="91"/>
      <c r="D157" s="91"/>
      <c r="E157" s="91"/>
      <c r="F157" s="91"/>
      <c r="G157" s="91"/>
      <c r="H157" s="91"/>
      <c r="I157" s="91"/>
      <c r="J157" s="91"/>
      <c r="K157" s="91"/>
      <c r="L157" s="91"/>
      <c r="M157" s="91"/>
      <c r="N157" s="91"/>
      <c r="O157" s="91"/>
      <c r="P157" s="91"/>
      <c r="Q157" s="91"/>
      <c r="R157" s="91"/>
      <c r="S157" s="91"/>
      <c r="T157" s="91"/>
      <c r="U157" s="91"/>
      <c r="V157" s="91"/>
      <c r="W157" s="91"/>
      <c r="X157" s="91"/>
      <c r="Y157" s="91"/>
      <c r="Z157" s="58"/>
      <c r="AA157" s="58"/>
      <c r="AB157" s="96" t="str">
        <f>'ПТ'!B114</f>
        <v xml:space="preserve">Затирка поверхности после демонтажа опалубки</v>
      </c>
      <c r="AC157" s="111" t="str">
        <f>'ПТ'!C114&amp;" мм"</f>
        <v xml:space="preserve">2-4 мм</v>
      </c>
      <c r="AD157" s="91"/>
      <c r="AE157" s="91"/>
      <c r="AF157" s="91"/>
      <c r="AG157" s="179"/>
      <c r="AH157" s="91"/>
      <c r="AI157" s="60"/>
      <c r="AJ157" s="91"/>
      <c r="AK157" s="91"/>
      <c r="AL157" s="91"/>
    </row>
    <row r="158" outlineLevel="1">
      <c r="A158" s="91"/>
      <c r="B158" s="91"/>
      <c r="C158" s="91"/>
      <c r="D158" s="91"/>
      <c r="E158" s="91"/>
      <c r="F158" s="91"/>
      <c r="G158" s="91"/>
      <c r="H158" s="91"/>
      <c r="I158" s="91"/>
      <c r="J158" s="91"/>
      <c r="K158" s="91"/>
      <c r="L158" s="91"/>
      <c r="M158" s="91"/>
      <c r="N158" s="91"/>
      <c r="O158" s="91"/>
      <c r="P158" s="91"/>
      <c r="Q158" s="91"/>
      <c r="R158" s="91"/>
      <c r="S158" s="91"/>
      <c r="T158" s="91"/>
      <c r="U158" s="91"/>
      <c r="V158" s="91"/>
      <c r="W158" s="91"/>
      <c r="X158" s="91"/>
      <c r="Y158" s="91"/>
      <c r="Z158" s="58"/>
      <c r="AA158" s="58"/>
      <c r="AB158" s="78" t="str">
        <f>'ПТ'!B115</f>
        <v xml:space="preserve">Грунтовка глубокого проникновения</v>
      </c>
      <c r="AC158" s="111" t="str">
        <f>'ПТ'!C115</f>
        <v xml:space="preserve">1 слой</v>
      </c>
      <c r="AD158" s="91"/>
      <c r="AE158" s="91"/>
      <c r="AF158" s="91"/>
      <c r="AG158" s="179"/>
      <c r="AH158" s="169" t="str">
        <f>П!C260</f>
        <v xml:space="preserve">Клей плиточный водостойкий Церезит СМ 16</v>
      </c>
      <c r="AI158" s="110" t="str">
        <f>П!D260&amp;" мм"</f>
        <v xml:space="preserve">5 мм</v>
      </c>
      <c r="AJ158" s="91"/>
      <c r="AK158" s="91"/>
      <c r="AL158" s="91"/>
    </row>
    <row r="159" outlineLevel="1">
      <c r="A159" s="91"/>
      <c r="B159" s="91"/>
      <c r="C159" s="91"/>
      <c r="D159" s="91"/>
      <c r="E159" s="91"/>
      <c r="F159" s="91"/>
      <c r="G159" s="91"/>
      <c r="H159" s="91"/>
      <c r="I159" s="91"/>
      <c r="J159" s="91"/>
      <c r="K159" s="91"/>
      <c r="L159" s="91"/>
      <c r="M159" s="91"/>
      <c r="N159" s="91"/>
      <c r="O159" s="91"/>
      <c r="P159" s="91"/>
      <c r="Q159" s="91"/>
      <c r="R159" s="91"/>
      <c r="S159" s="91"/>
      <c r="T159" s="91"/>
      <c r="U159" s="91"/>
      <c r="V159" s="91"/>
      <c r="W159" s="91"/>
      <c r="X159" s="91"/>
      <c r="Y159" s="91"/>
      <c r="Z159" s="58"/>
      <c r="AA159" s="58"/>
      <c r="AB159" s="96" t="str">
        <f>'ПТ'!B116</f>
        <v xml:space="preserve">Шпатлевка поверхности на цементной основе</v>
      </c>
      <c r="AC159" s="111" t="str">
        <f>'ПТ'!C116&amp;" мм"</f>
        <v xml:space="preserve">2 мм</v>
      </c>
      <c r="AD159" s="91"/>
      <c r="AE159" s="91"/>
      <c r="AF159" s="91"/>
      <c r="AG159" s="179"/>
      <c r="AH159" s="91"/>
      <c r="AI159" s="60"/>
      <c r="AJ159" s="91"/>
      <c r="AK159" s="91"/>
      <c r="AL159" s="91"/>
    </row>
    <row r="160" outlineLevel="1">
      <c r="A160" s="91"/>
      <c r="B160" s="91"/>
      <c r="C160" s="91"/>
      <c r="D160" s="91"/>
      <c r="E160" s="91"/>
      <c r="F160" s="91"/>
      <c r="G160" s="91"/>
      <c r="H160" s="91"/>
      <c r="I160" s="91"/>
      <c r="J160" s="91"/>
      <c r="K160" s="91"/>
      <c r="L160" s="91"/>
      <c r="M160" s="91"/>
      <c r="N160" s="91"/>
      <c r="O160" s="91"/>
      <c r="P160" s="91"/>
      <c r="Q160" s="91"/>
      <c r="R160" s="91"/>
      <c r="S160" s="91"/>
      <c r="T160" s="91"/>
      <c r="U160" s="91"/>
      <c r="V160" s="91"/>
      <c r="W160" s="91"/>
      <c r="X160" s="91"/>
      <c r="Y160" s="91"/>
      <c r="Z160" s="58"/>
      <c r="AA160" s="58"/>
      <c r="AB160" s="78" t="str">
        <f>'ПТ'!B117</f>
        <v xml:space="preserve">Грунтовка под финишную отделку</v>
      </c>
      <c r="AC160" s="111" t="str">
        <f>'ПТ'!C117</f>
        <v xml:space="preserve">1 слой</v>
      </c>
      <c r="AD160" s="91"/>
      <c r="AE160" s="91"/>
      <c r="AF160" s="91"/>
      <c r="AG160" s="179"/>
      <c r="AH160" s="169" t="str">
        <f>П!C261</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I160" s="111" t="str">
        <f>П!D261</f>
        <v xml:space="preserve">2 слоя</v>
      </c>
      <c r="AJ160" s="91"/>
      <c r="AK160" s="91"/>
      <c r="AL160" s="91"/>
    </row>
    <row r="161" outlineLevel="1">
      <c r="A161" s="91"/>
      <c r="B161" s="91"/>
      <c r="C161" s="91"/>
      <c r="D161" s="91"/>
      <c r="E161" s="91"/>
      <c r="F161" s="91"/>
      <c r="G161" s="91"/>
      <c r="H161" s="91"/>
      <c r="I161" s="91"/>
      <c r="J161" s="91"/>
      <c r="K161" s="91"/>
      <c r="L161" s="91"/>
      <c r="M161" s="91"/>
      <c r="N161" s="91"/>
      <c r="O161" s="91"/>
      <c r="P161" s="91"/>
      <c r="Q161" s="91"/>
      <c r="R161" s="91"/>
      <c r="S161" s="91"/>
      <c r="T161" s="91"/>
      <c r="U161" s="91"/>
      <c r="V161" s="91"/>
      <c r="W161" s="91"/>
      <c r="X161" s="91"/>
      <c r="Y161" s="91"/>
      <c r="Z161" s="58"/>
      <c r="AA161" s="70"/>
      <c r="AB161" s="143" t="str">
        <f>'ПТ'!B118</f>
        <v xml:space="preserve">Улучшенная окраска краской фасадной атмосферостойкой за 2 раза</v>
      </c>
      <c r="AC161" s="111" t="str">
        <f>'ПТ'!C118</f>
        <v xml:space="preserve">2 слоя</v>
      </c>
      <c r="AD161" s="91"/>
      <c r="AE161" s="91"/>
      <c r="AF161" s="91"/>
      <c r="AG161" s="179"/>
      <c r="AH161" s="169"/>
      <c r="AI161" s="111"/>
      <c r="AJ161" s="91"/>
      <c r="AK161" s="91"/>
      <c r="AL161" s="91"/>
    </row>
    <row r="162" outlineLevel="1">
      <c r="A162" s="91"/>
      <c r="B162" s="91"/>
      <c r="C162" s="91"/>
      <c r="D162" s="91"/>
      <c r="E162" s="91"/>
      <c r="F162" s="91"/>
      <c r="G162" s="91"/>
      <c r="H162" s="91"/>
      <c r="I162" s="91"/>
      <c r="J162" s="91"/>
      <c r="K162" s="91"/>
      <c r="L162" s="91"/>
      <c r="M162" s="91"/>
      <c r="N162" s="91"/>
      <c r="O162" s="91"/>
      <c r="P162" s="91"/>
      <c r="Q162" s="91"/>
      <c r="R162" s="91"/>
      <c r="S162" s="91"/>
      <c r="T162" s="91"/>
      <c r="U162" s="91"/>
      <c r="V162" s="91"/>
      <c r="W162" s="91"/>
      <c r="X162" s="91"/>
      <c r="Y162" s="91"/>
      <c r="Z162" s="58"/>
      <c r="AA162" s="181" t="str">
        <f>'ПТ'!A119</f>
        <v>ПТ-25</v>
      </c>
      <c r="AB162" s="107" t="str">
        <f>'ПТ'!B119</f>
        <v xml:space="preserve">Смесь клеевая для монтажа утеплителя (Технониколь 110)</v>
      </c>
      <c r="AC162" s="101" t="str">
        <f>'ПТ'!C119&amp;" мм"</f>
        <v xml:space="preserve">5 мм</v>
      </c>
      <c r="AD162" s="91"/>
      <c r="AE162" s="91"/>
      <c r="AF162" s="91"/>
      <c r="AG162" s="179"/>
      <c r="AH162" s="169"/>
      <c r="AI162" s="111"/>
      <c r="AJ162" s="91"/>
      <c r="AK162" s="91"/>
      <c r="AL162" s="91"/>
    </row>
    <row r="163" ht="59.5" customHeight="1" outlineLevel="1">
      <c r="A163" s="91"/>
      <c r="B163" s="91"/>
      <c r="C163" s="91"/>
      <c r="D163" s="91"/>
      <c r="E163" s="91"/>
      <c r="F163" s="91"/>
      <c r="G163" s="91"/>
      <c r="H163" s="91"/>
      <c r="I163" s="91"/>
      <c r="J163" s="91"/>
      <c r="K163" s="91"/>
      <c r="L163" s="91"/>
      <c r="M163" s="91"/>
      <c r="N163" s="91"/>
      <c r="O163" s="91"/>
      <c r="P163" s="91"/>
      <c r="Q163" s="91"/>
      <c r="R163" s="91"/>
      <c r="S163" s="91"/>
      <c r="T163" s="91"/>
      <c r="U163" s="91"/>
      <c r="V163" s="91"/>
      <c r="W163" s="91"/>
      <c r="X163" s="91"/>
      <c r="Y163" s="91"/>
      <c r="Z163" s="58"/>
      <c r="AA163" s="58"/>
      <c r="AB163" s="143" t="str">
        <f>'ПТ'!B120</f>
        <v xml:space="preserve">Утеплитель минераловатный (Технониколь - ТЕХНОФАС ДЕКОР) ρ=90-110 кг/м³, предел прочности на отрыв не менее 15 кПа, λ=0,044 Вт/м°С</v>
      </c>
      <c r="AC163" s="111" t="str">
        <f>'ПТ'!C120&amp;" мм"</f>
        <v xml:space="preserve">150 мм</v>
      </c>
      <c r="AD163" s="91"/>
      <c r="AE163" s="91"/>
      <c r="AF163" s="91"/>
      <c r="AG163" s="179"/>
      <c r="AH163" s="400" t="str">
        <f>П!C262</f>
        <v xml:space="preserve">Стяжка сборная из двух слоев ЦСП 2*12 мм</v>
      </c>
      <c r="AI163" s="401" t="str">
        <f>П!D262&amp;" мм"</f>
        <v xml:space="preserve">24 мм</v>
      </c>
      <c r="AJ163" s="91"/>
      <c r="AK163" s="91"/>
      <c r="AL163" s="91"/>
    </row>
    <row r="164" ht="42.5" customHeight="1" outlineLevel="1">
      <c r="A164" s="91"/>
      <c r="B164" s="91"/>
      <c r="C164" s="91"/>
      <c r="D164" s="91"/>
      <c r="E164" s="91"/>
      <c r="F164" s="91"/>
      <c r="G164" s="91"/>
      <c r="H164" s="91"/>
      <c r="I164" s="91"/>
      <c r="J164" s="91"/>
      <c r="K164" s="91"/>
      <c r="L164" s="91"/>
      <c r="M164" s="91"/>
      <c r="N164" s="91"/>
      <c r="O164" s="91"/>
      <c r="P164" s="91"/>
      <c r="Q164" s="91"/>
      <c r="R164" s="91"/>
      <c r="S164" s="91"/>
      <c r="T164" s="91"/>
      <c r="U164" s="91"/>
      <c r="V164" s="91"/>
      <c r="W164" s="91"/>
      <c r="X164" s="91"/>
      <c r="Y164" s="91"/>
      <c r="Z164" s="58"/>
      <c r="AA164" s="58"/>
      <c r="AB164" s="93" t="str">
        <f>'ПТ'!B121</f>
        <v xml:space="preserve">Слой штукатурно-клеевой Технониколь 210 или аналог, армированный сеткой фасадной стеклотканевой щелочестойкой М3600</v>
      </c>
      <c r="AC164" s="111" t="str">
        <f>'ПТ'!C121&amp;" мм"</f>
        <v xml:space="preserve">10 мм</v>
      </c>
      <c r="AD164" s="91"/>
      <c r="AE164" s="91"/>
      <c r="AF164" s="91"/>
      <c r="AG164" s="179"/>
      <c r="AH164" s="402" t="str">
        <f>П!C263</f>
        <v xml:space="preserve">Плиты теплоизоляционные LOGICPIR PROF Ф/Ф, прочность на сжатие 10% линейной деформации не менее 150 кПа, λ=0.025 Вт/м°С</v>
      </c>
      <c r="AI164" s="322" t="str">
        <f>П!D263&amp;" мм"</f>
        <v xml:space="preserve">90 мм</v>
      </c>
      <c r="AJ164" s="91"/>
      <c r="AK164" s="91"/>
      <c r="AL164" s="91"/>
    </row>
    <row r="165" ht="18" customHeight="1" outlineLevel="1">
      <c r="A165" s="91"/>
      <c r="B165" s="91"/>
      <c r="C165" s="91"/>
      <c r="D165" s="91"/>
      <c r="E165" s="91"/>
      <c r="F165" s="91"/>
      <c r="G165" s="91"/>
      <c r="H165" s="91"/>
      <c r="I165" s="91"/>
      <c r="J165" s="91"/>
      <c r="K165" s="91"/>
      <c r="L165" s="91"/>
      <c r="M165" s="91"/>
      <c r="N165" s="91"/>
      <c r="O165" s="91"/>
      <c r="P165" s="91"/>
      <c r="Q165" s="91"/>
      <c r="R165" s="91"/>
      <c r="S165" s="91"/>
      <c r="T165" s="91"/>
      <c r="U165" s="91"/>
      <c r="V165" s="91"/>
      <c r="W165" s="91"/>
      <c r="X165" s="91"/>
      <c r="Y165" s="91"/>
      <c r="Z165" s="58"/>
      <c r="AA165" s="58"/>
      <c r="AB165" s="78" t="str">
        <f>'ПТ'!B122</f>
        <v xml:space="preserve">Грунтовка глубокого проникновения</v>
      </c>
      <c r="AC165" s="111" t="str">
        <f>'ПТ'!C122</f>
        <v xml:space="preserve">1 слой</v>
      </c>
      <c r="AD165" s="91"/>
      <c r="AE165" s="91"/>
      <c r="AF165" s="91"/>
      <c r="AG165" s="179"/>
      <c r="AH165" s="400" t="str">
        <f>П!C264</f>
        <v xml:space="preserve">Монолитный ж/бетон</v>
      </c>
      <c r="AI165" s="401" t="str">
        <f>П!D264</f>
        <v xml:space="preserve">по проекту</v>
      </c>
      <c r="AJ165" s="91"/>
      <c r="AK165" s="91"/>
      <c r="AL165" s="91"/>
    </row>
    <row r="166" outlineLevel="1">
      <c r="A166" s="91"/>
      <c r="B166" s="91"/>
      <c r="C166" s="91"/>
      <c r="D166" s="91"/>
      <c r="E166" s="91"/>
      <c r="F166" s="91"/>
      <c r="G166" s="91"/>
      <c r="H166" s="91"/>
      <c r="I166" s="91"/>
      <c r="J166" s="91"/>
      <c r="K166" s="91"/>
      <c r="L166" s="91"/>
      <c r="M166" s="91"/>
      <c r="N166" s="91"/>
      <c r="O166" s="91"/>
      <c r="P166" s="91"/>
      <c r="Q166" s="91"/>
      <c r="R166" s="91"/>
      <c r="S166" s="91"/>
      <c r="T166" s="91"/>
      <c r="U166" s="91"/>
      <c r="V166" s="91"/>
      <c r="W166" s="91"/>
      <c r="X166" s="91"/>
      <c r="Y166" s="91"/>
      <c r="Z166" s="58"/>
      <c r="AA166" s="58"/>
      <c r="AB166" s="96" t="str">
        <f>'ПТ'!B123</f>
        <v xml:space="preserve">Шпатлевка поверхности на цементной основе</v>
      </c>
      <c r="AC166" s="111" t="str">
        <f>'ПТ'!C123&amp;" мм"</f>
        <v xml:space="preserve">2 мм</v>
      </c>
      <c r="AD166" s="91"/>
      <c r="AE166" s="91"/>
      <c r="AF166" s="58"/>
      <c r="AG166" s="403" t="str">
        <f>П!A351</f>
        <v>П-57</v>
      </c>
      <c r="AH166" s="404" t="str">
        <f>П!C351</f>
        <v xml:space="preserve">Керамогранит с затиркой швов</v>
      </c>
      <c r="AI166" s="405" t="str">
        <f>П!D351&amp;" мм"</f>
        <v xml:space="preserve">8 мм</v>
      </c>
      <c r="AJ166" s="60"/>
      <c r="AK166" s="91"/>
      <c r="AL166" s="91"/>
    </row>
    <row r="167" outlineLevel="1">
      <c r="A167" s="91"/>
      <c r="B167" s="91"/>
      <c r="C167" s="91"/>
      <c r="D167" s="91"/>
      <c r="E167" s="91"/>
      <c r="F167" s="91"/>
      <c r="G167" s="91"/>
      <c r="H167" s="91"/>
      <c r="I167" s="91"/>
      <c r="J167" s="91"/>
      <c r="K167" s="91"/>
      <c r="L167" s="91"/>
      <c r="M167" s="91"/>
      <c r="N167" s="91"/>
      <c r="O167" s="91"/>
      <c r="P167" s="91"/>
      <c r="Q167" s="91"/>
      <c r="R167" s="91"/>
      <c r="S167" s="91"/>
      <c r="T167" s="91"/>
      <c r="U167" s="91"/>
      <c r="V167" s="91"/>
      <c r="W167" s="91"/>
      <c r="X167" s="91"/>
      <c r="Y167" s="91"/>
      <c r="Z167" s="58"/>
      <c r="AA167" s="58"/>
      <c r="AB167" s="78" t="str">
        <f>'ПТ'!B124</f>
        <v xml:space="preserve">Грунтовка под финишную отделку</v>
      </c>
      <c r="AC167" s="111" t="str">
        <f>'ПТ'!C124</f>
        <v xml:space="preserve">1 слой</v>
      </c>
      <c r="AD167" s="91"/>
      <c r="AE167" s="91"/>
      <c r="AF167" s="58"/>
      <c r="AG167" s="406"/>
      <c r="AH167" s="407" t="str">
        <f>П!C352</f>
        <v xml:space="preserve">Клей плиточный водостойкий Церезит СМ 16</v>
      </c>
      <c r="AI167" s="408" t="str">
        <f>П!D352&amp;" мм"</f>
        <v xml:space="preserve">6 мм</v>
      </c>
      <c r="AJ167" s="60"/>
      <c r="AK167" s="91"/>
      <c r="AL167" s="91"/>
    </row>
    <row r="168" outlineLevel="1">
      <c r="A168" s="91"/>
      <c r="B168" s="91"/>
      <c r="C168" s="91"/>
      <c r="D168" s="91"/>
      <c r="E168" s="91"/>
      <c r="F168" s="91"/>
      <c r="G168" s="91"/>
      <c r="H168" s="91"/>
      <c r="I168" s="91"/>
      <c r="J168" s="91"/>
      <c r="K168" s="91"/>
      <c r="L168" s="91"/>
      <c r="M168" s="91"/>
      <c r="N168" s="91"/>
      <c r="O168" s="91"/>
      <c r="P168" s="91"/>
      <c r="Q168" s="91"/>
      <c r="R168" s="91"/>
      <c r="S168" s="91"/>
      <c r="T168" s="91"/>
      <c r="U168" s="91"/>
      <c r="V168" s="91"/>
      <c r="W168" s="91"/>
      <c r="X168" s="91"/>
      <c r="Y168" s="91"/>
      <c r="Z168" s="58"/>
      <c r="AA168" s="70"/>
      <c r="AB168" s="391" t="str">
        <f>'ПТ'!B125</f>
        <v xml:space="preserve">Улучшенная окраска краской фасадной атмосферостойкой за 2 раза </v>
      </c>
      <c r="AC168" s="49" t="str">
        <f>'ПТ'!C125</f>
        <v xml:space="preserve">2 слоя</v>
      </c>
      <c r="AD168" s="91"/>
      <c r="AE168" s="91"/>
      <c r="AF168" s="58"/>
      <c r="AG168" s="406"/>
      <c r="AH168" s="409" t="str">
        <f>П!C353</f>
        <v xml:space="preserve">Гидроизоляция однокомпонентная полимерная эластичная Церезит CL 51 с заведением на стены на 200 мм с прокладкой по углам водонепроницаемой ленты для герметизации швов Церезит CL 152</v>
      </c>
      <c r="AI168" s="408" t="str">
        <f>П!D353</f>
        <v xml:space="preserve">2 слоя</v>
      </c>
      <c r="AJ168" s="60"/>
      <c r="AK168" s="91"/>
      <c r="AL168" s="91"/>
    </row>
    <row r="169" outlineLevel="1">
      <c r="A169" s="91"/>
      <c r="B169" s="91"/>
      <c r="C169" s="91"/>
      <c r="D169" s="91"/>
      <c r="E169" s="91"/>
      <c r="F169" s="91"/>
      <c r="G169" s="91"/>
      <c r="H169" s="91"/>
      <c r="I169" s="91"/>
      <c r="J169" s="91"/>
      <c r="K169" s="91"/>
      <c r="L169" s="91"/>
      <c r="M169" s="91"/>
      <c r="N169" s="91"/>
      <c r="O169" s="91"/>
      <c r="P169" s="91"/>
      <c r="Q169" s="91"/>
      <c r="R169" s="91"/>
      <c r="S169" s="91"/>
      <c r="T169" s="91"/>
      <c r="U169" s="91"/>
      <c r="V169" s="91"/>
      <c r="W169" s="91"/>
      <c r="X169" s="91"/>
      <c r="Y169" s="91"/>
      <c r="Z169" s="58"/>
      <c r="AA169" s="106" t="str">
        <f>'ПТ'!A153</f>
        <v>ПТ-33</v>
      </c>
      <c r="AB169" s="107" t="str">
        <f>'ПТ'!B153</f>
        <v xml:space="preserve">Смесь клеевая для монтажа утеплителя (Технониколь 110)</v>
      </c>
      <c r="AC169" s="101" t="str">
        <f>'ПТ'!C153&amp;" мм"</f>
        <v xml:space="preserve">5 мм</v>
      </c>
      <c r="AD169" s="91"/>
      <c r="AE169" s="91"/>
      <c r="AF169" s="58"/>
      <c r="AG169" s="406"/>
      <c r="AH169" s="409"/>
      <c r="AI169" s="408"/>
      <c r="AJ169" s="60"/>
      <c r="AK169" s="91"/>
      <c r="AL169" s="91"/>
    </row>
    <row r="170" ht="59" customHeight="1" outlineLevel="1">
      <c r="A170" s="91"/>
      <c r="B170" s="91"/>
      <c r="C170" s="91"/>
      <c r="D170" s="91"/>
      <c r="E170" s="91"/>
      <c r="F170" s="91"/>
      <c r="G170" s="91"/>
      <c r="H170" s="91"/>
      <c r="I170" s="91"/>
      <c r="J170" s="91"/>
      <c r="K170" s="91"/>
      <c r="L170" s="91"/>
      <c r="M170" s="91"/>
      <c r="N170" s="91"/>
      <c r="O170" s="91"/>
      <c r="P170" s="91"/>
      <c r="Q170" s="91"/>
      <c r="R170" s="91"/>
      <c r="S170" s="91"/>
      <c r="T170" s="91"/>
      <c r="U170" s="91"/>
      <c r="V170" s="91"/>
      <c r="W170" s="91"/>
      <c r="X170" s="91"/>
      <c r="Y170" s="91"/>
      <c r="Z170" s="58"/>
      <c r="AA170" s="58"/>
      <c r="AB170" s="143" t="str">
        <f>'ПТ'!B154</f>
        <v xml:space="preserve">Утеплитель минераловатный (Технониколь - ТЕХНОФАС ДЕКОР) ρ=90-110 кг/м³, предел прочности на отрыв не менее 15 кПа, λ=0,044 Вт/м°С</v>
      </c>
      <c r="AC170" s="110" t="str">
        <f>'ПТ'!C154&amp;" мм"</f>
        <v xml:space="preserve">180 мм</v>
      </c>
      <c r="AD170" s="91"/>
      <c r="AE170" s="91"/>
      <c r="AF170" s="58"/>
      <c r="AG170" s="406"/>
      <c r="AH170" s="407" t="str">
        <f>П!C354</f>
        <v xml:space="preserve">Грунтовка глубокого проникновения Церезит CT 17</v>
      </c>
      <c r="AI170" s="408" t="str">
        <f>П!D354</f>
        <v xml:space="preserve">1 слой</v>
      </c>
      <c r="AJ170" s="60"/>
      <c r="AK170" s="91"/>
      <c r="AL170" s="91"/>
    </row>
    <row r="171" ht="45.5" customHeight="1" outlineLevel="1">
      <c r="A171" s="91"/>
      <c r="B171" s="91"/>
      <c r="C171" s="91"/>
      <c r="D171" s="91"/>
      <c r="E171" s="91"/>
      <c r="F171" s="91"/>
      <c r="G171" s="91"/>
      <c r="H171" s="91"/>
      <c r="I171" s="91"/>
      <c r="J171" s="91"/>
      <c r="K171" s="91"/>
      <c r="L171" s="91"/>
      <c r="M171" s="91"/>
      <c r="N171" s="91"/>
      <c r="O171" s="91"/>
      <c r="P171" s="91"/>
      <c r="Q171" s="91"/>
      <c r="R171" s="91"/>
      <c r="S171" s="91"/>
      <c r="T171" s="91"/>
      <c r="U171" s="91"/>
      <c r="V171" s="91"/>
      <c r="W171" s="91"/>
      <c r="X171" s="91"/>
      <c r="Y171" s="91"/>
      <c r="Z171" s="58"/>
      <c r="AA171" s="58"/>
      <c r="AB171" s="93" t="str">
        <f>'ПТ'!B155</f>
        <v xml:space="preserve">Слой штукатурно-клеевой Технониколь 210 или аналог, армированный сеткой фасадной стеклотканевой щелочестойкой М3600</v>
      </c>
      <c r="AC171" s="111" t="str">
        <f>'ПТ'!C155&amp;" мм"</f>
        <v xml:space="preserve">10 мм</v>
      </c>
      <c r="AD171" s="91"/>
      <c r="AE171" s="91"/>
      <c r="AF171" s="58"/>
      <c r="AG171" s="406"/>
      <c r="AH171" s="410" t="str">
        <f>П!C355</f>
        <v xml:space="preserve">Стяжка полусухая цементно-песчаная М150, армированная фиброволокном 
(фибра полипропиленовая 12мм, расход 0.6кг/м3)</v>
      </c>
      <c r="AI171" s="411" t="str">
        <f>П!D355&amp;" мм"</f>
        <v xml:space="preserve">45 мм</v>
      </c>
      <c r="AJ171" s="60"/>
      <c r="AK171" s="91"/>
      <c r="AL171" s="91"/>
    </row>
    <row r="172" outlineLevel="1">
      <c r="A172" s="91"/>
      <c r="B172" s="91"/>
      <c r="C172" s="91"/>
      <c r="D172" s="91"/>
      <c r="E172" s="91"/>
      <c r="F172" s="91"/>
      <c r="G172" s="91"/>
      <c r="H172" s="91"/>
      <c r="I172" s="91"/>
      <c r="J172" s="91"/>
      <c r="K172" s="91"/>
      <c r="L172" s="91"/>
      <c r="M172" s="91"/>
      <c r="N172" s="91"/>
      <c r="O172" s="91"/>
      <c r="P172" s="91"/>
      <c r="Q172" s="91"/>
      <c r="R172" s="91"/>
      <c r="S172" s="91"/>
      <c r="T172" s="91"/>
      <c r="U172" s="91"/>
      <c r="V172" s="91"/>
      <c r="W172" s="91"/>
      <c r="X172" s="91"/>
      <c r="Y172" s="91"/>
      <c r="Z172" s="58"/>
      <c r="AA172" s="58"/>
      <c r="AB172" s="78" t="str">
        <f>'ПТ'!B156</f>
        <v xml:space="preserve">Грунтовка глубокого проникновения</v>
      </c>
      <c r="AC172" s="111" t="str">
        <f>'ПТ'!C156</f>
        <v xml:space="preserve">1 слой</v>
      </c>
      <c r="AD172" s="91"/>
      <c r="AE172" s="91"/>
      <c r="AF172" s="58"/>
      <c r="AG172" s="406"/>
      <c r="AH172" s="412"/>
      <c r="AI172" s="413"/>
      <c r="AJ172" s="60"/>
      <c r="AK172" s="91"/>
      <c r="AL172" s="91"/>
    </row>
    <row r="173" ht="31" customHeight="1" outlineLevel="1">
      <c r="A173" s="91"/>
      <c r="B173" s="91"/>
      <c r="C173" s="91"/>
      <c r="D173" s="91"/>
      <c r="E173" s="91"/>
      <c r="F173" s="91"/>
      <c r="G173" s="91"/>
      <c r="H173" s="91"/>
      <c r="I173" s="91"/>
      <c r="J173" s="91"/>
      <c r="K173" s="91"/>
      <c r="L173" s="91"/>
      <c r="M173" s="91"/>
      <c r="N173" s="91"/>
      <c r="O173" s="91"/>
      <c r="P173" s="91"/>
      <c r="Q173" s="91"/>
      <c r="R173" s="91"/>
      <c r="S173" s="91"/>
      <c r="T173" s="91"/>
      <c r="U173" s="91"/>
      <c r="V173" s="91"/>
      <c r="W173" s="91"/>
      <c r="X173" s="91"/>
      <c r="Y173" s="91"/>
      <c r="Z173" s="58"/>
      <c r="AA173" s="58"/>
      <c r="AB173" s="96" t="str">
        <f>'ПТ'!B157</f>
        <v xml:space="preserve">Шпатлевка поверхности на цементной основе</v>
      </c>
      <c r="AC173" s="111" t="str">
        <f>'ПТ'!C157&amp;" мм"</f>
        <v xml:space="preserve">2 мм</v>
      </c>
      <c r="AD173" s="91"/>
      <c r="AE173" s="91"/>
      <c r="AF173" s="58"/>
      <c r="AG173" s="406"/>
      <c r="AH173" s="410" t="str">
        <f>П!C356</f>
        <v xml:space="preserve">Плиты теплоизоляционные LOGICPIR PROF Ф/Ф, прочность на сжатие 10% линейной деформации не менее 150 кПа, λ=0.025 Вт/м°С</v>
      </c>
      <c r="AI173" s="411" t="str">
        <f>П!D356&amp;" мм"</f>
        <v xml:space="preserve">100 мм</v>
      </c>
      <c r="AJ173" s="60"/>
      <c r="AK173" s="91"/>
      <c r="AL173" s="91"/>
    </row>
    <row r="174" ht="19.5" customHeight="1" outlineLevel="1">
      <c r="A174" s="91"/>
      <c r="B174" s="91"/>
      <c r="C174" s="91"/>
      <c r="D174" s="91"/>
      <c r="E174" s="91"/>
      <c r="F174" s="91"/>
      <c r="G174" s="91"/>
      <c r="H174" s="91"/>
      <c r="I174" s="91"/>
      <c r="J174" s="91"/>
      <c r="K174" s="91"/>
      <c r="L174" s="91"/>
      <c r="M174" s="91"/>
      <c r="N174" s="91"/>
      <c r="O174" s="91"/>
      <c r="P174" s="91"/>
      <c r="Q174" s="91"/>
      <c r="R174" s="91"/>
      <c r="S174" s="91"/>
      <c r="T174" s="91"/>
      <c r="U174" s="91"/>
      <c r="V174" s="91"/>
      <c r="W174" s="91"/>
      <c r="X174" s="91"/>
      <c r="Y174" s="91"/>
      <c r="Z174" s="58"/>
      <c r="AA174" s="58"/>
      <c r="AB174" s="78" t="str">
        <f>'ПТ'!B158</f>
        <v xml:space="preserve">Грунтовка под финишную отделку</v>
      </c>
      <c r="AC174" s="111" t="str">
        <f>'ПТ'!C158</f>
        <v xml:space="preserve">1 слой</v>
      </c>
      <c r="AD174" s="91"/>
      <c r="AE174" s="91"/>
      <c r="AF174" s="58"/>
      <c r="AG174" s="406"/>
      <c r="AH174" s="252"/>
      <c r="AI174" s="413"/>
      <c r="AJ174" s="60"/>
      <c r="AK174" s="91"/>
      <c r="AL174" s="91"/>
    </row>
    <row r="175" outlineLevel="1">
      <c r="A175" s="91"/>
      <c r="B175" s="71"/>
      <c r="C175" s="91"/>
      <c r="D175" s="91"/>
      <c r="E175" s="91"/>
      <c r="F175" s="91"/>
      <c r="G175" s="91"/>
      <c r="H175" s="91"/>
      <c r="I175" s="91"/>
      <c r="J175" s="91"/>
      <c r="K175" s="91"/>
      <c r="L175" s="91"/>
      <c r="M175" s="91"/>
      <c r="N175" s="91"/>
      <c r="O175" s="91"/>
      <c r="P175" s="91"/>
      <c r="Q175" s="91"/>
      <c r="R175" s="91"/>
      <c r="S175" s="91"/>
      <c r="T175" s="91"/>
      <c r="U175" s="91"/>
      <c r="V175" s="91"/>
      <c r="W175" s="91"/>
      <c r="X175" s="91"/>
      <c r="Y175" s="91"/>
      <c r="Z175" s="58"/>
      <c r="AA175" s="70"/>
      <c r="AB175" s="391" t="str">
        <f>'ПТ'!B159</f>
        <v xml:space="preserve">Улучшенная окраска краской фасадной атмосферостойкой за 2 раза </v>
      </c>
      <c r="AC175" s="49" t="str">
        <f>'ПТ'!C159</f>
        <v xml:space="preserve">2 слоя</v>
      </c>
      <c r="AD175" s="91"/>
      <c r="AE175" s="91"/>
      <c r="AF175" s="58"/>
      <c r="AG175" s="414"/>
      <c r="AH175" s="415" t="str">
        <f>П!C357</f>
        <v xml:space="preserve">Монолитный ж/бетон</v>
      </c>
      <c r="AI175" s="416" t="str">
        <f>П!D357</f>
        <v xml:space="preserve">по проекту</v>
      </c>
      <c r="AJ175" s="60"/>
      <c r="AK175" s="91"/>
      <c r="AL175" s="91"/>
    </row>
    <row r="176" outlineLevel="1">
      <c r="A176" s="91"/>
      <c r="B176" s="77" t="s">
        <v>589</v>
      </c>
      <c r="C176" s="91"/>
      <c r="D176" s="93" t="str">
        <f>'ОС'!B112</f>
        <v xml:space="preserve">Слой штукатурно-клеевой Технониколь 210 или аналог, армированный сеткой фасадной стеклотканевой щелочестойкой М3600</v>
      </c>
      <c r="E176" s="79" t="str">
        <f>'ОС'!C112&amp;" мм"</f>
        <v xml:space="preserve">5 мм</v>
      </c>
      <c r="F176" s="91"/>
      <c r="G176" s="91"/>
      <c r="H176" s="91"/>
      <c r="I176" s="91"/>
      <c r="J176" s="91"/>
      <c r="K176" s="91"/>
      <c r="L176" s="91"/>
      <c r="M176" s="91"/>
      <c r="N176" s="91"/>
      <c r="O176" s="91"/>
      <c r="P176" s="91"/>
      <c r="Q176" s="91"/>
      <c r="R176" s="91"/>
      <c r="S176" s="91"/>
      <c r="T176" s="91"/>
      <c r="U176" s="91"/>
      <c r="V176" s="91"/>
      <c r="W176" s="91"/>
      <c r="X176" s="91"/>
      <c r="Y176" s="96" t="str">
        <f>'ОТ'!B54</f>
        <v xml:space="preserve">Штукатурка декоративная минеральная с окраской краской фасадной атмосферостойкой за 2 раза</v>
      </c>
      <c r="Z176" s="149" t="str">
        <f>'ОТ'!C54&amp;" мм"</f>
        <v xml:space="preserve">5 мм</v>
      </c>
      <c r="AA176" s="62" t="str">
        <f>'ПТ'!A113</f>
        <v>ПТ-24</v>
      </c>
      <c r="AB176" s="78" t="str">
        <f>'ПТ'!B113</f>
        <v xml:space="preserve">Грунтовка Бетонконтакт</v>
      </c>
      <c r="AC176" s="111" t="str">
        <f>'ПТ'!C113</f>
        <v xml:space="preserve">1 слой</v>
      </c>
      <c r="AD176" s="91"/>
      <c r="AE176" s="91"/>
      <c r="AF176" s="91"/>
      <c r="AG176" s="126" t="str">
        <f>П!A270</f>
        <v>П-45</v>
      </c>
      <c r="AH176" s="96" t="str">
        <f>П!C270</f>
        <v xml:space="preserve">Керамогранит с затиркой швов</v>
      </c>
      <c r="AI176" s="111" t="str">
        <f>П!D270&amp;" мм"</f>
        <v xml:space="preserve">8 мм</v>
      </c>
      <c r="AJ176" s="91"/>
      <c r="AK176" s="91"/>
      <c r="AL176" s="91"/>
    </row>
    <row r="177" outlineLevel="1">
      <c r="A177" s="91"/>
      <c r="B177" s="91"/>
      <c r="C177" s="91"/>
      <c r="D177" s="91"/>
      <c r="E177" s="91"/>
      <c r="F177" s="91"/>
      <c r="G177" s="91"/>
      <c r="H177" s="91"/>
      <c r="I177" s="91"/>
      <c r="J177" s="91"/>
      <c r="K177" s="91"/>
      <c r="L177" s="91"/>
      <c r="M177" s="91"/>
      <c r="N177" s="91"/>
      <c r="O177" s="91"/>
      <c r="P177" s="91"/>
      <c r="Q177" s="91"/>
      <c r="R177" s="91"/>
      <c r="S177" s="91"/>
      <c r="T177" s="91"/>
      <c r="U177" s="91"/>
      <c r="V177" s="91"/>
      <c r="W177" s="91"/>
      <c r="X177" s="91"/>
      <c r="Y177" s="91"/>
      <c r="Z177" s="58"/>
      <c r="AA177" s="58"/>
      <c r="AB177" s="96" t="str">
        <f>'ПТ'!B114</f>
        <v xml:space="preserve">Затирка поверхности после демонтажа опалубки</v>
      </c>
      <c r="AC177" s="111" t="str">
        <f>'ПТ'!C114&amp;" мм"</f>
        <v xml:space="preserve">2-4 мм</v>
      </c>
      <c r="AD177" s="91"/>
      <c r="AE177" s="91"/>
      <c r="AF177" s="91"/>
      <c r="AG177" s="91"/>
      <c r="AH177" s="91"/>
      <c r="AI177" s="60"/>
      <c r="AJ177" s="91"/>
      <c r="AK177" s="91"/>
      <c r="AL177" s="91"/>
    </row>
    <row r="178" outlineLevel="1">
      <c r="A178" s="91"/>
      <c r="B178" s="91"/>
      <c r="C178" s="91"/>
      <c r="D178" s="91"/>
      <c r="E178" s="91"/>
      <c r="F178" s="91"/>
      <c r="G178" s="91"/>
      <c r="H178" s="91"/>
      <c r="I178" s="91"/>
      <c r="J178" s="91"/>
      <c r="K178" s="91"/>
      <c r="L178" s="91"/>
      <c r="M178" s="91"/>
      <c r="N178" s="91"/>
      <c r="O178" s="91"/>
      <c r="P178" s="91"/>
      <c r="Q178" s="91"/>
      <c r="R178" s="91"/>
      <c r="S178" s="91"/>
      <c r="T178" s="91"/>
      <c r="U178" s="91"/>
      <c r="V178" s="91"/>
      <c r="W178" s="91"/>
      <c r="X178" s="91"/>
      <c r="Y178" s="91"/>
      <c r="Z178" s="58"/>
      <c r="AA178" s="58"/>
      <c r="AB178" s="78" t="str">
        <f>'ПТ'!B115</f>
        <v xml:space="preserve">Грунтовка глубокого проникновения</v>
      </c>
      <c r="AC178" s="111" t="str">
        <f>'ПТ'!C115</f>
        <v xml:space="preserve">1 слой</v>
      </c>
      <c r="AD178" s="91"/>
      <c r="AE178" s="91"/>
      <c r="AF178" s="91"/>
      <c r="AG178" s="91"/>
      <c r="AH178" s="91"/>
      <c r="AI178" s="60"/>
      <c r="AJ178" s="91"/>
      <c r="AK178" s="91"/>
      <c r="AL178" s="91"/>
    </row>
    <row r="179" outlineLevel="1">
      <c r="A179" s="91"/>
      <c r="B179" s="91"/>
      <c r="C179" s="91"/>
      <c r="D179" s="91"/>
      <c r="E179" s="91"/>
      <c r="F179" s="91"/>
      <c r="G179" s="91"/>
      <c r="H179" s="91"/>
      <c r="I179" s="91"/>
      <c r="J179" s="91"/>
      <c r="K179" s="91"/>
      <c r="L179" s="91"/>
      <c r="M179" s="91"/>
      <c r="N179" s="91"/>
      <c r="O179" s="91"/>
      <c r="P179" s="91"/>
      <c r="Q179" s="91"/>
      <c r="R179" s="91"/>
      <c r="S179" s="91"/>
      <c r="T179" s="91"/>
      <c r="U179" s="91"/>
      <c r="V179" s="91"/>
      <c r="W179" s="91"/>
      <c r="X179" s="91"/>
      <c r="Y179" s="91"/>
      <c r="Z179" s="58"/>
      <c r="AA179" s="58"/>
      <c r="AB179" s="96" t="str">
        <f>'ПТ'!B116</f>
        <v xml:space="preserve">Шпатлевка поверхности на цементной основе</v>
      </c>
      <c r="AC179" s="111" t="str">
        <f>'ПТ'!C116&amp;" мм"</f>
        <v xml:space="preserve">2 мм</v>
      </c>
      <c r="AD179" s="91"/>
      <c r="AE179" s="91"/>
      <c r="AF179" s="91"/>
      <c r="AG179" s="91"/>
      <c r="AH179" s="169" t="str">
        <f>П!C271</f>
        <v xml:space="preserve">Клей плиточный водостойкий Церезит СМ 16</v>
      </c>
      <c r="AI179" s="111" t="str">
        <f>П!D271&amp;" мм"</f>
        <v xml:space="preserve">6 мм</v>
      </c>
      <c r="AJ179" s="91"/>
      <c r="AK179" s="91"/>
      <c r="AL179" s="91"/>
    </row>
    <row r="180" outlineLevel="1">
      <c r="A180" s="91"/>
      <c r="B180" s="91"/>
      <c r="C180" s="91"/>
      <c r="D180" s="91"/>
      <c r="E180" s="91"/>
      <c r="F180" s="91"/>
      <c r="G180" s="91"/>
      <c r="H180" s="91"/>
      <c r="I180" s="91"/>
      <c r="J180" s="91"/>
      <c r="K180" s="91"/>
      <c r="L180" s="91"/>
      <c r="M180" s="91"/>
      <c r="N180" s="91"/>
      <c r="O180" s="91"/>
      <c r="P180" s="91"/>
      <c r="Q180" s="91"/>
      <c r="R180" s="91"/>
      <c r="S180" s="91"/>
      <c r="T180" s="91"/>
      <c r="U180" s="91"/>
      <c r="V180" s="91"/>
      <c r="W180" s="91"/>
      <c r="X180" s="91"/>
      <c r="Y180" s="91"/>
      <c r="Z180" s="58"/>
      <c r="AA180" s="58"/>
      <c r="AB180" s="78" t="str">
        <f>'ПТ'!B117</f>
        <v xml:space="preserve">Грунтовка под финишную отделку</v>
      </c>
      <c r="AC180" s="111" t="str">
        <f>'ПТ'!C117</f>
        <v xml:space="preserve">1 слой</v>
      </c>
      <c r="AD180" s="91"/>
      <c r="AE180" s="91"/>
      <c r="AF180" s="91"/>
      <c r="AG180" s="91"/>
      <c r="AH180" s="91"/>
      <c r="AI180" s="60"/>
      <c r="AJ180" s="91"/>
      <c r="AK180" s="91"/>
      <c r="AL180" s="91"/>
    </row>
    <row r="181" outlineLevel="1">
      <c r="A181" s="91"/>
      <c r="B181" s="71"/>
      <c r="C181" s="91"/>
      <c r="D181" s="91"/>
      <c r="E181" s="91"/>
      <c r="F181" s="91"/>
      <c r="G181" s="91"/>
      <c r="H181" s="91"/>
      <c r="I181" s="91"/>
      <c r="J181" s="91"/>
      <c r="K181" s="91"/>
      <c r="L181" s="91"/>
      <c r="M181" s="91"/>
      <c r="N181" s="91"/>
      <c r="O181" s="91"/>
      <c r="P181" s="91"/>
      <c r="Q181" s="91"/>
      <c r="R181" s="91"/>
      <c r="S181" s="91"/>
      <c r="T181" s="91"/>
      <c r="U181" s="91"/>
      <c r="V181" s="91"/>
      <c r="W181" s="91"/>
      <c r="X181" s="91"/>
      <c r="Y181" s="91"/>
      <c r="Z181" s="58"/>
      <c r="AA181" s="70"/>
      <c r="AB181" s="143" t="str">
        <f>'ПТ'!B118</f>
        <v xml:space="preserve">Улучшенная окраска краской фасадной атмосферостойкой за 2 раза</v>
      </c>
      <c r="AC181" s="111" t="str">
        <f>'ПТ'!C118</f>
        <v xml:space="preserve">2 слоя</v>
      </c>
      <c r="AD181" s="91"/>
      <c r="AE181" s="91"/>
      <c r="AF181" s="91"/>
      <c r="AG181" s="91"/>
      <c r="AH181" s="91"/>
      <c r="AI181" s="60"/>
      <c r="AJ181" s="91"/>
      <c r="AK181" s="91"/>
      <c r="AL181" s="91"/>
    </row>
    <row r="182" outlineLevel="1">
      <c r="A182" s="91"/>
      <c r="B182" s="77" t="s">
        <v>590</v>
      </c>
      <c r="C182" s="91"/>
      <c r="D182" s="91"/>
      <c r="E182" s="91"/>
      <c r="F182" s="91"/>
      <c r="G182" s="91"/>
      <c r="H182" s="91"/>
      <c r="I182" s="91"/>
      <c r="J182" s="91"/>
      <c r="K182" s="91"/>
      <c r="L182" s="91"/>
      <c r="M182" s="91"/>
      <c r="N182" s="91"/>
      <c r="O182" s="91"/>
      <c r="P182" s="91"/>
      <c r="Q182" s="91"/>
      <c r="R182" s="91"/>
      <c r="S182" s="91"/>
      <c r="T182" s="91"/>
      <c r="U182" s="91"/>
      <c r="V182" s="91"/>
      <c r="W182" s="91"/>
      <c r="X182" s="91"/>
      <c r="Y182" s="91"/>
      <c r="Z182" s="58"/>
      <c r="AA182" s="62" t="str">
        <f>'ПТ'!A119</f>
        <v>ПТ-25</v>
      </c>
      <c r="AB182" s="107" t="str">
        <f>'ПТ'!B119</f>
        <v xml:space="preserve">Смесь клеевая для монтажа утеплителя (Технониколь 110)</v>
      </c>
      <c r="AC182" s="101" t="str">
        <f>'ПТ'!C119&amp;" мм"</f>
        <v xml:space="preserve">5 мм</v>
      </c>
      <c r="AD182" s="91"/>
      <c r="AE182" s="91"/>
      <c r="AF182" s="91"/>
      <c r="AG182" s="91"/>
      <c r="AH182" s="169" t="str">
        <f>П!C272</f>
        <v xml:space="preserve">Грунтовка глубокого проникновения Церезит CT 17</v>
      </c>
      <c r="AI182" s="111" t="str">
        <f>П!D272</f>
        <v xml:space="preserve">1 слой</v>
      </c>
      <c r="AJ182" s="91"/>
      <c r="AK182" s="91"/>
      <c r="AL182" s="91"/>
    </row>
    <row r="183" ht="56.5" customHeight="1" outlineLevel="1">
      <c r="A183" s="91"/>
      <c r="B183" s="91"/>
      <c r="C183" s="91"/>
      <c r="D183" s="91"/>
      <c r="E183" s="91"/>
      <c r="F183" s="91"/>
      <c r="G183" s="91"/>
      <c r="H183" s="91"/>
      <c r="I183" s="91"/>
      <c r="J183" s="91"/>
      <c r="K183" s="91"/>
      <c r="L183" s="91"/>
      <c r="M183" s="91"/>
      <c r="N183" s="91"/>
      <c r="O183" s="91"/>
      <c r="P183" s="91"/>
      <c r="Q183" s="91"/>
      <c r="R183" s="91"/>
      <c r="S183" s="91"/>
      <c r="T183" s="91"/>
      <c r="U183" s="91"/>
      <c r="V183" s="91"/>
      <c r="W183" s="91"/>
      <c r="X183" s="91"/>
      <c r="Y183" s="91"/>
      <c r="Z183" s="58"/>
      <c r="AA183" s="58"/>
      <c r="AB183" s="143" t="str">
        <f>'ПТ'!B120</f>
        <v xml:space="preserve">Утеплитель минераловатный (Технониколь - ТЕХНОФАС ДЕКОР) ρ=90-110 кг/м³, предел прочности на отрыв не менее 15 кПа, λ=0,044 Вт/м°С</v>
      </c>
      <c r="AC183" s="189" t="str">
        <f>'ПТ'!C120&amp;" мм"</f>
        <v xml:space="preserve">150 мм</v>
      </c>
      <c r="AD183" s="91"/>
      <c r="AE183" s="91"/>
      <c r="AF183" s="91"/>
      <c r="AG183" s="91"/>
      <c r="AH183" s="91"/>
      <c r="AI183" s="60"/>
      <c r="AJ183" s="91"/>
      <c r="AK183" s="91"/>
      <c r="AL183" s="91"/>
    </row>
    <row r="184" ht="45.5" customHeight="1" outlineLevel="1">
      <c r="A184" s="91"/>
      <c r="B184" s="91"/>
      <c r="C184" s="91"/>
      <c r="D184" s="91"/>
      <c r="E184" s="91"/>
      <c r="F184" s="91"/>
      <c r="G184" s="91"/>
      <c r="H184" s="91"/>
      <c r="I184" s="91"/>
      <c r="J184" s="91"/>
      <c r="K184" s="91"/>
      <c r="L184" s="91"/>
      <c r="M184" s="91"/>
      <c r="N184" s="91"/>
      <c r="O184" s="91"/>
      <c r="P184" s="91"/>
      <c r="Q184" s="91"/>
      <c r="R184" s="91"/>
      <c r="S184" s="91"/>
      <c r="T184" s="91"/>
      <c r="U184" s="91"/>
      <c r="V184" s="91"/>
      <c r="W184" s="91"/>
      <c r="X184" s="91"/>
      <c r="Y184" s="91"/>
      <c r="Z184" s="58"/>
      <c r="AA184" s="58"/>
      <c r="AB184" s="93" t="str">
        <f>'ПТ'!B121</f>
        <v xml:space="preserve">Слой штукатурно-клеевой Технониколь 210 или аналог, армированный сеткой фасадной стеклотканевой щелочестойкой М3600</v>
      </c>
      <c r="AC184" s="111" t="str">
        <f>'ПТ'!C121&amp;" мм"</f>
        <v xml:space="preserve">10 мм</v>
      </c>
      <c r="AD184" s="91"/>
      <c r="AE184" s="91"/>
      <c r="AF184" s="91"/>
      <c r="AG184" s="91"/>
      <c r="AH184" s="96" t="str">
        <f>П!C273</f>
        <v xml:space="preserve">Стяжка полусухая цементно-песчаная М150, армированная фиброволокном 
(фибра полипропиленовая 12мм, расход 0.6кг/м3)</v>
      </c>
      <c r="AI184" s="111" t="str">
        <f>П!D273&amp;" мм"</f>
        <v xml:space="preserve">86 мм</v>
      </c>
      <c r="AJ184" s="91"/>
      <c r="AK184" s="91"/>
      <c r="AL184" s="91"/>
    </row>
    <row r="185" outlineLevel="1">
      <c r="A185" s="91"/>
      <c r="B185" s="91"/>
      <c r="C185" s="91"/>
      <c r="D185" s="91"/>
      <c r="E185" s="91"/>
      <c r="F185" s="91"/>
      <c r="G185" s="91"/>
      <c r="H185" s="91"/>
      <c r="I185" s="91"/>
      <c r="J185" s="91"/>
      <c r="K185" s="91"/>
      <c r="L185" s="91"/>
      <c r="M185" s="91"/>
      <c r="N185" s="91"/>
      <c r="O185" s="91"/>
      <c r="P185" s="91"/>
      <c r="Q185" s="91"/>
      <c r="R185" s="91"/>
      <c r="S185" s="91"/>
      <c r="T185" s="91"/>
      <c r="U185" s="91"/>
      <c r="V185" s="91"/>
      <c r="W185" s="91"/>
      <c r="X185" s="91"/>
      <c r="Y185" s="91"/>
      <c r="Z185" s="58"/>
      <c r="AA185" s="58"/>
      <c r="AB185" s="78" t="str">
        <f>'ПТ'!B122</f>
        <v xml:space="preserve">Грунтовка глубокого проникновения</v>
      </c>
      <c r="AC185" s="111" t="str">
        <f>'ПТ'!C122</f>
        <v xml:space="preserve">1 слой</v>
      </c>
      <c r="AD185" s="91"/>
      <c r="AE185" s="91"/>
      <c r="AF185" s="91"/>
      <c r="AG185" s="91"/>
      <c r="AH185" s="91"/>
      <c r="AI185" s="60"/>
      <c r="AJ185" s="91"/>
      <c r="AK185" s="91"/>
      <c r="AL185" s="91"/>
    </row>
    <row r="186" outlineLevel="1">
      <c r="A186" s="91"/>
      <c r="B186" s="91"/>
      <c r="C186" s="91"/>
      <c r="D186" s="91"/>
      <c r="E186" s="91"/>
      <c r="F186" s="91"/>
      <c r="G186" s="91"/>
      <c r="H186" s="91"/>
      <c r="I186" s="91"/>
      <c r="J186" s="91"/>
      <c r="K186" s="91"/>
      <c r="L186" s="91"/>
      <c r="M186" s="91"/>
      <c r="N186" s="91"/>
      <c r="O186" s="91"/>
      <c r="P186" s="91"/>
      <c r="Q186" s="91"/>
      <c r="R186" s="91"/>
      <c r="S186" s="91"/>
      <c r="T186" s="91"/>
      <c r="U186" s="91"/>
      <c r="V186" s="91"/>
      <c r="W186" s="91"/>
      <c r="X186" s="91"/>
      <c r="Y186" s="91"/>
      <c r="Z186" s="58"/>
      <c r="AA186" s="58"/>
      <c r="AB186" s="96" t="str">
        <f>'ПТ'!B123</f>
        <v xml:space="preserve">Шпатлевка поверхности на цементной основе</v>
      </c>
      <c r="AC186" s="111" t="str">
        <f>'ПТ'!C123&amp;" мм"</f>
        <v xml:space="preserve">2 мм</v>
      </c>
      <c r="AD186" s="91"/>
      <c r="AE186" s="91"/>
      <c r="AF186" s="91"/>
      <c r="AG186" s="91"/>
      <c r="AH186" s="91"/>
      <c r="AI186" s="60"/>
      <c r="AJ186" s="91"/>
      <c r="AK186" s="91"/>
      <c r="AL186" s="91"/>
    </row>
    <row r="187" outlineLevel="1">
      <c r="A187" s="91"/>
      <c r="B187" s="91"/>
      <c r="C187" s="91"/>
      <c r="D187" s="91"/>
      <c r="E187" s="91"/>
      <c r="F187" s="91"/>
      <c r="G187" s="91"/>
      <c r="H187" s="91"/>
      <c r="I187" s="91"/>
      <c r="J187" s="91"/>
      <c r="K187" s="91"/>
      <c r="L187" s="91"/>
      <c r="M187" s="91"/>
      <c r="N187" s="91"/>
      <c r="O187" s="91"/>
      <c r="P187" s="91"/>
      <c r="Q187" s="91"/>
      <c r="R187" s="91"/>
      <c r="S187" s="91"/>
      <c r="T187" s="91"/>
      <c r="U187" s="91"/>
      <c r="V187" s="91"/>
      <c r="W187" s="91"/>
      <c r="X187" s="91"/>
      <c r="Y187" s="91"/>
      <c r="Z187" s="58"/>
      <c r="AA187" s="58"/>
      <c r="AB187" s="78" t="str">
        <f>'ПТ'!B124</f>
        <v xml:space="preserve">Грунтовка под финишную отделку</v>
      </c>
      <c r="AC187" s="111" t="str">
        <f>'ПТ'!C124</f>
        <v xml:space="preserve">1 слой</v>
      </c>
      <c r="AD187" s="91"/>
      <c r="AE187" s="91"/>
      <c r="AF187" s="91"/>
      <c r="AG187" s="91"/>
      <c r="AH187" s="96" t="str">
        <f>П!C274</f>
        <v xml:space="preserve">Монолитный ж/бетон</v>
      </c>
      <c r="AI187" s="111" t="str">
        <f>П!D274</f>
        <v xml:space="preserve">по проекту</v>
      </c>
      <c r="AJ187" s="91"/>
      <c r="AK187" s="91"/>
      <c r="AL187" s="91"/>
    </row>
    <row r="188" outlineLevel="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0"/>
      <c r="AA188" s="70"/>
      <c r="AB188" s="391" t="str">
        <f>'ПТ'!B125</f>
        <v xml:space="preserve">Улучшенная окраска краской фасадной атмосферостойкой за 2 раза </v>
      </c>
      <c r="AC188" s="49" t="str">
        <f>'ПТ'!C125</f>
        <v xml:space="preserve">2 слоя</v>
      </c>
      <c r="AD188" s="71"/>
      <c r="AE188" s="71"/>
      <c r="AF188" s="71"/>
      <c r="AG188" s="71"/>
      <c r="AH188" s="71"/>
      <c r="AI188" s="29"/>
      <c r="AJ188" s="71"/>
      <c r="AK188" s="71"/>
      <c r="AL188" s="71"/>
    </row>
    <row r="189" s="197" customFormat="1" ht="15.75" customHeight="1">
      <c r="A189" s="197"/>
      <c r="B189" s="197"/>
      <c r="C189" s="197"/>
      <c r="D189" s="197"/>
      <c r="E189" s="197"/>
      <c r="F189" s="197"/>
      <c r="G189" s="197"/>
      <c r="H189" s="197"/>
      <c r="I189" s="197"/>
      <c r="J189" s="197"/>
      <c r="K189" s="197"/>
      <c r="L189" s="197"/>
      <c r="M189" s="197"/>
      <c r="N189" s="197"/>
      <c r="O189" s="197"/>
      <c r="P189" s="197"/>
      <c r="Q189" s="197"/>
      <c r="R189" s="197"/>
      <c r="S189" s="197"/>
      <c r="T189" s="197"/>
      <c r="U189" s="197"/>
      <c r="V189" s="197"/>
      <c r="W189" s="197"/>
      <c r="X189" s="197"/>
      <c r="Y189" s="197"/>
      <c r="Z189" s="197"/>
      <c r="AA189" s="197"/>
      <c r="AB189" s="197"/>
      <c r="AC189" s="197"/>
      <c r="AD189" s="197"/>
      <c r="AE189" s="197"/>
      <c r="AF189" s="197"/>
      <c r="AG189" s="197"/>
      <c r="AH189" s="197"/>
      <c r="AI189" s="197"/>
      <c r="AJ189" s="197"/>
      <c r="AK189" s="197"/>
      <c r="AL189" s="197"/>
    </row>
    <row r="190" s="197" customFormat="1" ht="15.75" customHeight="1">
      <c r="A190" s="197"/>
      <c r="B190" s="197"/>
      <c r="C190" s="197"/>
      <c r="D190" s="197"/>
      <c r="E190" s="197"/>
      <c r="F190" s="197"/>
      <c r="G190" s="197"/>
      <c r="H190" s="197"/>
      <c r="I190" s="197"/>
      <c r="J190" s="197"/>
      <c r="K190" s="197"/>
      <c r="L190" s="197"/>
      <c r="M190" s="197"/>
      <c r="N190" s="197"/>
      <c r="O190" s="197"/>
      <c r="P190" s="197"/>
      <c r="Q190" s="197"/>
      <c r="R190" s="197"/>
      <c r="S190" s="197"/>
      <c r="T190" s="197"/>
      <c r="U190" s="197"/>
      <c r="V190" s="197"/>
      <c r="W190" s="197"/>
      <c r="X190" s="197"/>
      <c r="Y190" s="197"/>
      <c r="Z190" s="197"/>
      <c r="AA190" s="197"/>
      <c r="AB190" s="197"/>
      <c r="AC190" s="197"/>
      <c r="AD190" s="197"/>
      <c r="AE190" s="197"/>
      <c r="AF190" s="197"/>
      <c r="AG190" s="197"/>
      <c r="AH190" s="197"/>
      <c r="AI190" s="197"/>
      <c r="AJ190" s="197"/>
      <c r="AK190" s="197"/>
      <c r="AL190" s="197"/>
    </row>
    <row r="191" s="197" customFormat="1" ht="15.75" customHeight="1">
      <c r="A191" s="197"/>
      <c r="B191" s="197"/>
      <c r="C191" s="197"/>
      <c r="D191" s="197"/>
      <c r="E191" s="197"/>
      <c r="F191" s="197"/>
      <c r="G191" s="197"/>
      <c r="H191" s="197"/>
      <c r="I191" s="197"/>
      <c r="J191" s="197"/>
      <c r="K191" s="197"/>
      <c r="L191" s="197"/>
      <c r="M191" s="197"/>
      <c r="N191" s="197"/>
      <c r="O191" s="197"/>
      <c r="P191" s="197"/>
      <c r="Q191" s="197"/>
      <c r="R191" s="197"/>
      <c r="S191" s="197"/>
      <c r="T191" s="197"/>
      <c r="U191" s="197"/>
      <c r="V191" s="197"/>
      <c r="W191" s="197"/>
      <c r="X191" s="197"/>
      <c r="Y191" s="197"/>
      <c r="Z191" s="197"/>
      <c r="AA191" s="197"/>
      <c r="AB191" s="197"/>
      <c r="AC191" s="197"/>
      <c r="AD191" s="197"/>
      <c r="AE191" s="197"/>
      <c r="AF191" s="197"/>
      <c r="AG191" s="197"/>
      <c r="AH191" s="197"/>
      <c r="AI191" s="197"/>
      <c r="AJ191" s="197"/>
      <c r="AK191" s="197"/>
      <c r="AL191" s="197"/>
    </row>
    <row r="192" s="197" customFormat="1" ht="15.75" customHeight="1">
      <c r="A192" s="197"/>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7"/>
      <c r="AG192" s="197"/>
      <c r="AH192" s="197"/>
      <c r="AI192" s="197"/>
      <c r="AJ192" s="197"/>
      <c r="AK192" s="197"/>
      <c r="AL192" s="197"/>
    </row>
    <row r="193" s="197" customFormat="1" ht="15.75" customHeight="1">
      <c r="A193" s="197"/>
      <c r="B193" s="197"/>
      <c r="C193" s="197"/>
      <c r="D193" s="197"/>
      <c r="E193" s="197"/>
      <c r="F193" s="197"/>
      <c r="G193" s="197"/>
      <c r="H193" s="197"/>
      <c r="I193" s="197"/>
      <c r="J193" s="197"/>
      <c r="K193" s="197"/>
      <c r="L193" s="197"/>
      <c r="M193" s="197"/>
      <c r="N193" s="197"/>
      <c r="O193" s="197"/>
      <c r="P193" s="197"/>
      <c r="Q193" s="197"/>
      <c r="R193" s="197"/>
      <c r="S193" s="197"/>
      <c r="T193" s="197"/>
      <c r="U193" s="197"/>
      <c r="V193" s="197"/>
      <c r="W193" s="197"/>
      <c r="X193" s="197"/>
      <c r="Y193" s="197"/>
      <c r="Z193" s="197"/>
      <c r="AA193" s="197"/>
      <c r="AB193" s="197"/>
      <c r="AC193" s="197"/>
      <c r="AD193" s="197"/>
      <c r="AE193" s="197"/>
      <c r="AF193" s="197"/>
      <c r="AG193" s="197"/>
      <c r="AH193" s="197"/>
      <c r="AI193" s="197"/>
      <c r="AJ193" s="197"/>
      <c r="AK193" s="197"/>
      <c r="AL193" s="197"/>
    </row>
    <row r="194" s="197" customFormat="1" ht="15.75" customHeight="1">
      <c r="A194" s="197"/>
      <c r="B194" s="197"/>
      <c r="C194" s="197"/>
      <c r="D194" s="197"/>
      <c r="E194" s="197"/>
      <c r="F194" s="197"/>
      <c r="G194" s="197"/>
      <c r="H194" s="197"/>
      <c r="I194" s="197"/>
      <c r="J194" s="197"/>
      <c r="K194" s="197"/>
      <c r="L194" s="197"/>
      <c r="M194" s="197"/>
      <c r="N194" s="197"/>
      <c r="O194" s="197"/>
      <c r="P194" s="197"/>
      <c r="Q194" s="197"/>
      <c r="R194" s="197"/>
      <c r="S194" s="197"/>
      <c r="T194" s="197"/>
      <c r="U194" s="197"/>
      <c r="V194" s="197"/>
      <c r="W194" s="197"/>
      <c r="X194" s="197"/>
      <c r="Y194" s="197"/>
      <c r="Z194" s="197"/>
      <c r="AA194" s="197"/>
      <c r="AB194" s="197"/>
      <c r="AC194" s="197"/>
      <c r="AD194" s="197"/>
      <c r="AE194" s="197"/>
      <c r="AF194" s="197"/>
      <c r="AG194" s="197"/>
      <c r="AH194" s="197"/>
      <c r="AI194" s="197"/>
      <c r="AJ194" s="197"/>
      <c r="AK194" s="197"/>
      <c r="AL194" s="197"/>
    </row>
    <row r="195" s="197" customFormat="1" ht="15.75" customHeight="1">
      <c r="A195" s="197"/>
      <c r="B195" s="197"/>
      <c r="C195" s="197"/>
      <c r="D195" s="197"/>
      <c r="E195" s="197"/>
      <c r="F195" s="197"/>
      <c r="G195" s="197"/>
      <c r="H195" s="197"/>
      <c r="I195" s="197"/>
      <c r="J195" s="197"/>
      <c r="K195" s="197"/>
      <c r="L195" s="197"/>
      <c r="M195" s="197"/>
      <c r="N195" s="197"/>
      <c r="O195" s="197"/>
      <c r="P195" s="197"/>
      <c r="Q195" s="197"/>
      <c r="R195" s="197"/>
      <c r="S195" s="197"/>
      <c r="T195" s="197"/>
      <c r="U195" s="197"/>
      <c r="V195" s="197"/>
      <c r="W195" s="197"/>
      <c r="X195" s="197"/>
      <c r="Y195" s="197"/>
      <c r="Z195" s="197"/>
      <c r="AA195" s="197"/>
      <c r="AB195" s="197"/>
      <c r="AC195" s="197"/>
      <c r="AD195" s="197"/>
      <c r="AE195" s="197"/>
      <c r="AF195" s="197"/>
      <c r="AG195" s="197"/>
      <c r="AH195" s="197"/>
      <c r="AI195" s="197"/>
      <c r="AJ195" s="197"/>
      <c r="AK195" s="197"/>
      <c r="AL195" s="197"/>
    </row>
    <row r="196" s="197" customFormat="1" ht="15.75" customHeight="1">
      <c r="A196" s="197"/>
      <c r="B196" s="197"/>
      <c r="C196" s="197"/>
      <c r="D196" s="197"/>
      <c r="E196" s="197"/>
      <c r="F196" s="197"/>
      <c r="G196" s="197"/>
      <c r="H196" s="197"/>
      <c r="I196" s="197"/>
      <c r="J196" s="197"/>
      <c r="K196" s="197"/>
      <c r="L196" s="197"/>
      <c r="M196" s="197"/>
      <c r="N196" s="197"/>
      <c r="O196" s="197"/>
      <c r="P196" s="197"/>
      <c r="Q196" s="197"/>
      <c r="R196" s="197"/>
      <c r="S196" s="197"/>
      <c r="T196" s="197"/>
      <c r="U196" s="197"/>
      <c r="V196" s="197"/>
      <c r="W196" s="197"/>
      <c r="X196" s="197"/>
      <c r="Y196" s="197"/>
      <c r="Z196" s="197"/>
      <c r="AA196" s="197"/>
      <c r="AB196" s="197"/>
      <c r="AC196" s="197"/>
      <c r="AD196" s="197"/>
      <c r="AE196" s="197"/>
      <c r="AF196" s="197"/>
      <c r="AG196" s="197"/>
      <c r="AH196" s="197"/>
      <c r="AI196" s="197"/>
      <c r="AJ196" s="197"/>
      <c r="AK196" s="197"/>
      <c r="AL196" s="197"/>
    </row>
    <row r="197" s="197" customFormat="1" ht="15.75" customHeight="1">
      <c r="A197" s="197"/>
      <c r="B197" s="197"/>
      <c r="C197" s="197"/>
      <c r="D197" s="197"/>
      <c r="E197" s="197"/>
      <c r="F197" s="197"/>
      <c r="G197" s="197"/>
      <c r="H197" s="197"/>
      <c r="I197" s="197"/>
      <c r="J197" s="197"/>
      <c r="K197" s="197"/>
      <c r="L197" s="197"/>
      <c r="M197" s="197"/>
      <c r="N197" s="197"/>
      <c r="O197" s="197"/>
      <c r="P197" s="197"/>
      <c r="Q197" s="197"/>
      <c r="R197" s="197"/>
      <c r="S197" s="197"/>
      <c r="T197" s="197"/>
      <c r="U197" s="197"/>
      <c r="V197" s="197"/>
      <c r="W197" s="197"/>
      <c r="X197" s="197"/>
      <c r="Y197" s="197"/>
      <c r="Z197" s="197"/>
      <c r="AA197" s="197"/>
      <c r="AB197" s="197"/>
      <c r="AC197" s="197"/>
      <c r="AD197" s="197"/>
      <c r="AE197" s="197"/>
      <c r="AF197" s="197"/>
      <c r="AG197" s="197"/>
      <c r="AH197" s="197"/>
      <c r="AI197" s="197"/>
      <c r="AJ197" s="197"/>
      <c r="AK197" s="197"/>
      <c r="AL197" s="197"/>
    </row>
    <row r="198" s="197" customFormat="1" ht="15.75" customHeight="1">
      <c r="A198" s="197"/>
      <c r="B198" s="197"/>
      <c r="C198" s="197"/>
      <c r="D198" s="197"/>
      <c r="E198" s="197"/>
      <c r="F198" s="197"/>
      <c r="G198" s="197"/>
      <c r="H198" s="197"/>
      <c r="I198" s="197"/>
      <c r="J198" s="197"/>
      <c r="K198" s="197"/>
      <c r="L198" s="197"/>
      <c r="M198" s="197"/>
      <c r="N198" s="197"/>
      <c r="O198" s="197"/>
      <c r="P198" s="197"/>
      <c r="Q198" s="197"/>
      <c r="R198" s="197"/>
      <c r="S198" s="197"/>
      <c r="T198" s="197"/>
      <c r="U198" s="197"/>
      <c r="V198" s="197"/>
      <c r="W198" s="197"/>
      <c r="X198" s="197"/>
      <c r="Y198" s="197"/>
      <c r="Z198" s="197"/>
      <c r="AA198" s="197"/>
      <c r="AB198" s="197"/>
      <c r="AC198" s="197"/>
      <c r="AD198" s="197"/>
      <c r="AE198" s="197"/>
      <c r="AF198" s="197"/>
      <c r="AG198" s="197"/>
      <c r="AH198" s="197"/>
      <c r="AI198" s="197"/>
      <c r="AJ198" s="197"/>
      <c r="AK198" s="197"/>
      <c r="AL198" s="197"/>
    </row>
    <row r="199" s="197" customFormat="1" ht="15.75" customHeight="1">
      <c r="A199" s="197"/>
      <c r="B199" s="197"/>
      <c r="C199" s="197"/>
      <c r="D199" s="197"/>
      <c r="E199" s="197"/>
      <c r="F199" s="197"/>
      <c r="G199" s="197"/>
      <c r="H199" s="197"/>
      <c r="I199" s="197"/>
      <c r="J199" s="197"/>
      <c r="K199" s="197"/>
      <c r="L199" s="197"/>
      <c r="M199" s="197"/>
      <c r="N199" s="197"/>
      <c r="O199" s="197"/>
      <c r="P199" s="197"/>
      <c r="Q199" s="197"/>
      <c r="R199" s="197"/>
      <c r="S199" s="197"/>
      <c r="T199" s="197"/>
      <c r="U199" s="197"/>
      <c r="V199" s="197"/>
      <c r="W199" s="197"/>
      <c r="X199" s="197"/>
      <c r="Y199" s="197"/>
      <c r="Z199" s="197"/>
      <c r="AA199" s="197"/>
      <c r="AB199" s="197"/>
      <c r="AC199" s="197"/>
      <c r="AD199" s="197"/>
      <c r="AE199" s="197"/>
      <c r="AF199" s="197"/>
      <c r="AG199" s="197"/>
      <c r="AH199" s="197"/>
      <c r="AI199" s="197"/>
      <c r="AJ199" s="197"/>
      <c r="AK199" s="197"/>
      <c r="AL199" s="197"/>
    </row>
    <row r="200" s="197" customFormat="1" ht="15.75" customHeight="1">
      <c r="A200" s="197"/>
      <c r="B200" s="197"/>
      <c r="C200" s="197"/>
      <c r="D200" s="197"/>
      <c r="E200" s="197"/>
      <c r="F200" s="197"/>
      <c r="G200" s="197"/>
      <c r="H200" s="197"/>
      <c r="I200" s="197"/>
      <c r="J200" s="197"/>
      <c r="K200" s="197"/>
      <c r="L200" s="197"/>
      <c r="M200" s="197"/>
      <c r="N200" s="197"/>
      <c r="O200" s="197"/>
      <c r="P200" s="197"/>
      <c r="Q200" s="197"/>
      <c r="R200" s="197"/>
      <c r="S200" s="197"/>
      <c r="T200" s="197"/>
      <c r="U200" s="197"/>
      <c r="V200" s="197"/>
      <c r="W200" s="197"/>
      <c r="X200" s="197"/>
      <c r="Y200" s="197"/>
      <c r="Z200" s="197"/>
      <c r="AA200" s="197"/>
      <c r="AB200" s="197"/>
      <c r="AC200" s="197"/>
      <c r="AD200" s="197"/>
      <c r="AE200" s="197"/>
      <c r="AF200" s="197"/>
      <c r="AG200" s="197"/>
      <c r="AH200" s="197"/>
      <c r="AI200" s="197"/>
      <c r="AJ200" s="197"/>
      <c r="AK200" s="197"/>
      <c r="AL200" s="197"/>
    </row>
    <row r="201" s="197" customFormat="1" ht="15.75" customHeight="1">
      <c r="A201" s="197"/>
      <c r="B201" s="197"/>
      <c r="C201" s="197"/>
      <c r="D201" s="197"/>
      <c r="E201" s="197"/>
      <c r="F201" s="197"/>
      <c r="G201" s="197"/>
      <c r="H201" s="197"/>
      <c r="I201" s="197"/>
      <c r="J201" s="197"/>
      <c r="K201" s="197"/>
      <c r="L201" s="197"/>
      <c r="M201" s="197"/>
      <c r="N201" s="197"/>
      <c r="O201" s="197"/>
      <c r="P201" s="197"/>
      <c r="Q201" s="197"/>
      <c r="R201" s="197"/>
      <c r="S201" s="197"/>
      <c r="T201" s="197"/>
      <c r="U201" s="197"/>
      <c r="V201" s="197"/>
      <c r="W201" s="197"/>
      <c r="X201" s="197"/>
      <c r="Y201" s="197"/>
      <c r="Z201" s="197"/>
      <c r="AA201" s="197"/>
      <c r="AB201" s="197"/>
      <c r="AC201" s="197"/>
      <c r="AD201" s="197"/>
      <c r="AE201" s="197"/>
      <c r="AF201" s="197"/>
      <c r="AG201" s="197"/>
      <c r="AH201" s="197"/>
      <c r="AI201" s="197"/>
      <c r="AJ201" s="197"/>
      <c r="AK201" s="197"/>
      <c r="AL201" s="197"/>
    </row>
    <row r="202" s="197" customFormat="1" ht="15.75" customHeight="1">
      <c r="A202" s="197"/>
      <c r="B202" s="197"/>
      <c r="C202" s="197"/>
      <c r="D202" s="197"/>
      <c r="E202" s="197"/>
      <c r="F202" s="197"/>
      <c r="G202" s="197"/>
      <c r="H202" s="197"/>
      <c r="I202" s="197"/>
      <c r="J202" s="197"/>
      <c r="K202" s="197"/>
      <c r="L202" s="197"/>
      <c r="M202" s="197"/>
      <c r="N202" s="197"/>
      <c r="O202" s="197"/>
      <c r="P202" s="197"/>
      <c r="Q202" s="197"/>
      <c r="R202" s="197"/>
      <c r="S202" s="197"/>
      <c r="T202" s="197"/>
      <c r="U202" s="197"/>
      <c r="V202" s="197"/>
      <c r="W202" s="197"/>
      <c r="X202" s="197"/>
      <c r="Y202" s="197"/>
      <c r="Z202" s="197"/>
      <c r="AA202" s="197"/>
      <c r="AB202" s="197"/>
      <c r="AC202" s="197"/>
      <c r="AD202" s="197"/>
      <c r="AE202" s="197"/>
      <c r="AF202" s="197"/>
      <c r="AG202" s="197"/>
      <c r="AH202" s="197"/>
      <c r="AI202" s="197"/>
      <c r="AJ202" s="197"/>
      <c r="AK202" s="197"/>
      <c r="AL202" s="197"/>
    </row>
    <row r="203" s="197" customFormat="1" ht="15.75" customHeight="1">
      <c r="A203" s="197"/>
      <c r="B203" s="197"/>
      <c r="C203" s="197"/>
      <c r="D203" s="197"/>
      <c r="E203" s="197"/>
      <c r="F203" s="197"/>
      <c r="G203" s="197"/>
      <c r="H203" s="197"/>
      <c r="I203" s="197"/>
      <c r="J203" s="197"/>
      <c r="K203" s="197"/>
      <c r="L203" s="197"/>
      <c r="M203" s="197"/>
      <c r="N203" s="197"/>
      <c r="O203" s="197"/>
      <c r="P203" s="197"/>
      <c r="Q203" s="197"/>
      <c r="R203" s="197"/>
      <c r="S203" s="197"/>
      <c r="T203" s="197"/>
      <c r="U203" s="197"/>
      <c r="V203" s="197"/>
      <c r="W203" s="197"/>
      <c r="X203" s="197"/>
      <c r="Y203" s="197"/>
      <c r="Z203" s="197"/>
      <c r="AA203" s="197"/>
      <c r="AB203" s="197"/>
      <c r="AC203" s="197"/>
      <c r="AD203" s="197"/>
      <c r="AE203" s="197"/>
      <c r="AF203" s="197"/>
      <c r="AG203" s="197"/>
      <c r="AH203" s="197"/>
      <c r="AI203" s="197"/>
      <c r="AJ203" s="197"/>
      <c r="AK203" s="197"/>
      <c r="AL203" s="197"/>
    </row>
    <row r="204" s="197" customFormat="1" ht="15.75" customHeight="1">
      <c r="A204" s="197"/>
      <c r="B204" s="197"/>
      <c r="C204" s="197"/>
      <c r="D204" s="197"/>
      <c r="E204" s="197"/>
      <c r="F204" s="197"/>
      <c r="G204" s="197"/>
      <c r="H204" s="197"/>
      <c r="I204" s="197"/>
      <c r="J204" s="197"/>
      <c r="K204" s="197"/>
      <c r="L204" s="197"/>
      <c r="M204" s="197"/>
      <c r="N204" s="197"/>
      <c r="O204" s="197"/>
      <c r="P204" s="197"/>
      <c r="Q204" s="197"/>
      <c r="R204" s="197"/>
      <c r="S204" s="197"/>
      <c r="T204" s="197"/>
      <c r="U204" s="197"/>
      <c r="V204" s="197"/>
      <c r="W204" s="197"/>
      <c r="X204" s="197"/>
      <c r="Y204" s="197"/>
      <c r="Z204" s="197"/>
      <c r="AA204" s="197"/>
      <c r="AB204" s="197"/>
      <c r="AC204" s="197"/>
      <c r="AD204" s="197"/>
      <c r="AE204" s="197"/>
      <c r="AF204" s="197"/>
      <c r="AG204" s="197"/>
      <c r="AH204" s="197"/>
      <c r="AI204" s="197"/>
      <c r="AJ204" s="197"/>
      <c r="AK204" s="197"/>
      <c r="AL204" s="197"/>
    </row>
    <row r="205" s="197" customFormat="1" ht="15.75" customHeight="1">
      <c r="A205" s="197"/>
      <c r="B205" s="197"/>
      <c r="C205" s="197"/>
      <c r="D205" s="197"/>
      <c r="E205" s="197"/>
      <c r="F205" s="197"/>
      <c r="G205" s="197"/>
      <c r="H205" s="197"/>
      <c r="I205" s="197"/>
      <c r="J205" s="197"/>
      <c r="K205" s="197"/>
      <c r="L205" s="197"/>
      <c r="M205" s="197"/>
      <c r="N205" s="197"/>
      <c r="O205" s="197"/>
      <c r="P205" s="197"/>
      <c r="Q205" s="197"/>
      <c r="R205" s="197"/>
      <c r="S205" s="197"/>
      <c r="T205" s="197"/>
      <c r="U205" s="197"/>
      <c r="V205" s="197"/>
      <c r="W205" s="197"/>
      <c r="X205" s="197"/>
      <c r="Y205" s="197"/>
      <c r="Z205" s="197"/>
      <c r="AA205" s="197"/>
      <c r="AB205" s="197"/>
      <c r="AC205" s="197"/>
      <c r="AD205" s="197"/>
      <c r="AE205" s="197"/>
      <c r="AF205" s="197"/>
      <c r="AG205" s="197"/>
      <c r="AH205" s="197"/>
      <c r="AI205" s="197"/>
      <c r="AJ205" s="197"/>
      <c r="AK205" s="197"/>
      <c r="AL205" s="197"/>
    </row>
    <row r="206" s="197" customFormat="1" ht="15.75" customHeight="1">
      <c r="A206" s="197"/>
      <c r="B206" s="197"/>
      <c r="C206" s="197"/>
      <c r="D206" s="197"/>
      <c r="E206" s="197"/>
      <c r="F206" s="197"/>
      <c r="G206" s="197"/>
      <c r="H206" s="197"/>
      <c r="I206" s="197"/>
      <c r="J206" s="197"/>
      <c r="K206" s="197"/>
      <c r="L206" s="197"/>
      <c r="M206" s="197"/>
      <c r="N206" s="197"/>
      <c r="O206" s="197"/>
      <c r="P206" s="197"/>
      <c r="Q206" s="197"/>
      <c r="R206" s="197"/>
      <c r="S206" s="197"/>
      <c r="T206" s="197"/>
      <c r="U206" s="197"/>
      <c r="V206" s="197"/>
      <c r="W206" s="197"/>
      <c r="X206" s="197"/>
      <c r="Y206" s="197"/>
      <c r="Z206" s="197"/>
      <c r="AA206" s="197"/>
      <c r="AB206" s="197"/>
      <c r="AC206" s="197"/>
      <c r="AD206" s="197"/>
      <c r="AE206" s="197"/>
      <c r="AF206" s="197"/>
      <c r="AG206" s="197"/>
      <c r="AH206" s="197"/>
      <c r="AI206" s="197"/>
      <c r="AJ206" s="197"/>
      <c r="AK206" s="197"/>
      <c r="AL206" s="197"/>
    </row>
    <row r="207" s="197" customFormat="1" ht="15.75" customHeight="1">
      <c r="A207" s="197"/>
      <c r="B207" s="197"/>
      <c r="C207" s="197"/>
      <c r="D207" s="197"/>
      <c r="E207" s="197"/>
      <c r="F207" s="197"/>
      <c r="G207" s="197"/>
      <c r="H207" s="197"/>
      <c r="I207" s="197"/>
      <c r="J207" s="197"/>
      <c r="K207" s="197"/>
      <c r="L207" s="197"/>
      <c r="M207" s="197"/>
      <c r="N207" s="197"/>
      <c r="O207" s="197"/>
      <c r="P207" s="197"/>
      <c r="Q207" s="197"/>
      <c r="R207" s="197"/>
      <c r="S207" s="197"/>
      <c r="T207" s="197"/>
      <c r="U207" s="197"/>
      <c r="V207" s="197"/>
      <c r="W207" s="197"/>
      <c r="X207" s="197"/>
      <c r="Y207" s="197"/>
      <c r="Z207" s="197"/>
      <c r="AA207" s="197"/>
      <c r="AB207" s="197"/>
      <c r="AC207" s="197"/>
      <c r="AD207" s="197"/>
      <c r="AE207" s="197"/>
      <c r="AF207" s="197"/>
      <c r="AG207" s="197"/>
      <c r="AH207" s="197"/>
      <c r="AI207" s="197"/>
      <c r="AJ207" s="197"/>
      <c r="AK207" s="197"/>
      <c r="AL207" s="197"/>
    </row>
    <row r="208" s="197" customFormat="1" ht="15.75" customHeight="1">
      <c r="A208" s="197"/>
      <c r="B208" s="197"/>
      <c r="C208" s="197"/>
      <c r="D208" s="197"/>
      <c r="E208" s="197"/>
      <c r="F208" s="197"/>
      <c r="G208" s="197"/>
      <c r="H208" s="197"/>
      <c r="I208" s="197"/>
      <c r="J208" s="197"/>
      <c r="K208" s="197"/>
      <c r="L208" s="197"/>
      <c r="M208" s="197"/>
      <c r="N208" s="197"/>
      <c r="O208" s="197"/>
      <c r="P208" s="197"/>
      <c r="Q208" s="197"/>
      <c r="R208" s="197"/>
      <c r="S208" s="197"/>
      <c r="T208" s="197"/>
      <c r="U208" s="197"/>
      <c r="V208" s="197"/>
      <c r="W208" s="197"/>
      <c r="X208" s="197"/>
      <c r="Y208" s="197"/>
      <c r="Z208" s="197"/>
      <c r="AA208" s="197"/>
      <c r="AB208" s="197"/>
      <c r="AC208" s="197"/>
      <c r="AD208" s="197"/>
      <c r="AE208" s="197"/>
      <c r="AF208" s="197"/>
      <c r="AG208" s="197"/>
      <c r="AH208" s="197"/>
      <c r="AI208" s="197"/>
      <c r="AJ208" s="197"/>
      <c r="AK208" s="197"/>
      <c r="AL208" s="197"/>
    </row>
    <row r="209" s="197" customFormat="1" ht="15.75" customHeight="1">
      <c r="A209" s="197"/>
      <c r="B209" s="197"/>
      <c r="C209" s="197"/>
      <c r="D209" s="197"/>
      <c r="E209" s="197"/>
      <c r="F209" s="197"/>
      <c r="G209" s="197"/>
      <c r="H209" s="197"/>
      <c r="I209" s="197"/>
      <c r="J209" s="197"/>
      <c r="K209" s="197"/>
      <c r="L209" s="197"/>
      <c r="M209" s="197"/>
      <c r="N209" s="197"/>
      <c r="O209" s="197"/>
      <c r="P209" s="197"/>
      <c r="Q209" s="197"/>
      <c r="R209" s="197"/>
      <c r="S209" s="197"/>
      <c r="T209" s="197"/>
      <c r="U209" s="197"/>
      <c r="V209" s="197"/>
      <c r="W209" s="197"/>
      <c r="X209" s="197"/>
      <c r="Y209" s="197"/>
      <c r="Z209" s="197"/>
      <c r="AA209" s="197"/>
      <c r="AB209" s="197"/>
      <c r="AC209" s="197"/>
      <c r="AD209" s="197"/>
      <c r="AE209" s="197"/>
      <c r="AF209" s="197"/>
      <c r="AG209" s="197"/>
      <c r="AH209" s="197"/>
      <c r="AI209" s="197"/>
      <c r="AJ209" s="197"/>
      <c r="AK209" s="197"/>
      <c r="AL209" s="197"/>
    </row>
    <row r="210" s="197" customFormat="1" ht="15.75" customHeight="1">
      <c r="A210" s="197"/>
      <c r="B210" s="197"/>
      <c r="C210" s="197"/>
      <c r="D210" s="197"/>
      <c r="E210" s="197"/>
      <c r="F210" s="197"/>
      <c r="G210" s="197"/>
      <c r="H210" s="197"/>
      <c r="I210" s="197"/>
      <c r="J210" s="197"/>
      <c r="K210" s="197"/>
      <c r="L210" s="197"/>
      <c r="M210" s="197"/>
      <c r="N210" s="197"/>
      <c r="O210" s="197"/>
      <c r="P210" s="197"/>
      <c r="Q210" s="197"/>
      <c r="R210" s="197"/>
      <c r="S210" s="197"/>
      <c r="T210" s="197"/>
      <c r="U210" s="197"/>
      <c r="V210" s="197"/>
      <c r="W210" s="197"/>
      <c r="X210" s="197"/>
      <c r="Y210" s="197"/>
      <c r="Z210" s="197"/>
      <c r="AA210" s="197"/>
      <c r="AB210" s="197"/>
      <c r="AC210" s="197"/>
      <c r="AD210" s="197"/>
      <c r="AE210" s="197"/>
      <c r="AF210" s="197"/>
      <c r="AG210" s="197"/>
      <c r="AH210" s="197"/>
      <c r="AI210" s="197"/>
      <c r="AJ210" s="197"/>
      <c r="AK210" s="197"/>
      <c r="AL210" s="197"/>
    </row>
    <row r="211" s="197" customFormat="1" ht="15.75" customHeight="1">
      <c r="A211" s="197"/>
      <c r="B211" s="197"/>
      <c r="C211" s="197"/>
      <c r="D211" s="197"/>
      <c r="E211" s="197"/>
      <c r="F211" s="197"/>
      <c r="G211" s="197"/>
      <c r="H211" s="197"/>
      <c r="I211" s="197"/>
      <c r="J211" s="197"/>
      <c r="K211" s="197"/>
      <c r="L211" s="197"/>
      <c r="M211" s="197"/>
      <c r="N211" s="197"/>
      <c r="O211" s="197"/>
      <c r="P211" s="197"/>
      <c r="Q211" s="197"/>
      <c r="R211" s="197"/>
      <c r="S211" s="197"/>
      <c r="T211" s="197"/>
      <c r="U211" s="197"/>
      <c r="V211" s="197"/>
      <c r="W211" s="197"/>
      <c r="X211" s="197"/>
      <c r="Y211" s="197"/>
      <c r="Z211" s="197"/>
      <c r="AA211" s="197"/>
      <c r="AB211" s="197"/>
      <c r="AC211" s="197"/>
      <c r="AD211" s="197"/>
      <c r="AE211" s="197"/>
      <c r="AF211" s="197"/>
      <c r="AG211" s="197"/>
      <c r="AH211" s="197"/>
      <c r="AI211" s="197"/>
      <c r="AJ211" s="197"/>
      <c r="AK211" s="197"/>
      <c r="AL211" s="197"/>
    </row>
    <row r="212" s="197" customFormat="1" ht="15.75" customHeight="1">
      <c r="A212" s="197"/>
      <c r="B212" s="197"/>
      <c r="C212" s="197"/>
      <c r="D212" s="197"/>
      <c r="E212" s="197"/>
      <c r="F212" s="197"/>
      <c r="G212" s="197"/>
      <c r="H212" s="197"/>
      <c r="I212" s="197"/>
      <c r="J212" s="197"/>
      <c r="K212" s="197"/>
      <c r="L212" s="197"/>
      <c r="M212" s="197"/>
      <c r="N212" s="197"/>
      <c r="O212" s="197"/>
      <c r="P212" s="197"/>
      <c r="Q212" s="197"/>
      <c r="R212" s="197"/>
      <c r="S212" s="197"/>
      <c r="T212" s="197"/>
      <c r="U212" s="197"/>
      <c r="V212" s="197"/>
      <c r="W212" s="197"/>
      <c r="X212" s="197"/>
      <c r="Y212" s="197"/>
      <c r="Z212" s="197"/>
      <c r="AA212" s="197"/>
      <c r="AB212" s="197"/>
      <c r="AC212" s="197"/>
      <c r="AD212" s="197"/>
      <c r="AE212" s="197"/>
      <c r="AF212" s="197"/>
      <c r="AG212" s="197"/>
      <c r="AH212" s="197"/>
      <c r="AI212" s="197"/>
      <c r="AJ212" s="197"/>
      <c r="AK212" s="197"/>
      <c r="AL212" s="197"/>
    </row>
    <row r="213" s="197" customFormat="1" ht="15.75" customHeight="1">
      <c r="A213" s="197"/>
      <c r="B213" s="197"/>
      <c r="C213" s="197"/>
      <c r="D213" s="197"/>
      <c r="E213" s="197"/>
      <c r="F213" s="197"/>
      <c r="G213" s="197"/>
      <c r="H213" s="197"/>
      <c r="I213" s="197"/>
      <c r="J213" s="197"/>
      <c r="K213" s="197"/>
      <c r="L213" s="197"/>
      <c r="M213" s="197"/>
      <c r="N213" s="197"/>
      <c r="O213" s="197"/>
      <c r="P213" s="197"/>
      <c r="Q213" s="197"/>
      <c r="R213" s="197"/>
      <c r="S213" s="197"/>
      <c r="T213" s="197"/>
      <c r="U213" s="197"/>
      <c r="V213" s="197"/>
      <c r="W213" s="197"/>
      <c r="X213" s="197"/>
      <c r="Y213" s="197"/>
      <c r="Z213" s="197"/>
      <c r="AA213" s="197"/>
      <c r="AB213" s="197"/>
      <c r="AC213" s="197"/>
      <c r="AD213" s="197"/>
      <c r="AE213" s="197"/>
      <c r="AF213" s="197"/>
      <c r="AG213" s="197"/>
      <c r="AH213" s="197"/>
      <c r="AI213" s="197"/>
      <c r="AJ213" s="197"/>
      <c r="AK213" s="197"/>
      <c r="AL213" s="197"/>
    </row>
    <row r="214" s="197" customFormat="1" ht="15.75" customHeight="1">
      <c r="A214" s="197"/>
      <c r="B214" s="197"/>
      <c r="C214" s="197"/>
      <c r="D214" s="197"/>
      <c r="E214" s="197"/>
      <c r="F214" s="197"/>
      <c r="G214" s="197"/>
      <c r="H214" s="197"/>
      <c r="I214" s="197"/>
      <c r="J214" s="197"/>
      <c r="K214" s="197"/>
      <c r="L214" s="197"/>
      <c r="M214" s="197"/>
      <c r="N214" s="197"/>
      <c r="O214" s="197"/>
      <c r="P214" s="197"/>
      <c r="Q214" s="197"/>
      <c r="R214" s="197"/>
      <c r="S214" s="197"/>
      <c r="T214" s="197"/>
      <c r="U214" s="197"/>
      <c r="V214" s="197"/>
      <c r="W214" s="197"/>
      <c r="X214" s="197"/>
      <c r="Y214" s="197"/>
      <c r="Z214" s="197"/>
      <c r="AA214" s="197"/>
      <c r="AB214" s="197"/>
      <c r="AC214" s="197"/>
      <c r="AD214" s="197"/>
      <c r="AE214" s="197"/>
      <c r="AF214" s="197"/>
      <c r="AG214" s="197"/>
      <c r="AH214" s="197"/>
      <c r="AI214" s="197"/>
      <c r="AJ214" s="197"/>
      <c r="AK214" s="197"/>
      <c r="AL214" s="197"/>
    </row>
    <row r="215" s="197" customFormat="1" ht="15.75" customHeight="1">
      <c r="A215" s="197"/>
      <c r="B215" s="197"/>
      <c r="C215" s="197"/>
      <c r="D215" s="197"/>
      <c r="E215" s="197"/>
      <c r="F215" s="197"/>
      <c r="G215" s="197"/>
      <c r="H215" s="197"/>
      <c r="I215" s="197"/>
      <c r="J215" s="197"/>
      <c r="K215" s="197"/>
      <c r="L215" s="197"/>
      <c r="M215" s="197"/>
      <c r="N215" s="197"/>
      <c r="O215" s="197"/>
      <c r="P215" s="197"/>
      <c r="Q215" s="197"/>
      <c r="R215" s="197"/>
      <c r="S215" s="197"/>
      <c r="T215" s="197"/>
      <c r="U215" s="197"/>
      <c r="V215" s="197"/>
      <c r="W215" s="197"/>
      <c r="X215" s="197"/>
      <c r="Y215" s="197"/>
      <c r="Z215" s="197"/>
      <c r="AA215" s="197"/>
      <c r="AB215" s="197"/>
      <c r="AC215" s="197"/>
      <c r="AD215" s="197"/>
      <c r="AE215" s="197"/>
      <c r="AF215" s="197"/>
      <c r="AG215" s="197"/>
      <c r="AH215" s="197"/>
      <c r="AI215" s="197"/>
      <c r="AJ215" s="197"/>
      <c r="AK215" s="197"/>
      <c r="AL215" s="197"/>
    </row>
    <row r="216" s="197" customFormat="1" ht="15.75" customHeight="1">
      <c r="A216" s="197"/>
      <c r="B216" s="197"/>
      <c r="C216" s="197"/>
      <c r="D216" s="197"/>
      <c r="E216" s="197"/>
      <c r="F216" s="197"/>
      <c r="G216" s="197"/>
      <c r="H216" s="197"/>
      <c r="I216" s="197"/>
      <c r="J216" s="197"/>
      <c r="K216" s="197"/>
      <c r="L216" s="197"/>
      <c r="M216" s="197"/>
      <c r="N216" s="197"/>
      <c r="O216" s="197"/>
      <c r="P216" s="197"/>
      <c r="Q216" s="197"/>
      <c r="R216" s="197"/>
      <c r="S216" s="197"/>
      <c r="T216" s="197"/>
      <c r="U216" s="197"/>
      <c r="V216" s="197"/>
      <c r="W216" s="197"/>
      <c r="X216" s="197"/>
      <c r="Y216" s="197"/>
      <c r="Z216" s="197"/>
      <c r="AA216" s="197"/>
      <c r="AB216" s="197"/>
      <c r="AC216" s="197"/>
      <c r="AD216" s="197"/>
      <c r="AE216" s="197"/>
      <c r="AF216" s="197"/>
      <c r="AG216" s="197"/>
      <c r="AH216" s="197"/>
      <c r="AI216" s="197"/>
      <c r="AJ216" s="197"/>
      <c r="AK216" s="197"/>
      <c r="AL216" s="197"/>
    </row>
    <row r="217" s="197" customFormat="1" ht="15.75" customHeight="1">
      <c r="A217" s="197"/>
      <c r="B217" s="197"/>
      <c r="C217" s="197"/>
      <c r="D217" s="197"/>
      <c r="E217" s="197"/>
      <c r="F217" s="197"/>
      <c r="G217" s="197"/>
      <c r="H217" s="197"/>
      <c r="I217" s="197"/>
      <c r="J217" s="197"/>
      <c r="K217" s="197"/>
      <c r="L217" s="197"/>
      <c r="M217" s="197"/>
      <c r="N217" s="197"/>
      <c r="O217" s="197"/>
      <c r="P217" s="197"/>
      <c r="Q217" s="197"/>
      <c r="R217" s="197"/>
      <c r="S217" s="197"/>
      <c r="T217" s="197"/>
      <c r="U217" s="197"/>
      <c r="V217" s="197"/>
      <c r="W217" s="197"/>
      <c r="X217" s="197"/>
      <c r="Y217" s="197"/>
      <c r="Z217" s="197"/>
      <c r="AA217" s="197"/>
      <c r="AB217" s="197"/>
      <c r="AC217" s="197"/>
      <c r="AD217" s="197"/>
      <c r="AE217" s="197"/>
      <c r="AF217" s="197"/>
      <c r="AG217" s="197"/>
      <c r="AH217" s="197"/>
      <c r="AI217" s="197"/>
      <c r="AJ217" s="197"/>
      <c r="AK217" s="197"/>
      <c r="AL217" s="197"/>
    </row>
    <row r="218" s="197" customFormat="1" ht="15.75" customHeight="1">
      <c r="A218" s="197"/>
      <c r="B218" s="197"/>
      <c r="C218" s="197"/>
      <c r="D218" s="197"/>
      <c r="E218" s="197"/>
      <c r="F218" s="197"/>
      <c r="G218" s="197"/>
      <c r="H218" s="197"/>
      <c r="I218" s="197"/>
      <c r="J218" s="197"/>
      <c r="K218" s="197"/>
      <c r="L218" s="197"/>
      <c r="M218" s="197"/>
      <c r="N218" s="197"/>
      <c r="O218" s="197"/>
      <c r="P218" s="197"/>
      <c r="Q218" s="197"/>
      <c r="R218" s="197"/>
      <c r="S218" s="197"/>
      <c r="T218" s="197"/>
      <c r="U218" s="197"/>
      <c r="V218" s="197"/>
      <c r="W218" s="197"/>
      <c r="X218" s="197"/>
      <c r="Y218" s="197"/>
      <c r="Z218" s="197"/>
      <c r="AA218" s="197"/>
      <c r="AB218" s="197"/>
      <c r="AC218" s="197"/>
      <c r="AD218" s="197"/>
      <c r="AE218" s="197"/>
      <c r="AF218" s="197"/>
      <c r="AG218" s="197"/>
      <c r="AH218" s="197"/>
      <c r="AI218" s="197"/>
      <c r="AJ218" s="197"/>
      <c r="AK218" s="197"/>
      <c r="AL218" s="197"/>
    </row>
    <row r="219" s="197" customFormat="1" ht="15.75" customHeight="1">
      <c r="A219" s="197"/>
      <c r="B219" s="197"/>
      <c r="C219" s="197"/>
      <c r="D219" s="197"/>
      <c r="E219" s="197"/>
      <c r="F219" s="197"/>
      <c r="G219" s="197"/>
      <c r="H219" s="197"/>
      <c r="I219" s="197"/>
      <c r="J219" s="197"/>
      <c r="K219" s="197"/>
      <c r="L219" s="197"/>
      <c r="M219" s="197"/>
      <c r="N219" s="197"/>
      <c r="O219" s="197"/>
      <c r="P219" s="197"/>
      <c r="Q219" s="197"/>
      <c r="R219" s="197"/>
      <c r="S219" s="197"/>
      <c r="T219" s="197"/>
      <c r="U219" s="197"/>
      <c r="V219" s="197"/>
      <c r="W219" s="197"/>
      <c r="X219" s="197"/>
      <c r="Y219" s="197"/>
      <c r="Z219" s="197"/>
      <c r="AA219" s="197"/>
      <c r="AB219" s="197"/>
      <c r="AC219" s="197"/>
      <c r="AD219" s="197"/>
      <c r="AE219" s="197"/>
      <c r="AF219" s="197"/>
      <c r="AG219" s="197"/>
      <c r="AH219" s="197"/>
      <c r="AI219" s="197"/>
      <c r="AJ219" s="197"/>
      <c r="AK219" s="197"/>
      <c r="AL219" s="197"/>
    </row>
    <row r="220" s="197" customFormat="1" ht="15.75" customHeight="1">
      <c r="A220" s="197"/>
      <c r="B220" s="197"/>
      <c r="C220" s="197"/>
      <c r="D220" s="197"/>
      <c r="E220" s="197"/>
      <c r="F220" s="197"/>
      <c r="G220" s="197"/>
      <c r="H220" s="197"/>
      <c r="I220" s="197"/>
      <c r="J220" s="197"/>
      <c r="K220" s="197"/>
      <c r="L220" s="197"/>
      <c r="M220" s="197"/>
      <c r="N220" s="197"/>
      <c r="O220" s="197"/>
      <c r="P220" s="197"/>
      <c r="Q220" s="197"/>
      <c r="R220" s="197"/>
      <c r="S220" s="197"/>
      <c r="T220" s="197"/>
      <c r="U220" s="197"/>
      <c r="V220" s="197"/>
      <c r="W220" s="197"/>
      <c r="X220" s="197"/>
      <c r="Y220" s="197"/>
      <c r="Z220" s="197"/>
      <c r="AA220" s="197"/>
      <c r="AB220" s="197"/>
      <c r="AC220" s="197"/>
      <c r="AD220" s="197"/>
      <c r="AE220" s="197"/>
      <c r="AF220" s="197"/>
      <c r="AG220" s="197"/>
      <c r="AH220" s="197"/>
      <c r="AI220" s="197"/>
      <c r="AJ220" s="197"/>
      <c r="AK220" s="197"/>
      <c r="AL220" s="197"/>
    </row>
    <row r="221" s="197" customFormat="1" ht="15.75" customHeight="1">
      <c r="A221" s="197"/>
      <c r="B221" s="197"/>
      <c r="C221" s="197"/>
      <c r="D221" s="197"/>
      <c r="E221" s="197"/>
      <c r="F221" s="197"/>
      <c r="G221" s="197"/>
      <c r="H221" s="197"/>
      <c r="I221" s="197"/>
      <c r="J221" s="197"/>
      <c r="K221" s="197"/>
      <c r="L221" s="197"/>
      <c r="M221" s="197"/>
      <c r="N221" s="197"/>
      <c r="O221" s="197"/>
      <c r="P221" s="197"/>
      <c r="Q221" s="197"/>
      <c r="R221" s="197"/>
      <c r="S221" s="197"/>
      <c r="T221" s="197"/>
      <c r="U221" s="197"/>
      <c r="V221" s="197"/>
      <c r="W221" s="197"/>
      <c r="X221" s="197"/>
      <c r="Y221" s="197"/>
      <c r="Z221" s="197"/>
      <c r="AA221" s="197"/>
      <c r="AB221" s="197"/>
      <c r="AC221" s="197"/>
      <c r="AD221" s="197"/>
      <c r="AE221" s="197"/>
      <c r="AF221" s="197"/>
      <c r="AG221" s="197"/>
      <c r="AH221" s="197"/>
      <c r="AI221" s="197"/>
      <c r="AJ221" s="197"/>
      <c r="AK221" s="197"/>
      <c r="AL221" s="197"/>
    </row>
    <row r="222" s="197" customFormat="1" ht="15.75" customHeight="1">
      <c r="A222" s="197"/>
      <c r="B222" s="197"/>
      <c r="C222" s="197"/>
      <c r="D222" s="197"/>
      <c r="E222" s="197"/>
      <c r="F222" s="197"/>
      <c r="G222" s="197"/>
      <c r="H222" s="197"/>
      <c r="I222" s="197"/>
      <c r="J222" s="197"/>
      <c r="K222" s="197"/>
      <c r="L222" s="197"/>
      <c r="M222" s="197"/>
      <c r="N222" s="197"/>
      <c r="O222" s="197"/>
      <c r="P222" s="197"/>
      <c r="Q222" s="197"/>
      <c r="R222" s="197"/>
      <c r="S222" s="197"/>
      <c r="T222" s="197"/>
      <c r="U222" s="197"/>
      <c r="V222" s="197"/>
      <c r="W222" s="197"/>
      <c r="X222" s="197"/>
      <c r="Y222" s="197"/>
      <c r="Z222" s="197"/>
      <c r="AA222" s="197"/>
      <c r="AB222" s="197"/>
      <c r="AC222" s="197"/>
      <c r="AD222" s="197"/>
      <c r="AE222" s="197"/>
      <c r="AF222" s="197"/>
      <c r="AG222" s="197"/>
      <c r="AH222" s="197"/>
      <c r="AI222" s="197"/>
      <c r="AJ222" s="197"/>
      <c r="AK222" s="197"/>
      <c r="AL222" s="197"/>
    </row>
    <row r="223" s="197" customFormat="1" ht="15.75" customHeight="1">
      <c r="A223" s="197"/>
      <c r="B223" s="197"/>
      <c r="C223" s="197"/>
      <c r="D223" s="197"/>
      <c r="E223" s="197"/>
      <c r="F223" s="197"/>
      <c r="G223" s="197"/>
      <c r="H223" s="197"/>
      <c r="I223" s="197"/>
      <c r="J223" s="197"/>
      <c r="K223" s="197"/>
      <c r="L223" s="197"/>
      <c r="M223" s="197"/>
      <c r="N223" s="197"/>
      <c r="O223" s="197"/>
      <c r="P223" s="197"/>
      <c r="Q223" s="197"/>
      <c r="R223" s="197"/>
      <c r="S223" s="197"/>
      <c r="T223" s="197"/>
      <c r="U223" s="197"/>
      <c r="V223" s="197"/>
      <c r="W223" s="197"/>
      <c r="X223" s="197"/>
      <c r="Y223" s="197"/>
      <c r="Z223" s="197"/>
      <c r="AA223" s="197"/>
      <c r="AB223" s="197"/>
      <c r="AC223" s="197"/>
      <c r="AD223" s="197"/>
      <c r="AE223" s="197"/>
      <c r="AF223" s="197"/>
      <c r="AG223" s="197"/>
      <c r="AH223" s="197"/>
      <c r="AI223" s="197"/>
      <c r="AJ223" s="197"/>
      <c r="AK223" s="197"/>
      <c r="AL223" s="197"/>
    </row>
    <row r="224" s="197" customFormat="1" ht="15.75" customHeight="1">
      <c r="A224" s="197"/>
      <c r="B224" s="197"/>
      <c r="C224" s="197"/>
      <c r="D224" s="197"/>
      <c r="E224" s="197"/>
      <c r="F224" s="197"/>
      <c r="G224" s="197"/>
      <c r="H224" s="197"/>
      <c r="I224" s="197"/>
      <c r="J224" s="197"/>
      <c r="K224" s="197"/>
      <c r="L224" s="197"/>
      <c r="M224" s="197"/>
      <c r="N224" s="197"/>
      <c r="O224" s="197"/>
      <c r="P224" s="197"/>
      <c r="Q224" s="197"/>
      <c r="R224" s="197"/>
      <c r="S224" s="197"/>
      <c r="T224" s="197"/>
      <c r="U224" s="197"/>
      <c r="V224" s="197"/>
      <c r="W224" s="197"/>
      <c r="X224" s="197"/>
      <c r="Y224" s="197"/>
      <c r="Z224" s="197"/>
      <c r="AA224" s="197"/>
      <c r="AB224" s="197"/>
      <c r="AC224" s="197"/>
      <c r="AD224" s="197"/>
      <c r="AE224" s="197"/>
      <c r="AF224" s="197"/>
      <c r="AG224" s="197"/>
      <c r="AH224" s="197"/>
      <c r="AI224" s="197"/>
      <c r="AJ224" s="197"/>
      <c r="AK224" s="197"/>
      <c r="AL224" s="197"/>
    </row>
    <row r="225" s="197" customFormat="1" ht="15.75" customHeight="1">
      <c r="A225" s="197"/>
      <c r="B225" s="197"/>
      <c r="C225" s="197"/>
      <c r="D225" s="197"/>
      <c r="E225" s="197"/>
      <c r="F225" s="197"/>
      <c r="G225" s="197"/>
      <c r="H225" s="197"/>
      <c r="I225" s="197"/>
      <c r="J225" s="197"/>
      <c r="K225" s="197"/>
      <c r="L225" s="197"/>
      <c r="M225" s="197"/>
      <c r="N225" s="197"/>
      <c r="O225" s="197"/>
      <c r="P225" s="197"/>
      <c r="Q225" s="197"/>
      <c r="R225" s="197"/>
      <c r="S225" s="197"/>
      <c r="T225" s="197"/>
      <c r="U225" s="197"/>
      <c r="V225" s="197"/>
      <c r="W225" s="197"/>
      <c r="X225" s="197"/>
      <c r="Y225" s="197"/>
      <c r="Z225" s="197"/>
      <c r="AA225" s="197"/>
      <c r="AB225" s="197"/>
      <c r="AC225" s="197"/>
      <c r="AD225" s="197"/>
      <c r="AE225" s="197"/>
      <c r="AF225" s="197"/>
      <c r="AG225" s="197"/>
      <c r="AH225" s="197"/>
      <c r="AI225" s="197"/>
      <c r="AJ225" s="197"/>
      <c r="AK225" s="197"/>
      <c r="AL225" s="197"/>
    </row>
    <row r="226" s="197" customFormat="1" ht="15.75" customHeight="1">
      <c r="A226" s="197"/>
      <c r="B226" s="197"/>
      <c r="C226" s="197"/>
      <c r="D226" s="197"/>
      <c r="E226" s="197"/>
      <c r="F226" s="197"/>
      <c r="G226" s="197"/>
      <c r="H226" s="197"/>
      <c r="I226" s="197"/>
      <c r="J226" s="197"/>
      <c r="K226" s="197"/>
      <c r="L226" s="197"/>
      <c r="M226" s="197"/>
      <c r="N226" s="197"/>
      <c r="O226" s="197"/>
      <c r="P226" s="197"/>
      <c r="Q226" s="197"/>
      <c r="R226" s="197"/>
      <c r="S226" s="197"/>
      <c r="T226" s="197"/>
      <c r="U226" s="197"/>
      <c r="V226" s="197"/>
      <c r="W226" s="197"/>
      <c r="X226" s="197"/>
      <c r="Y226" s="197"/>
      <c r="Z226" s="197"/>
      <c r="AA226" s="197"/>
      <c r="AB226" s="197"/>
      <c r="AC226" s="197"/>
      <c r="AD226" s="197"/>
      <c r="AE226" s="197"/>
      <c r="AF226" s="197"/>
      <c r="AG226" s="197"/>
      <c r="AH226" s="197"/>
      <c r="AI226" s="197"/>
      <c r="AJ226" s="197"/>
      <c r="AK226" s="197"/>
      <c r="AL226" s="197"/>
    </row>
    <row r="227" s="197" customFormat="1" ht="15.75" customHeight="1">
      <c r="A227" s="197"/>
      <c r="B227" s="197"/>
      <c r="C227" s="197"/>
      <c r="D227" s="197"/>
      <c r="E227" s="197"/>
      <c r="F227" s="197"/>
      <c r="G227" s="197"/>
      <c r="H227" s="197"/>
      <c r="I227" s="197"/>
      <c r="J227" s="197"/>
      <c r="K227" s="197"/>
      <c r="L227" s="197"/>
      <c r="M227" s="197"/>
      <c r="N227" s="197"/>
      <c r="O227" s="197"/>
      <c r="P227" s="197"/>
      <c r="Q227" s="197"/>
      <c r="R227" s="197"/>
      <c r="S227" s="197"/>
      <c r="T227" s="197"/>
      <c r="U227" s="197"/>
      <c r="V227" s="197"/>
      <c r="W227" s="197"/>
      <c r="X227" s="197"/>
      <c r="Y227" s="197"/>
      <c r="Z227" s="197"/>
      <c r="AA227" s="197"/>
      <c r="AB227" s="197"/>
      <c r="AC227" s="197"/>
      <c r="AD227" s="197"/>
      <c r="AE227" s="197"/>
      <c r="AF227" s="197"/>
      <c r="AG227" s="197"/>
      <c r="AH227" s="197"/>
      <c r="AI227" s="197"/>
      <c r="AJ227" s="197"/>
      <c r="AK227" s="197"/>
      <c r="AL227" s="197"/>
    </row>
    <row r="228" s="197" customFormat="1" ht="15.75" customHeight="1">
      <c r="A228" s="197"/>
      <c r="B228" s="197"/>
      <c r="C228" s="197"/>
      <c r="D228" s="197"/>
      <c r="E228" s="197"/>
      <c r="F228" s="197"/>
      <c r="G228" s="197"/>
      <c r="H228" s="197"/>
      <c r="I228" s="197"/>
      <c r="J228" s="197"/>
      <c r="K228" s="197"/>
      <c r="L228" s="197"/>
      <c r="M228" s="197"/>
      <c r="N228" s="197"/>
      <c r="O228" s="197"/>
      <c r="P228" s="197"/>
      <c r="Q228" s="197"/>
      <c r="R228" s="197"/>
      <c r="S228" s="197"/>
      <c r="T228" s="197"/>
      <c r="U228" s="197"/>
      <c r="V228" s="197"/>
      <c r="W228" s="197"/>
      <c r="X228" s="197"/>
      <c r="Y228" s="197"/>
      <c r="Z228" s="197"/>
      <c r="AA228" s="197"/>
      <c r="AB228" s="197"/>
      <c r="AC228" s="197"/>
      <c r="AD228" s="197"/>
      <c r="AE228" s="197"/>
      <c r="AF228" s="197"/>
      <c r="AG228" s="197"/>
      <c r="AH228" s="197"/>
      <c r="AI228" s="197"/>
      <c r="AJ228" s="197"/>
      <c r="AK228" s="197"/>
      <c r="AL228" s="197"/>
    </row>
    <row r="229" s="197" customFormat="1" ht="15.75" customHeight="1">
      <c r="A229" s="197"/>
      <c r="B229" s="197"/>
      <c r="C229" s="197"/>
      <c r="D229" s="197"/>
      <c r="E229" s="197"/>
      <c r="F229" s="197"/>
      <c r="G229" s="197"/>
      <c r="H229" s="197"/>
      <c r="I229" s="197"/>
      <c r="J229" s="197"/>
      <c r="K229" s="197"/>
      <c r="L229" s="197"/>
      <c r="M229" s="197"/>
      <c r="N229" s="197"/>
      <c r="O229" s="197"/>
      <c r="P229" s="197"/>
      <c r="Q229" s="197"/>
      <c r="R229" s="197"/>
      <c r="S229" s="197"/>
      <c r="T229" s="197"/>
      <c r="U229" s="197"/>
      <c r="V229" s="197"/>
      <c r="W229" s="197"/>
      <c r="X229" s="197"/>
      <c r="Y229" s="197"/>
      <c r="Z229" s="197"/>
      <c r="AA229" s="197"/>
      <c r="AB229" s="197"/>
      <c r="AC229" s="197"/>
      <c r="AD229" s="197"/>
      <c r="AE229" s="197"/>
      <c r="AF229" s="197"/>
      <c r="AG229" s="197"/>
      <c r="AH229" s="197"/>
      <c r="AI229" s="197"/>
      <c r="AJ229" s="197"/>
      <c r="AK229" s="197"/>
      <c r="AL229" s="197"/>
    </row>
    <row r="230" s="197" customFormat="1" ht="15.75" customHeight="1">
      <c r="A230" s="197"/>
      <c r="B230" s="197"/>
      <c r="C230" s="197"/>
      <c r="D230" s="197"/>
      <c r="E230" s="197"/>
      <c r="F230" s="197"/>
      <c r="G230" s="197"/>
      <c r="H230" s="197"/>
      <c r="I230" s="197"/>
      <c r="J230" s="197"/>
      <c r="K230" s="197"/>
      <c r="L230" s="197"/>
      <c r="M230" s="197"/>
      <c r="N230" s="197"/>
      <c r="O230" s="197"/>
      <c r="P230" s="197"/>
      <c r="Q230" s="197"/>
      <c r="R230" s="197"/>
      <c r="S230" s="197"/>
      <c r="T230" s="197"/>
      <c r="U230" s="197"/>
      <c r="V230" s="197"/>
      <c r="W230" s="197"/>
      <c r="X230" s="197"/>
      <c r="Y230" s="197"/>
      <c r="Z230" s="197"/>
      <c r="AA230" s="197"/>
      <c r="AB230" s="197"/>
      <c r="AC230" s="197"/>
      <c r="AD230" s="197"/>
      <c r="AE230" s="197"/>
      <c r="AF230" s="197"/>
      <c r="AG230" s="197"/>
      <c r="AH230" s="197"/>
      <c r="AI230" s="197"/>
      <c r="AJ230" s="197"/>
      <c r="AK230" s="197"/>
      <c r="AL230" s="197"/>
    </row>
    <row r="231" s="197" customFormat="1" ht="15.75" customHeight="1">
      <c r="A231" s="197"/>
      <c r="B231" s="197"/>
      <c r="C231" s="197"/>
      <c r="D231" s="197"/>
      <c r="E231" s="197"/>
      <c r="F231" s="197"/>
      <c r="G231" s="197"/>
      <c r="H231" s="197"/>
      <c r="I231" s="197"/>
      <c r="J231" s="197"/>
      <c r="K231" s="197"/>
      <c r="L231" s="197"/>
      <c r="M231" s="197"/>
      <c r="N231" s="197"/>
      <c r="O231" s="197"/>
      <c r="P231" s="197"/>
      <c r="Q231" s="197"/>
      <c r="R231" s="197"/>
      <c r="S231" s="197"/>
      <c r="T231" s="197"/>
      <c r="U231" s="197"/>
      <c r="V231" s="197"/>
      <c r="W231" s="197"/>
      <c r="X231" s="197"/>
      <c r="Y231" s="197"/>
      <c r="Z231" s="197"/>
      <c r="AA231" s="197"/>
      <c r="AB231" s="197"/>
      <c r="AC231" s="197"/>
      <c r="AD231" s="197"/>
      <c r="AE231" s="197"/>
      <c r="AF231" s="197"/>
      <c r="AG231" s="197"/>
      <c r="AH231" s="197"/>
      <c r="AI231" s="197"/>
      <c r="AJ231" s="197"/>
      <c r="AK231" s="197"/>
      <c r="AL231" s="197"/>
    </row>
    <row r="232" s="197" customFormat="1" ht="15.75" customHeight="1">
      <c r="A232" s="197"/>
      <c r="B232" s="197"/>
      <c r="C232" s="197"/>
      <c r="D232" s="197"/>
      <c r="E232" s="197"/>
      <c r="F232" s="197"/>
      <c r="G232" s="197"/>
      <c r="H232" s="197"/>
      <c r="I232" s="197"/>
      <c r="J232" s="197"/>
      <c r="K232" s="197"/>
      <c r="L232" s="197"/>
      <c r="M232" s="197"/>
      <c r="N232" s="197"/>
      <c r="O232" s="197"/>
      <c r="P232" s="197"/>
      <c r="Q232" s="197"/>
      <c r="R232" s="197"/>
      <c r="S232" s="197"/>
      <c r="T232" s="197"/>
      <c r="U232" s="197"/>
      <c r="V232" s="197"/>
      <c r="W232" s="197"/>
      <c r="X232" s="197"/>
      <c r="Y232" s="197"/>
      <c r="Z232" s="197"/>
      <c r="AA232" s="197"/>
      <c r="AB232" s="197"/>
      <c r="AC232" s="197"/>
      <c r="AD232" s="197"/>
      <c r="AE232" s="197"/>
      <c r="AF232" s="197"/>
      <c r="AG232" s="197"/>
      <c r="AH232" s="197"/>
      <c r="AI232" s="197"/>
      <c r="AJ232" s="197"/>
      <c r="AK232" s="197"/>
      <c r="AL232" s="197"/>
    </row>
    <row r="233" s="197" customFormat="1" ht="15.75" customHeight="1">
      <c r="A233" s="197"/>
      <c r="B233" s="197"/>
      <c r="C233" s="197"/>
      <c r="D233" s="197"/>
      <c r="E233" s="197"/>
      <c r="F233" s="197"/>
      <c r="G233" s="197"/>
      <c r="H233" s="197"/>
      <c r="I233" s="197"/>
      <c r="J233" s="197"/>
      <c r="K233" s="197"/>
      <c r="L233" s="197"/>
      <c r="M233" s="197"/>
      <c r="N233" s="197"/>
      <c r="O233" s="197"/>
      <c r="P233" s="197"/>
      <c r="Q233" s="197"/>
      <c r="R233" s="197"/>
      <c r="S233" s="197"/>
      <c r="T233" s="197"/>
      <c r="U233" s="197"/>
      <c r="V233" s="197"/>
      <c r="W233" s="197"/>
      <c r="X233" s="197"/>
      <c r="Y233" s="197"/>
      <c r="Z233" s="197"/>
      <c r="AA233" s="197"/>
      <c r="AB233" s="197"/>
      <c r="AC233" s="197"/>
      <c r="AD233" s="197"/>
      <c r="AE233" s="197"/>
      <c r="AF233" s="197"/>
      <c r="AG233" s="197"/>
      <c r="AH233" s="197"/>
      <c r="AI233" s="197"/>
      <c r="AJ233" s="197"/>
      <c r="AK233" s="197"/>
      <c r="AL233" s="197"/>
    </row>
    <row r="234" s="197" customFormat="1" ht="15.75" customHeight="1">
      <c r="A234" s="197"/>
      <c r="B234" s="197"/>
      <c r="C234" s="197"/>
      <c r="D234" s="197"/>
      <c r="E234" s="197"/>
      <c r="F234" s="197"/>
      <c r="G234" s="197"/>
      <c r="H234" s="197"/>
      <c r="I234" s="197"/>
      <c r="J234" s="197"/>
      <c r="K234" s="197"/>
      <c r="L234" s="197"/>
      <c r="M234" s="197"/>
      <c r="N234" s="197"/>
      <c r="O234" s="197"/>
      <c r="P234" s="197"/>
      <c r="Q234" s="197"/>
      <c r="R234" s="197"/>
      <c r="S234" s="197"/>
      <c r="T234" s="197"/>
      <c r="U234" s="197"/>
      <c r="V234" s="197"/>
      <c r="W234" s="197"/>
      <c r="X234" s="197"/>
      <c r="Y234" s="197"/>
      <c r="Z234" s="197"/>
      <c r="AA234" s="197"/>
      <c r="AB234" s="197"/>
      <c r="AC234" s="197"/>
      <c r="AD234" s="197"/>
      <c r="AE234" s="197"/>
      <c r="AF234" s="197"/>
      <c r="AG234" s="197"/>
      <c r="AH234" s="197"/>
      <c r="AI234" s="197"/>
      <c r="AJ234" s="197"/>
      <c r="AK234" s="197"/>
      <c r="AL234" s="197"/>
    </row>
    <row r="235" s="197" customFormat="1" ht="15.75" customHeight="1">
      <c r="A235" s="197"/>
      <c r="B235" s="197"/>
      <c r="C235" s="197"/>
      <c r="D235" s="197"/>
      <c r="E235" s="197"/>
      <c r="F235" s="197"/>
      <c r="G235" s="197"/>
      <c r="H235" s="197"/>
      <c r="I235" s="197"/>
      <c r="J235" s="197"/>
      <c r="K235" s="197"/>
      <c r="L235" s="197"/>
      <c r="M235" s="197"/>
      <c r="N235" s="197"/>
      <c r="O235" s="197"/>
      <c r="P235" s="197"/>
      <c r="Q235" s="197"/>
      <c r="R235" s="197"/>
      <c r="S235" s="197"/>
      <c r="T235" s="197"/>
      <c r="U235" s="197"/>
      <c r="V235" s="197"/>
      <c r="W235" s="197"/>
      <c r="X235" s="197"/>
      <c r="Y235" s="197"/>
      <c r="Z235" s="197"/>
      <c r="AA235" s="197"/>
      <c r="AB235" s="197"/>
      <c r="AC235" s="197"/>
      <c r="AD235" s="197"/>
      <c r="AE235" s="197"/>
      <c r="AF235" s="197"/>
      <c r="AG235" s="197"/>
      <c r="AH235" s="197"/>
      <c r="AI235" s="197"/>
      <c r="AJ235" s="197"/>
      <c r="AK235" s="197"/>
      <c r="AL235" s="197"/>
    </row>
    <row r="236" s="197" customFormat="1" ht="15.75" customHeight="1">
      <c r="A236" s="197"/>
      <c r="B236" s="197"/>
      <c r="C236" s="197"/>
      <c r="D236" s="197"/>
      <c r="E236" s="197"/>
      <c r="F236" s="197"/>
      <c r="G236" s="197"/>
      <c r="H236" s="197"/>
      <c r="I236" s="197"/>
      <c r="J236" s="197"/>
      <c r="K236" s="197"/>
      <c r="L236" s="197"/>
      <c r="M236" s="197"/>
      <c r="N236" s="197"/>
      <c r="O236" s="197"/>
      <c r="P236" s="197"/>
      <c r="Q236" s="197"/>
      <c r="R236" s="197"/>
      <c r="S236" s="197"/>
      <c r="T236" s="197"/>
      <c r="U236" s="197"/>
      <c r="V236" s="197"/>
      <c r="W236" s="197"/>
      <c r="X236" s="197"/>
      <c r="Y236" s="197"/>
      <c r="Z236" s="197"/>
      <c r="AA236" s="197"/>
      <c r="AB236" s="197"/>
      <c r="AC236" s="197"/>
      <c r="AD236" s="197"/>
      <c r="AE236" s="197"/>
      <c r="AF236" s="197"/>
      <c r="AG236" s="197"/>
      <c r="AH236" s="197"/>
      <c r="AI236" s="197"/>
      <c r="AJ236" s="197"/>
      <c r="AK236" s="197"/>
      <c r="AL236" s="197"/>
    </row>
    <row r="237" s="197" customFormat="1" ht="15.75" customHeight="1">
      <c r="A237" s="197"/>
      <c r="B237" s="197"/>
      <c r="C237" s="197"/>
      <c r="D237" s="197"/>
      <c r="E237" s="197"/>
      <c r="F237" s="197"/>
      <c r="G237" s="197"/>
      <c r="H237" s="197"/>
      <c r="I237" s="197"/>
      <c r="J237" s="197"/>
      <c r="K237" s="197"/>
      <c r="L237" s="197"/>
      <c r="M237" s="197"/>
      <c r="N237" s="197"/>
      <c r="O237" s="197"/>
      <c r="P237" s="197"/>
      <c r="Q237" s="197"/>
      <c r="R237" s="197"/>
      <c r="S237" s="197"/>
      <c r="T237" s="197"/>
      <c r="U237" s="197"/>
      <c r="V237" s="197"/>
      <c r="W237" s="197"/>
      <c r="X237" s="197"/>
      <c r="Y237" s="197"/>
      <c r="Z237" s="197"/>
      <c r="AA237" s="197"/>
      <c r="AB237" s="197"/>
      <c r="AC237" s="197"/>
      <c r="AD237" s="197"/>
      <c r="AE237" s="197"/>
      <c r="AF237" s="197"/>
      <c r="AG237" s="197"/>
      <c r="AH237" s="197"/>
      <c r="AI237" s="197"/>
      <c r="AJ237" s="197"/>
      <c r="AK237" s="197"/>
      <c r="AL237" s="197"/>
    </row>
    <row r="238" s="197" customFormat="1" ht="15.75" customHeight="1">
      <c r="A238" s="197"/>
      <c r="B238" s="197"/>
      <c r="C238" s="197"/>
      <c r="D238" s="197"/>
      <c r="E238" s="197"/>
      <c r="F238" s="197"/>
      <c r="G238" s="197"/>
      <c r="H238" s="197"/>
      <c r="I238" s="197"/>
      <c r="J238" s="197"/>
      <c r="K238" s="197"/>
      <c r="L238" s="197"/>
      <c r="M238" s="197"/>
      <c r="N238" s="197"/>
      <c r="O238" s="197"/>
      <c r="P238" s="197"/>
      <c r="Q238" s="197"/>
      <c r="R238" s="197"/>
      <c r="S238" s="197"/>
      <c r="T238" s="197"/>
      <c r="U238" s="197"/>
      <c r="V238" s="197"/>
      <c r="W238" s="197"/>
      <c r="X238" s="197"/>
      <c r="Y238" s="197"/>
      <c r="Z238" s="197"/>
      <c r="AA238" s="197"/>
      <c r="AB238" s="197"/>
      <c r="AC238" s="197"/>
      <c r="AD238" s="197"/>
      <c r="AE238" s="197"/>
      <c r="AF238" s="197"/>
      <c r="AG238" s="197"/>
      <c r="AH238" s="197"/>
      <c r="AI238" s="197"/>
      <c r="AJ238" s="197"/>
      <c r="AK238" s="197"/>
      <c r="AL238" s="197"/>
    </row>
    <row r="239" s="197" customFormat="1" ht="15.75" customHeight="1">
      <c r="A239" s="197"/>
      <c r="B239" s="197"/>
      <c r="C239" s="197"/>
      <c r="D239" s="197"/>
      <c r="E239" s="197"/>
      <c r="F239" s="197"/>
      <c r="G239" s="197"/>
      <c r="H239" s="197"/>
      <c r="I239" s="197"/>
      <c r="J239" s="197"/>
      <c r="K239" s="197"/>
      <c r="L239" s="197"/>
      <c r="M239" s="197"/>
      <c r="N239" s="197"/>
      <c r="O239" s="197"/>
      <c r="P239" s="197"/>
      <c r="Q239" s="197"/>
      <c r="R239" s="197"/>
      <c r="S239" s="197"/>
      <c r="T239" s="197"/>
      <c r="U239" s="197"/>
      <c r="V239" s="197"/>
      <c r="W239" s="197"/>
      <c r="X239" s="197"/>
      <c r="Y239" s="197"/>
      <c r="Z239" s="197"/>
      <c r="AA239" s="197"/>
      <c r="AB239" s="197"/>
      <c r="AC239" s="197"/>
      <c r="AD239" s="197"/>
      <c r="AE239" s="197"/>
      <c r="AF239" s="197"/>
      <c r="AG239" s="197"/>
      <c r="AH239" s="197"/>
      <c r="AI239" s="197"/>
      <c r="AJ239" s="197"/>
      <c r="AK239" s="197"/>
      <c r="AL239" s="197"/>
    </row>
    <row r="240" s="197" customFormat="1" ht="15.75" customHeight="1">
      <c r="A240" s="197"/>
      <c r="B240" s="197"/>
      <c r="C240" s="197"/>
      <c r="D240" s="197"/>
      <c r="E240" s="197"/>
      <c r="F240" s="197"/>
      <c r="G240" s="197"/>
      <c r="H240" s="197"/>
      <c r="I240" s="197"/>
      <c r="J240" s="197"/>
      <c r="K240" s="197"/>
      <c r="L240" s="197"/>
      <c r="M240" s="197"/>
      <c r="N240" s="197"/>
      <c r="O240" s="197"/>
      <c r="P240" s="197"/>
      <c r="Q240" s="197"/>
      <c r="R240" s="197"/>
      <c r="S240" s="197"/>
      <c r="T240" s="197"/>
      <c r="U240" s="197"/>
      <c r="V240" s="197"/>
      <c r="W240" s="197"/>
      <c r="X240" s="197"/>
      <c r="Y240" s="197"/>
      <c r="Z240" s="197"/>
      <c r="AA240" s="197"/>
      <c r="AB240" s="197"/>
      <c r="AC240" s="197"/>
      <c r="AD240" s="197"/>
      <c r="AE240" s="197"/>
      <c r="AF240" s="197"/>
      <c r="AG240" s="197"/>
      <c r="AH240" s="197"/>
      <c r="AI240" s="197"/>
      <c r="AJ240" s="197"/>
      <c r="AK240" s="197"/>
      <c r="AL240" s="197"/>
    </row>
    <row r="241" s="197" customFormat="1" ht="15.75" customHeight="1">
      <c r="A241" s="197"/>
      <c r="B241" s="197"/>
      <c r="C241" s="197"/>
      <c r="D241" s="197"/>
      <c r="E241" s="197"/>
      <c r="F241" s="197"/>
      <c r="G241" s="197"/>
      <c r="H241" s="197"/>
      <c r="I241" s="197"/>
      <c r="J241" s="197"/>
      <c r="K241" s="197"/>
      <c r="L241" s="197"/>
      <c r="M241" s="197"/>
      <c r="N241" s="197"/>
      <c r="O241" s="197"/>
      <c r="P241" s="197"/>
      <c r="Q241" s="197"/>
      <c r="R241" s="197"/>
      <c r="S241" s="197"/>
      <c r="T241" s="197"/>
      <c r="U241" s="197"/>
      <c r="V241" s="197"/>
      <c r="W241" s="197"/>
      <c r="X241" s="197"/>
      <c r="Y241" s="197"/>
      <c r="Z241" s="197"/>
      <c r="AA241" s="197"/>
      <c r="AB241" s="197"/>
      <c r="AC241" s="197"/>
      <c r="AD241" s="197"/>
      <c r="AE241" s="197"/>
      <c r="AF241" s="197"/>
      <c r="AG241" s="197"/>
      <c r="AH241" s="197"/>
      <c r="AI241" s="197"/>
      <c r="AJ241" s="197"/>
      <c r="AK241" s="197"/>
      <c r="AL241" s="197"/>
    </row>
    <row r="242" s="197" customFormat="1" ht="15.75" customHeight="1">
      <c r="A242" s="197"/>
      <c r="B242" s="197"/>
      <c r="C242" s="197"/>
      <c r="D242" s="197"/>
      <c r="E242" s="197"/>
      <c r="F242" s="197"/>
      <c r="G242" s="197"/>
      <c r="H242" s="197"/>
      <c r="I242" s="197"/>
      <c r="J242" s="197"/>
      <c r="K242" s="197"/>
      <c r="L242" s="197"/>
      <c r="M242" s="197"/>
      <c r="N242" s="197"/>
      <c r="O242" s="197"/>
      <c r="P242" s="197"/>
      <c r="Q242" s="197"/>
      <c r="R242" s="197"/>
      <c r="S242" s="197"/>
      <c r="T242" s="197"/>
      <c r="U242" s="197"/>
      <c r="V242" s="197"/>
      <c r="W242" s="197"/>
      <c r="X242" s="197"/>
      <c r="Y242" s="197"/>
      <c r="Z242" s="197"/>
      <c r="AA242" s="197"/>
      <c r="AB242" s="197"/>
      <c r="AC242" s="197"/>
      <c r="AD242" s="197"/>
      <c r="AE242" s="197"/>
      <c r="AF242" s="197"/>
      <c r="AG242" s="197"/>
      <c r="AH242" s="197"/>
      <c r="AI242" s="197"/>
      <c r="AJ242" s="197"/>
      <c r="AK242" s="197"/>
      <c r="AL242" s="197"/>
    </row>
    <row r="243" s="197" customFormat="1" ht="15.75" customHeight="1">
      <c r="A243" s="197"/>
      <c r="B243" s="197"/>
      <c r="C243" s="197"/>
      <c r="D243" s="197"/>
      <c r="E243" s="197"/>
      <c r="F243" s="197"/>
      <c r="G243" s="197"/>
      <c r="H243" s="197"/>
      <c r="I243" s="197"/>
      <c r="J243" s="197"/>
      <c r="K243" s="197"/>
      <c r="L243" s="197"/>
      <c r="M243" s="197"/>
      <c r="N243" s="197"/>
      <c r="O243" s="197"/>
      <c r="P243" s="197"/>
      <c r="Q243" s="197"/>
      <c r="R243" s="197"/>
      <c r="S243" s="197"/>
      <c r="T243" s="197"/>
      <c r="U243" s="197"/>
      <c r="V243" s="197"/>
      <c r="W243" s="197"/>
      <c r="X243" s="197"/>
      <c r="Y243" s="197"/>
      <c r="Z243" s="197"/>
      <c r="AA243" s="197"/>
      <c r="AB243" s="197"/>
      <c r="AC243" s="197"/>
      <c r="AD243" s="197"/>
      <c r="AE243" s="197"/>
      <c r="AF243" s="197"/>
      <c r="AG243" s="197"/>
      <c r="AH243" s="197"/>
      <c r="AI243" s="197"/>
      <c r="AJ243" s="197"/>
      <c r="AK243" s="197"/>
      <c r="AL243" s="197"/>
    </row>
    <row r="244" s="197" customFormat="1" ht="15.75" customHeight="1">
      <c r="A244" s="197"/>
      <c r="B244" s="197"/>
      <c r="C244" s="197"/>
      <c r="D244" s="197"/>
      <c r="E244" s="197"/>
      <c r="F244" s="197"/>
      <c r="G244" s="197"/>
      <c r="H244" s="197"/>
      <c r="I244" s="197"/>
      <c r="J244" s="197"/>
      <c r="K244" s="197"/>
      <c r="L244" s="197"/>
      <c r="M244" s="197"/>
      <c r="N244" s="197"/>
      <c r="O244" s="197"/>
      <c r="P244" s="197"/>
      <c r="Q244" s="197"/>
      <c r="R244" s="197"/>
      <c r="S244" s="197"/>
      <c r="T244" s="197"/>
      <c r="U244" s="197"/>
      <c r="V244" s="197"/>
      <c r="W244" s="197"/>
      <c r="X244" s="197"/>
      <c r="Y244" s="197"/>
      <c r="Z244" s="197"/>
      <c r="AA244" s="197"/>
      <c r="AB244" s="197"/>
      <c r="AC244" s="197"/>
      <c r="AD244" s="197"/>
      <c r="AE244" s="197"/>
      <c r="AF244" s="197"/>
      <c r="AG244" s="197"/>
      <c r="AH244" s="197"/>
      <c r="AI244" s="197"/>
      <c r="AJ244" s="197"/>
      <c r="AK244" s="197"/>
      <c r="AL244" s="197"/>
    </row>
    <row r="245" s="197" customFormat="1" ht="15.75" customHeight="1">
      <c r="A245" s="197"/>
      <c r="B245" s="197"/>
      <c r="C245" s="197"/>
      <c r="D245" s="197"/>
      <c r="E245" s="197"/>
      <c r="F245" s="197"/>
      <c r="G245" s="197"/>
      <c r="H245" s="197"/>
      <c r="I245" s="197"/>
      <c r="J245" s="197"/>
      <c r="K245" s="197"/>
      <c r="L245" s="197"/>
      <c r="M245" s="197"/>
      <c r="N245" s="197"/>
      <c r="O245" s="197"/>
      <c r="P245" s="197"/>
      <c r="Q245" s="197"/>
      <c r="R245" s="197"/>
      <c r="S245" s="197"/>
      <c r="T245" s="197"/>
      <c r="U245" s="197"/>
      <c r="V245" s="197"/>
      <c r="W245" s="197"/>
      <c r="X245" s="197"/>
      <c r="Y245" s="197"/>
      <c r="Z245" s="197"/>
      <c r="AA245" s="197"/>
      <c r="AB245" s="197"/>
      <c r="AC245" s="197"/>
      <c r="AD245" s="197"/>
      <c r="AE245" s="197"/>
      <c r="AF245" s="197"/>
      <c r="AG245" s="197"/>
      <c r="AH245" s="197"/>
      <c r="AI245" s="197"/>
      <c r="AJ245" s="197"/>
      <c r="AK245" s="197"/>
      <c r="AL245" s="197"/>
    </row>
    <row r="246" s="197" customFormat="1" ht="15.75" customHeight="1">
      <c r="A246" s="197"/>
      <c r="B246" s="197"/>
      <c r="C246" s="197"/>
      <c r="D246" s="197"/>
      <c r="E246" s="197"/>
      <c r="F246" s="197"/>
      <c r="G246" s="197"/>
      <c r="H246" s="197"/>
      <c r="I246" s="197"/>
      <c r="J246" s="197"/>
      <c r="K246" s="197"/>
      <c r="L246" s="197"/>
      <c r="M246" s="197"/>
      <c r="N246" s="197"/>
      <c r="O246" s="197"/>
      <c r="P246" s="197"/>
      <c r="Q246" s="197"/>
      <c r="R246" s="197"/>
      <c r="S246" s="197"/>
      <c r="T246" s="197"/>
      <c r="U246" s="197"/>
      <c r="V246" s="197"/>
      <c r="W246" s="197"/>
      <c r="X246" s="197"/>
      <c r="Y246" s="197"/>
      <c r="Z246" s="197"/>
      <c r="AA246" s="197"/>
      <c r="AB246" s="197"/>
      <c r="AC246" s="197"/>
      <c r="AD246" s="197"/>
      <c r="AE246" s="197"/>
      <c r="AF246" s="197"/>
      <c r="AG246" s="197"/>
      <c r="AH246" s="197"/>
      <c r="AI246" s="197"/>
      <c r="AJ246" s="197"/>
      <c r="AK246" s="197"/>
      <c r="AL246" s="197"/>
    </row>
    <row r="247" s="197" customFormat="1" ht="15.75" customHeight="1">
      <c r="A247" s="197"/>
      <c r="B247" s="197"/>
      <c r="C247" s="197"/>
      <c r="D247" s="197"/>
      <c r="E247" s="197"/>
      <c r="F247" s="197"/>
      <c r="G247" s="197"/>
      <c r="H247" s="197"/>
      <c r="I247" s="197"/>
      <c r="J247" s="197"/>
      <c r="K247" s="197"/>
      <c r="L247" s="197"/>
      <c r="M247" s="197"/>
      <c r="N247" s="197"/>
      <c r="O247" s="197"/>
      <c r="P247" s="197"/>
      <c r="Q247" s="197"/>
      <c r="R247" s="197"/>
      <c r="S247" s="197"/>
      <c r="T247" s="197"/>
      <c r="U247" s="197"/>
      <c r="V247" s="197"/>
      <c r="W247" s="197"/>
      <c r="X247" s="197"/>
      <c r="Y247" s="197"/>
      <c r="Z247" s="197"/>
      <c r="AA247" s="197"/>
      <c r="AB247" s="197"/>
      <c r="AC247" s="197"/>
      <c r="AD247" s="197"/>
      <c r="AE247" s="197"/>
      <c r="AF247" s="197"/>
      <c r="AG247" s="197"/>
      <c r="AH247" s="197"/>
      <c r="AI247" s="197"/>
      <c r="AJ247" s="197"/>
      <c r="AK247" s="197"/>
      <c r="AL247" s="197"/>
    </row>
    <row r="248" s="197" customFormat="1" ht="15.75" customHeight="1">
      <c r="A248" s="197"/>
      <c r="B248" s="197"/>
      <c r="C248" s="197"/>
      <c r="D248" s="197"/>
      <c r="E248" s="197"/>
      <c r="F248" s="197"/>
      <c r="G248" s="197"/>
      <c r="H248" s="197"/>
      <c r="I248" s="197"/>
      <c r="J248" s="197"/>
      <c r="K248" s="197"/>
      <c r="L248" s="197"/>
      <c r="M248" s="197"/>
      <c r="N248" s="197"/>
      <c r="O248" s="197"/>
      <c r="P248" s="197"/>
      <c r="Q248" s="197"/>
      <c r="R248" s="197"/>
      <c r="S248" s="197"/>
      <c r="T248" s="197"/>
      <c r="U248" s="197"/>
      <c r="V248" s="197"/>
      <c r="W248" s="197"/>
      <c r="X248" s="197"/>
      <c r="Y248" s="197"/>
      <c r="Z248" s="197"/>
      <c r="AA248" s="197"/>
      <c r="AB248" s="197"/>
      <c r="AC248" s="197"/>
      <c r="AD248" s="197"/>
      <c r="AE248" s="197"/>
      <c r="AF248" s="197"/>
      <c r="AG248" s="197"/>
      <c r="AH248" s="197"/>
      <c r="AI248" s="197"/>
      <c r="AJ248" s="197"/>
      <c r="AK248" s="197"/>
      <c r="AL248" s="197"/>
    </row>
    <row r="249" s="197" customFormat="1" ht="15.75" customHeight="1">
      <c r="A249" s="197"/>
      <c r="B249" s="197"/>
      <c r="C249" s="197"/>
      <c r="D249" s="197"/>
      <c r="E249" s="197"/>
      <c r="F249" s="197"/>
      <c r="G249" s="197"/>
      <c r="H249" s="197"/>
      <c r="I249" s="197"/>
      <c r="J249" s="197"/>
      <c r="K249" s="197"/>
      <c r="L249" s="197"/>
      <c r="M249" s="197"/>
      <c r="N249" s="197"/>
      <c r="O249" s="197"/>
      <c r="P249" s="197"/>
      <c r="Q249" s="197"/>
      <c r="R249" s="197"/>
      <c r="S249" s="197"/>
      <c r="T249" s="197"/>
      <c r="U249" s="197"/>
      <c r="V249" s="197"/>
      <c r="W249" s="197"/>
      <c r="X249" s="197"/>
      <c r="Y249" s="197"/>
      <c r="Z249" s="197"/>
      <c r="AA249" s="197"/>
      <c r="AB249" s="197"/>
      <c r="AC249" s="197"/>
      <c r="AD249" s="197"/>
      <c r="AE249" s="197"/>
      <c r="AF249" s="197"/>
      <c r="AG249" s="197"/>
      <c r="AH249" s="197"/>
      <c r="AI249" s="197"/>
      <c r="AJ249" s="197"/>
      <c r="AK249" s="197"/>
      <c r="AL249" s="197"/>
    </row>
    <row r="250" s="197" customFormat="1" ht="15.75" customHeight="1">
      <c r="A250" s="197"/>
      <c r="B250" s="197"/>
      <c r="C250" s="197"/>
      <c r="D250" s="197"/>
      <c r="E250" s="197"/>
      <c r="F250" s="197"/>
      <c r="G250" s="197"/>
      <c r="H250" s="197"/>
      <c r="I250" s="197"/>
      <c r="J250" s="197"/>
      <c r="K250" s="197"/>
      <c r="L250" s="197"/>
      <c r="M250" s="197"/>
      <c r="N250" s="197"/>
      <c r="O250" s="197"/>
      <c r="P250" s="197"/>
      <c r="Q250" s="197"/>
      <c r="R250" s="197"/>
      <c r="S250" s="197"/>
      <c r="T250" s="197"/>
      <c r="U250" s="197"/>
      <c r="V250" s="197"/>
      <c r="W250" s="197"/>
      <c r="X250" s="197"/>
      <c r="Y250" s="197"/>
      <c r="Z250" s="197"/>
      <c r="AA250" s="197"/>
      <c r="AB250" s="197"/>
      <c r="AC250" s="197"/>
      <c r="AD250" s="197"/>
      <c r="AE250" s="197"/>
      <c r="AF250" s="197"/>
      <c r="AG250" s="197"/>
      <c r="AH250" s="197"/>
      <c r="AI250" s="197"/>
      <c r="AJ250" s="197"/>
      <c r="AK250" s="197"/>
      <c r="AL250" s="197"/>
    </row>
    <row r="251" s="197" customFormat="1" ht="15.75" customHeight="1">
      <c r="A251" s="197"/>
      <c r="B251" s="197"/>
      <c r="C251" s="197"/>
      <c r="D251" s="197"/>
      <c r="E251" s="197"/>
      <c r="F251" s="197"/>
      <c r="G251" s="197"/>
      <c r="H251" s="197"/>
      <c r="I251" s="197"/>
      <c r="J251" s="197"/>
      <c r="K251" s="197"/>
      <c r="L251" s="197"/>
      <c r="M251" s="197"/>
      <c r="N251" s="197"/>
      <c r="O251" s="197"/>
      <c r="P251" s="197"/>
      <c r="Q251" s="197"/>
      <c r="R251" s="197"/>
      <c r="S251" s="197"/>
      <c r="T251" s="197"/>
      <c r="U251" s="197"/>
      <c r="V251" s="197"/>
      <c r="W251" s="197"/>
      <c r="X251" s="197"/>
      <c r="Y251" s="197"/>
      <c r="Z251" s="197"/>
      <c r="AA251" s="197"/>
      <c r="AB251" s="197"/>
      <c r="AC251" s="197"/>
      <c r="AD251" s="197"/>
      <c r="AE251" s="197"/>
      <c r="AF251" s="197"/>
      <c r="AG251" s="197"/>
      <c r="AH251" s="197"/>
      <c r="AI251" s="197"/>
      <c r="AJ251" s="197"/>
      <c r="AK251" s="197"/>
      <c r="AL251" s="197"/>
    </row>
    <row r="252" s="197" customFormat="1" ht="15.75" customHeight="1">
      <c r="A252" s="197"/>
      <c r="B252" s="197"/>
      <c r="C252" s="197"/>
      <c r="D252" s="197"/>
      <c r="E252" s="197"/>
      <c r="F252" s="197"/>
      <c r="G252" s="197"/>
      <c r="H252" s="197"/>
      <c r="I252" s="197"/>
      <c r="J252" s="197"/>
      <c r="K252" s="197"/>
      <c r="L252" s="197"/>
      <c r="M252" s="197"/>
      <c r="N252" s="197"/>
      <c r="O252" s="197"/>
      <c r="P252" s="197"/>
      <c r="Q252" s="197"/>
      <c r="R252" s="197"/>
      <c r="S252" s="197"/>
      <c r="T252" s="197"/>
      <c r="U252" s="197"/>
      <c r="V252" s="197"/>
      <c r="W252" s="197"/>
      <c r="X252" s="197"/>
      <c r="Y252" s="197"/>
      <c r="Z252" s="197"/>
      <c r="AA252" s="197"/>
      <c r="AB252" s="197"/>
      <c r="AC252" s="197"/>
      <c r="AD252" s="197"/>
      <c r="AE252" s="197"/>
      <c r="AF252" s="197"/>
      <c r="AG252" s="197"/>
      <c r="AH252" s="197"/>
      <c r="AI252" s="197"/>
      <c r="AJ252" s="197"/>
      <c r="AK252" s="197"/>
      <c r="AL252" s="197"/>
    </row>
    <row r="253" s="197" customFormat="1" ht="15.75" customHeight="1">
      <c r="A253" s="197"/>
      <c r="B253" s="197"/>
      <c r="C253" s="197"/>
      <c r="D253" s="197"/>
      <c r="E253" s="197"/>
      <c r="F253" s="197"/>
      <c r="G253" s="197"/>
      <c r="H253" s="197"/>
      <c r="I253" s="197"/>
      <c r="J253" s="197"/>
      <c r="K253" s="197"/>
      <c r="L253" s="197"/>
      <c r="M253" s="197"/>
      <c r="N253" s="197"/>
      <c r="O253" s="197"/>
      <c r="P253" s="197"/>
      <c r="Q253" s="197"/>
      <c r="R253" s="197"/>
      <c r="S253" s="197"/>
      <c r="T253" s="197"/>
      <c r="U253" s="197"/>
      <c r="V253" s="197"/>
      <c r="W253" s="197"/>
      <c r="X253" s="197"/>
      <c r="Y253" s="197"/>
      <c r="Z253" s="197"/>
      <c r="AA253" s="197"/>
      <c r="AB253" s="197"/>
      <c r="AC253" s="197"/>
      <c r="AD253" s="197"/>
      <c r="AE253" s="197"/>
      <c r="AF253" s="197"/>
      <c r="AG253" s="197"/>
      <c r="AH253" s="197"/>
      <c r="AI253" s="197"/>
      <c r="AJ253" s="197"/>
      <c r="AK253" s="197"/>
      <c r="AL253" s="197"/>
    </row>
    <row r="254" s="197" customFormat="1" ht="15.75" customHeight="1">
      <c r="A254" s="197"/>
      <c r="B254" s="197"/>
      <c r="C254" s="197"/>
      <c r="D254" s="197"/>
      <c r="E254" s="197"/>
      <c r="F254" s="197"/>
      <c r="G254" s="197"/>
      <c r="H254" s="197"/>
      <c r="I254" s="197"/>
      <c r="J254" s="197"/>
      <c r="K254" s="197"/>
      <c r="L254" s="197"/>
      <c r="M254" s="197"/>
      <c r="N254" s="197"/>
      <c r="O254" s="197"/>
      <c r="P254" s="197"/>
      <c r="Q254" s="197"/>
      <c r="R254" s="197"/>
      <c r="S254" s="197"/>
      <c r="T254" s="197"/>
      <c r="U254" s="197"/>
      <c r="V254" s="197"/>
      <c r="W254" s="197"/>
      <c r="X254" s="197"/>
      <c r="Y254" s="197"/>
      <c r="Z254" s="197"/>
      <c r="AA254" s="197"/>
      <c r="AB254" s="197"/>
      <c r="AC254" s="197"/>
      <c r="AD254" s="197"/>
      <c r="AE254" s="197"/>
      <c r="AF254" s="197"/>
      <c r="AG254" s="197"/>
      <c r="AH254" s="197"/>
      <c r="AI254" s="197"/>
      <c r="AJ254" s="197"/>
      <c r="AK254" s="197"/>
      <c r="AL254" s="197"/>
    </row>
    <row r="255" s="197" customFormat="1" ht="15.75" customHeight="1">
      <c r="A255" s="197"/>
      <c r="B255" s="197"/>
      <c r="C255" s="197"/>
      <c r="D255" s="197"/>
      <c r="E255" s="197"/>
      <c r="F255" s="197"/>
      <c r="G255" s="197"/>
      <c r="H255" s="197"/>
      <c r="I255" s="197"/>
      <c r="J255" s="197"/>
      <c r="K255" s="197"/>
      <c r="L255" s="197"/>
      <c r="M255" s="197"/>
      <c r="N255" s="197"/>
      <c r="O255" s="197"/>
      <c r="P255" s="197"/>
      <c r="Q255" s="197"/>
      <c r="R255" s="197"/>
      <c r="S255" s="197"/>
      <c r="T255" s="197"/>
      <c r="U255" s="197"/>
      <c r="V255" s="197"/>
      <c r="W255" s="197"/>
      <c r="X255" s="197"/>
      <c r="Y255" s="197"/>
      <c r="Z255" s="197"/>
      <c r="AA255" s="197"/>
      <c r="AB255" s="197"/>
      <c r="AC255" s="197"/>
      <c r="AD255" s="197"/>
      <c r="AE255" s="197"/>
      <c r="AF255" s="197"/>
      <c r="AG255" s="197"/>
      <c r="AH255" s="197"/>
      <c r="AI255" s="197"/>
      <c r="AJ255" s="197"/>
      <c r="AK255" s="197"/>
      <c r="AL255" s="197"/>
    </row>
    <row r="256" s="197" customFormat="1" ht="15.75" customHeight="1">
      <c r="A256" s="197"/>
      <c r="B256" s="197"/>
      <c r="C256" s="197"/>
      <c r="D256" s="197"/>
      <c r="E256" s="197"/>
      <c r="F256" s="197"/>
      <c r="G256" s="197"/>
      <c r="H256" s="197"/>
      <c r="I256" s="197"/>
      <c r="J256" s="197"/>
      <c r="K256" s="197"/>
      <c r="L256" s="197"/>
      <c r="M256" s="197"/>
      <c r="N256" s="197"/>
      <c r="O256" s="197"/>
      <c r="P256" s="197"/>
      <c r="Q256" s="197"/>
      <c r="R256" s="197"/>
      <c r="S256" s="197"/>
      <c r="T256" s="197"/>
      <c r="U256" s="197"/>
      <c r="V256" s="197"/>
      <c r="W256" s="197"/>
      <c r="X256" s="197"/>
      <c r="Y256" s="197"/>
      <c r="Z256" s="197"/>
      <c r="AA256" s="197"/>
      <c r="AB256" s="197"/>
      <c r="AC256" s="197"/>
      <c r="AD256" s="197"/>
      <c r="AE256" s="197"/>
      <c r="AF256" s="197"/>
      <c r="AG256" s="197"/>
      <c r="AH256" s="197"/>
      <c r="AI256" s="197"/>
      <c r="AJ256" s="197"/>
      <c r="AK256" s="197"/>
      <c r="AL256" s="197"/>
    </row>
    <row r="257" s="197" customFormat="1" ht="15.75" customHeight="1">
      <c r="A257" s="197"/>
      <c r="B257" s="197"/>
      <c r="C257" s="197"/>
      <c r="D257" s="197"/>
      <c r="E257" s="197"/>
      <c r="F257" s="197"/>
      <c r="G257" s="197"/>
      <c r="H257" s="197"/>
      <c r="I257" s="197"/>
      <c r="J257" s="197"/>
      <c r="K257" s="197"/>
      <c r="L257" s="197"/>
      <c r="M257" s="197"/>
      <c r="N257" s="197"/>
      <c r="O257" s="197"/>
      <c r="P257" s="197"/>
      <c r="Q257" s="197"/>
      <c r="R257" s="197"/>
      <c r="S257" s="197"/>
      <c r="T257" s="197"/>
      <c r="U257" s="197"/>
      <c r="V257" s="197"/>
      <c r="W257" s="197"/>
      <c r="X257" s="197"/>
      <c r="Y257" s="197"/>
      <c r="Z257" s="197"/>
      <c r="AA257" s="197"/>
      <c r="AB257" s="197"/>
      <c r="AC257" s="197"/>
      <c r="AD257" s="197"/>
      <c r="AE257" s="197"/>
      <c r="AF257" s="197"/>
      <c r="AG257" s="197"/>
      <c r="AH257" s="197"/>
      <c r="AI257" s="197"/>
      <c r="AJ257" s="197"/>
      <c r="AK257" s="197"/>
      <c r="AL257" s="197"/>
    </row>
    <row r="258" s="197" customFormat="1" ht="15.75" customHeight="1">
      <c r="A258" s="197"/>
      <c r="B258" s="197"/>
      <c r="C258" s="197"/>
      <c r="D258" s="197"/>
      <c r="E258" s="197"/>
      <c r="F258" s="197"/>
      <c r="G258" s="197"/>
      <c r="H258" s="197"/>
      <c r="I258" s="197"/>
      <c r="J258" s="197"/>
      <c r="K258" s="197"/>
      <c r="L258" s="197"/>
      <c r="M258" s="197"/>
      <c r="N258" s="197"/>
      <c r="O258" s="197"/>
      <c r="P258" s="197"/>
      <c r="Q258" s="197"/>
      <c r="R258" s="197"/>
      <c r="S258" s="197"/>
      <c r="T258" s="197"/>
      <c r="U258" s="197"/>
      <c r="V258" s="197"/>
      <c r="W258" s="197"/>
      <c r="X258" s="197"/>
      <c r="Y258" s="197"/>
      <c r="Z258" s="197"/>
      <c r="AA258" s="197"/>
      <c r="AB258" s="197"/>
      <c r="AC258" s="197"/>
      <c r="AD258" s="197"/>
      <c r="AE258" s="197"/>
      <c r="AF258" s="197"/>
      <c r="AG258" s="197"/>
      <c r="AH258" s="197"/>
      <c r="AI258" s="197"/>
      <c r="AJ258" s="197"/>
      <c r="AK258" s="197"/>
      <c r="AL258" s="197"/>
    </row>
    <row r="259" s="197" customFormat="1" ht="15.75" customHeight="1">
      <c r="A259" s="197"/>
      <c r="B259" s="197"/>
      <c r="C259" s="197"/>
      <c r="D259" s="197"/>
      <c r="E259" s="197"/>
      <c r="F259" s="197"/>
      <c r="G259" s="197"/>
      <c r="H259" s="197"/>
      <c r="I259" s="197"/>
      <c r="J259" s="197"/>
      <c r="K259" s="197"/>
      <c r="L259" s="197"/>
      <c r="M259" s="197"/>
      <c r="N259" s="197"/>
      <c r="O259" s="197"/>
      <c r="P259" s="197"/>
      <c r="Q259" s="197"/>
      <c r="R259" s="197"/>
      <c r="S259" s="197"/>
      <c r="T259" s="197"/>
      <c r="U259" s="197"/>
      <c r="V259" s="197"/>
      <c r="W259" s="197"/>
      <c r="X259" s="197"/>
      <c r="Y259" s="197"/>
      <c r="Z259" s="197"/>
      <c r="AA259" s="197"/>
      <c r="AB259" s="197"/>
      <c r="AC259" s="197"/>
      <c r="AD259" s="197"/>
      <c r="AE259" s="197"/>
      <c r="AF259" s="197"/>
      <c r="AG259" s="197"/>
      <c r="AH259" s="197"/>
      <c r="AI259" s="197"/>
      <c r="AJ259" s="197"/>
      <c r="AK259" s="197"/>
      <c r="AL259" s="197"/>
    </row>
    <row r="260" s="197" customFormat="1" ht="15.75" customHeight="1">
      <c r="A260" s="197"/>
      <c r="B260" s="197"/>
      <c r="C260" s="197"/>
      <c r="D260" s="197"/>
      <c r="E260" s="197"/>
      <c r="F260" s="197"/>
      <c r="G260" s="197"/>
      <c r="H260" s="197"/>
      <c r="I260" s="197"/>
      <c r="J260" s="197"/>
      <c r="K260" s="197"/>
      <c r="L260" s="197"/>
      <c r="M260" s="197"/>
      <c r="N260" s="197"/>
      <c r="O260" s="197"/>
      <c r="P260" s="197"/>
      <c r="Q260" s="197"/>
      <c r="R260" s="197"/>
      <c r="S260" s="197"/>
      <c r="T260" s="197"/>
      <c r="U260" s="197"/>
      <c r="V260" s="197"/>
      <c r="W260" s="197"/>
      <c r="X260" s="197"/>
      <c r="Y260" s="197"/>
      <c r="Z260" s="197"/>
      <c r="AA260" s="197"/>
      <c r="AB260" s="197"/>
      <c r="AC260" s="197"/>
      <c r="AD260" s="197"/>
      <c r="AE260" s="197"/>
      <c r="AF260" s="197"/>
      <c r="AG260" s="197"/>
      <c r="AH260" s="197"/>
      <c r="AI260" s="197"/>
      <c r="AJ260" s="197"/>
      <c r="AK260" s="197"/>
      <c r="AL260" s="197"/>
    </row>
    <row r="261" s="197" customFormat="1" ht="15.75" customHeight="1">
      <c r="A261" s="197"/>
      <c r="B261" s="197"/>
      <c r="C261" s="197"/>
      <c r="D261" s="197"/>
      <c r="E261" s="197"/>
      <c r="F261" s="197"/>
      <c r="G261" s="197"/>
      <c r="H261" s="197"/>
      <c r="I261" s="197"/>
      <c r="J261" s="197"/>
      <c r="K261" s="197"/>
      <c r="L261" s="197"/>
      <c r="M261" s="197"/>
      <c r="N261" s="197"/>
      <c r="O261" s="197"/>
      <c r="P261" s="197"/>
      <c r="Q261" s="197"/>
      <c r="R261" s="197"/>
      <c r="S261" s="197"/>
      <c r="T261" s="197"/>
      <c r="U261" s="197"/>
      <c r="V261" s="197"/>
      <c r="W261" s="197"/>
      <c r="X261" s="197"/>
      <c r="Y261" s="197"/>
      <c r="Z261" s="197"/>
      <c r="AA261" s="197"/>
      <c r="AB261" s="197"/>
      <c r="AC261" s="197"/>
      <c r="AD261" s="197"/>
      <c r="AE261" s="197"/>
      <c r="AF261" s="197"/>
      <c r="AG261" s="197"/>
      <c r="AH261" s="197"/>
      <c r="AI261" s="197"/>
      <c r="AJ261" s="197"/>
      <c r="AK261" s="197"/>
      <c r="AL261" s="197"/>
    </row>
    <row r="262" s="197" customFormat="1" ht="15.75" customHeight="1">
      <c r="A262" s="197"/>
      <c r="B262" s="197"/>
      <c r="C262" s="197"/>
      <c r="D262" s="197"/>
      <c r="E262" s="197"/>
      <c r="F262" s="197"/>
      <c r="G262" s="197"/>
      <c r="H262" s="197"/>
      <c r="I262" s="197"/>
      <c r="J262" s="197"/>
      <c r="K262" s="197"/>
      <c r="L262" s="197"/>
      <c r="M262" s="197"/>
      <c r="N262" s="197"/>
      <c r="O262" s="197"/>
      <c r="P262" s="197"/>
      <c r="Q262" s="197"/>
      <c r="R262" s="197"/>
      <c r="S262" s="197"/>
      <c r="T262" s="197"/>
      <c r="U262" s="197"/>
      <c r="V262" s="197"/>
      <c r="W262" s="197"/>
      <c r="X262" s="197"/>
      <c r="Y262" s="197"/>
      <c r="Z262" s="197"/>
      <c r="AA262" s="197"/>
      <c r="AB262" s="197"/>
      <c r="AC262" s="197"/>
      <c r="AD262" s="197"/>
      <c r="AE262" s="197"/>
      <c r="AF262" s="197"/>
      <c r="AG262" s="197"/>
      <c r="AH262" s="197"/>
      <c r="AI262" s="197"/>
      <c r="AJ262" s="197"/>
      <c r="AK262" s="197"/>
      <c r="AL262" s="197"/>
    </row>
    <row r="263" s="197" customFormat="1" ht="15.75" customHeight="1">
      <c r="A263" s="197"/>
      <c r="B263" s="197"/>
      <c r="C263" s="197"/>
      <c r="D263" s="197"/>
      <c r="E263" s="197"/>
      <c r="F263" s="197"/>
      <c r="G263" s="197"/>
      <c r="H263" s="197"/>
      <c r="I263" s="197"/>
      <c r="J263" s="197"/>
      <c r="K263" s="197"/>
      <c r="L263" s="197"/>
      <c r="M263" s="197"/>
      <c r="N263" s="197"/>
      <c r="O263" s="197"/>
      <c r="P263" s="197"/>
      <c r="Q263" s="197"/>
      <c r="R263" s="197"/>
      <c r="S263" s="197"/>
      <c r="T263" s="197"/>
      <c r="U263" s="197"/>
      <c r="V263" s="197"/>
      <c r="W263" s="197"/>
      <c r="X263" s="197"/>
      <c r="Y263" s="197"/>
      <c r="Z263" s="197"/>
      <c r="AA263" s="197"/>
      <c r="AB263" s="197"/>
      <c r="AC263" s="197"/>
      <c r="AD263" s="197"/>
      <c r="AE263" s="197"/>
      <c r="AF263" s="197"/>
      <c r="AG263" s="197"/>
      <c r="AH263" s="197"/>
      <c r="AI263" s="197"/>
      <c r="AJ263" s="197"/>
      <c r="AK263" s="197"/>
      <c r="AL263" s="197"/>
    </row>
    <row r="264" s="197" customFormat="1" ht="15.75" customHeight="1">
      <c r="A264" s="197"/>
      <c r="B264" s="197"/>
      <c r="C264" s="197"/>
      <c r="D264" s="197"/>
      <c r="E264" s="197"/>
      <c r="F264" s="197"/>
      <c r="G264" s="197"/>
      <c r="H264" s="197"/>
      <c r="I264" s="197"/>
      <c r="J264" s="197"/>
      <c r="K264" s="197"/>
      <c r="L264" s="197"/>
      <c r="M264" s="197"/>
      <c r="N264" s="197"/>
      <c r="O264" s="197"/>
      <c r="P264" s="197"/>
      <c r="Q264" s="197"/>
      <c r="R264" s="197"/>
      <c r="S264" s="197"/>
      <c r="T264" s="197"/>
      <c r="U264" s="197"/>
      <c r="V264" s="197"/>
      <c r="W264" s="197"/>
      <c r="X264" s="197"/>
      <c r="Y264" s="197"/>
      <c r="Z264" s="197"/>
      <c r="AA264" s="197"/>
      <c r="AB264" s="197"/>
      <c r="AC264" s="197"/>
      <c r="AD264" s="197"/>
      <c r="AE264" s="197"/>
      <c r="AF264" s="197"/>
      <c r="AG264" s="197"/>
      <c r="AH264" s="197"/>
      <c r="AI264" s="197"/>
      <c r="AJ264" s="197"/>
      <c r="AK264" s="197"/>
      <c r="AL264" s="197"/>
    </row>
    <row r="265" s="197" customFormat="1" ht="15.75" customHeight="1">
      <c r="A265" s="197"/>
      <c r="B265" s="197"/>
      <c r="C265" s="197"/>
      <c r="D265" s="197"/>
      <c r="E265" s="197"/>
      <c r="F265" s="197"/>
      <c r="G265" s="197"/>
      <c r="H265" s="197"/>
      <c r="I265" s="197"/>
      <c r="J265" s="197"/>
      <c r="K265" s="197"/>
      <c r="L265" s="197"/>
      <c r="M265" s="197"/>
      <c r="N265" s="197"/>
      <c r="O265" s="197"/>
      <c r="P265" s="197"/>
      <c r="Q265" s="197"/>
      <c r="R265" s="197"/>
      <c r="S265" s="197"/>
      <c r="T265" s="197"/>
      <c r="U265" s="197"/>
      <c r="V265" s="197"/>
      <c r="W265" s="197"/>
      <c r="X265" s="197"/>
      <c r="Y265" s="197"/>
      <c r="Z265" s="197"/>
      <c r="AA265" s="197"/>
      <c r="AB265" s="197"/>
      <c r="AC265" s="197"/>
      <c r="AD265" s="197"/>
      <c r="AE265" s="197"/>
      <c r="AF265" s="197"/>
      <c r="AG265" s="197"/>
      <c r="AH265" s="197"/>
      <c r="AI265" s="197"/>
      <c r="AJ265" s="197"/>
      <c r="AK265" s="197"/>
      <c r="AL265" s="197"/>
    </row>
    <row r="266" s="197" customFormat="1" ht="15.75" customHeight="1">
      <c r="A266" s="197"/>
      <c r="B266" s="197"/>
      <c r="C266" s="197"/>
      <c r="D266" s="197"/>
      <c r="E266" s="197"/>
      <c r="F266" s="197"/>
      <c r="G266" s="197"/>
      <c r="H266" s="197"/>
      <c r="I266" s="197"/>
      <c r="J266" s="197"/>
      <c r="K266" s="197"/>
      <c r="L266" s="197"/>
      <c r="M266" s="197"/>
      <c r="N266" s="197"/>
      <c r="O266" s="197"/>
      <c r="P266" s="197"/>
      <c r="Q266" s="197"/>
      <c r="R266" s="197"/>
      <c r="S266" s="197"/>
      <c r="T266" s="197"/>
      <c r="U266" s="197"/>
      <c r="V266" s="197"/>
      <c r="W266" s="197"/>
      <c r="X266" s="197"/>
      <c r="Y266" s="197"/>
      <c r="Z266" s="197"/>
      <c r="AA266" s="197"/>
      <c r="AB266" s="197"/>
      <c r="AC266" s="197"/>
      <c r="AD266" s="197"/>
      <c r="AE266" s="197"/>
      <c r="AF266" s="197"/>
      <c r="AG266" s="197"/>
      <c r="AH266" s="197"/>
      <c r="AI266" s="197"/>
      <c r="AJ266" s="197"/>
      <c r="AK266" s="197"/>
      <c r="AL266" s="197"/>
    </row>
    <row r="267" s="197" customFormat="1" ht="15.75" customHeight="1">
      <c r="A267" s="197"/>
      <c r="B267" s="197"/>
      <c r="C267" s="197"/>
      <c r="D267" s="197"/>
      <c r="E267" s="197"/>
      <c r="F267" s="197"/>
      <c r="G267" s="197"/>
      <c r="H267" s="197"/>
      <c r="I267" s="197"/>
      <c r="J267" s="197"/>
      <c r="K267" s="197"/>
      <c r="L267" s="197"/>
      <c r="M267" s="197"/>
      <c r="N267" s="197"/>
      <c r="O267" s="197"/>
      <c r="P267" s="197"/>
      <c r="Q267" s="197"/>
      <c r="R267" s="197"/>
      <c r="S267" s="197"/>
      <c r="T267" s="197"/>
      <c r="U267" s="197"/>
      <c r="V267" s="197"/>
      <c r="W267" s="197"/>
      <c r="X267" s="197"/>
      <c r="Y267" s="197"/>
      <c r="Z267" s="197"/>
      <c r="AA267" s="197"/>
      <c r="AB267" s="197"/>
      <c r="AC267" s="197"/>
      <c r="AD267" s="197"/>
      <c r="AE267" s="197"/>
      <c r="AF267" s="197"/>
      <c r="AG267" s="197"/>
      <c r="AH267" s="197"/>
      <c r="AI267" s="197"/>
      <c r="AJ267" s="197"/>
      <c r="AK267" s="197"/>
      <c r="AL267" s="197"/>
    </row>
    <row r="268" s="197" customFormat="1" ht="15.75" customHeight="1">
      <c r="A268" s="197"/>
      <c r="B268" s="197"/>
      <c r="C268" s="197"/>
      <c r="D268" s="197"/>
      <c r="E268" s="197"/>
      <c r="F268" s="197"/>
      <c r="G268" s="197"/>
      <c r="H268" s="197"/>
      <c r="I268" s="197"/>
      <c r="J268" s="197"/>
      <c r="K268" s="197"/>
      <c r="L268" s="197"/>
      <c r="M268" s="197"/>
      <c r="N268" s="197"/>
      <c r="O268" s="197"/>
      <c r="P268" s="197"/>
      <c r="Q268" s="197"/>
      <c r="R268" s="197"/>
      <c r="S268" s="197"/>
      <c r="T268" s="197"/>
      <c r="U268" s="197"/>
      <c r="V268" s="197"/>
      <c r="W268" s="197"/>
      <c r="X268" s="197"/>
      <c r="Y268" s="197"/>
      <c r="Z268" s="197"/>
      <c r="AA268" s="197"/>
      <c r="AB268" s="197"/>
      <c r="AC268" s="197"/>
      <c r="AD268" s="197"/>
      <c r="AE268" s="197"/>
      <c r="AF268" s="197"/>
      <c r="AG268" s="197"/>
      <c r="AH268" s="197"/>
      <c r="AI268" s="197"/>
      <c r="AJ268" s="197"/>
      <c r="AK268" s="197"/>
      <c r="AL268" s="197"/>
    </row>
    <row r="269" s="197" customFormat="1" ht="15.75" customHeight="1">
      <c r="A269" s="197"/>
      <c r="B269" s="197"/>
      <c r="C269" s="197"/>
      <c r="D269" s="197"/>
      <c r="E269" s="197"/>
      <c r="F269" s="197"/>
      <c r="G269" s="197"/>
      <c r="H269" s="197"/>
      <c r="I269" s="197"/>
      <c r="J269" s="197"/>
      <c r="K269" s="197"/>
      <c r="L269" s="197"/>
      <c r="M269" s="197"/>
      <c r="N269" s="197"/>
      <c r="O269" s="197"/>
      <c r="P269" s="197"/>
      <c r="Q269" s="197"/>
      <c r="R269" s="197"/>
      <c r="S269" s="197"/>
      <c r="T269" s="197"/>
      <c r="U269" s="197"/>
      <c r="V269" s="197"/>
      <c r="W269" s="197"/>
      <c r="X269" s="197"/>
      <c r="Y269" s="197"/>
      <c r="Z269" s="197"/>
      <c r="AA269" s="197"/>
      <c r="AB269" s="197"/>
      <c r="AC269" s="197"/>
      <c r="AD269" s="197"/>
      <c r="AE269" s="197"/>
      <c r="AF269" s="197"/>
      <c r="AG269" s="197"/>
      <c r="AH269" s="197"/>
      <c r="AI269" s="197"/>
      <c r="AJ269" s="197"/>
      <c r="AK269" s="197"/>
      <c r="AL269" s="197"/>
    </row>
    <row r="270" s="197" customFormat="1" ht="15.75" customHeight="1">
      <c r="A270" s="197"/>
      <c r="B270" s="197"/>
      <c r="C270" s="197"/>
      <c r="D270" s="197"/>
      <c r="E270" s="197"/>
      <c r="F270" s="197"/>
      <c r="G270" s="197"/>
      <c r="H270" s="197"/>
      <c r="I270" s="197"/>
      <c r="J270" s="197"/>
      <c r="K270" s="197"/>
      <c r="L270" s="197"/>
      <c r="M270" s="197"/>
      <c r="N270" s="197"/>
      <c r="O270" s="197"/>
      <c r="P270" s="197"/>
      <c r="Q270" s="197"/>
      <c r="R270" s="197"/>
      <c r="S270" s="197"/>
      <c r="T270" s="197"/>
      <c r="U270" s="197"/>
      <c r="V270" s="197"/>
      <c r="W270" s="197"/>
      <c r="X270" s="197"/>
      <c r="Y270" s="197"/>
      <c r="Z270" s="197"/>
      <c r="AA270" s="197"/>
      <c r="AB270" s="197"/>
      <c r="AC270" s="197"/>
      <c r="AD270" s="197"/>
      <c r="AE270" s="197"/>
      <c r="AF270" s="197"/>
      <c r="AG270" s="197"/>
      <c r="AH270" s="197"/>
      <c r="AI270" s="197"/>
      <c r="AJ270" s="197"/>
      <c r="AK270" s="197"/>
      <c r="AL270" s="197"/>
    </row>
    <row r="271" s="197" customFormat="1" ht="15.75" customHeight="1">
      <c r="A271" s="197"/>
      <c r="B271" s="197"/>
      <c r="C271" s="197"/>
      <c r="D271" s="197"/>
      <c r="E271" s="197"/>
      <c r="F271" s="197"/>
      <c r="G271" s="197"/>
      <c r="H271" s="197"/>
      <c r="I271" s="197"/>
      <c r="J271" s="197"/>
      <c r="K271" s="197"/>
      <c r="L271" s="197"/>
      <c r="M271" s="197"/>
      <c r="N271" s="197"/>
      <c r="O271" s="197"/>
      <c r="P271" s="197"/>
      <c r="Q271" s="197"/>
      <c r="R271" s="197"/>
      <c r="S271" s="197"/>
      <c r="T271" s="197"/>
      <c r="U271" s="197"/>
      <c r="V271" s="197"/>
      <c r="W271" s="197"/>
      <c r="X271" s="197"/>
      <c r="Y271" s="197"/>
      <c r="Z271" s="197"/>
      <c r="AA271" s="197"/>
      <c r="AB271" s="197"/>
      <c r="AC271" s="197"/>
      <c r="AD271" s="197"/>
      <c r="AE271" s="197"/>
      <c r="AF271" s="197"/>
      <c r="AG271" s="197"/>
      <c r="AH271" s="197"/>
      <c r="AI271" s="197"/>
      <c r="AJ271" s="197"/>
      <c r="AK271" s="197"/>
      <c r="AL271" s="197"/>
    </row>
    <row r="272" s="197" customFormat="1" ht="15.75" customHeight="1">
      <c r="A272" s="197"/>
      <c r="B272" s="197"/>
      <c r="C272" s="197"/>
      <c r="D272" s="197"/>
      <c r="E272" s="197"/>
      <c r="F272" s="197"/>
      <c r="G272" s="197"/>
      <c r="H272" s="197"/>
      <c r="I272" s="197"/>
      <c r="J272" s="197"/>
      <c r="K272" s="197"/>
      <c r="L272" s="197"/>
      <c r="M272" s="197"/>
      <c r="N272" s="197"/>
      <c r="O272" s="197"/>
      <c r="P272" s="197"/>
      <c r="Q272" s="197"/>
      <c r="R272" s="197"/>
      <c r="S272" s="197"/>
      <c r="T272" s="197"/>
      <c r="U272" s="197"/>
      <c r="V272" s="197"/>
      <c r="W272" s="197"/>
      <c r="X272" s="197"/>
      <c r="Y272" s="197"/>
      <c r="Z272" s="197"/>
      <c r="AA272" s="197"/>
      <c r="AB272" s="197"/>
      <c r="AC272" s="197"/>
      <c r="AD272" s="197"/>
      <c r="AE272" s="197"/>
      <c r="AF272" s="197"/>
      <c r="AG272" s="197"/>
      <c r="AH272" s="197"/>
      <c r="AI272" s="197"/>
      <c r="AJ272" s="197"/>
      <c r="AK272" s="197"/>
      <c r="AL272" s="197"/>
    </row>
    <row r="273" s="197" customFormat="1" ht="15.75" customHeight="1">
      <c r="A273" s="197"/>
      <c r="B273" s="197"/>
      <c r="C273" s="197"/>
      <c r="D273" s="197"/>
      <c r="E273" s="197"/>
      <c r="F273" s="197"/>
      <c r="G273" s="197"/>
      <c r="H273" s="197"/>
      <c r="I273" s="197"/>
      <c r="J273" s="197"/>
      <c r="K273" s="197"/>
      <c r="L273" s="197"/>
      <c r="M273" s="197"/>
      <c r="N273" s="197"/>
      <c r="O273" s="197"/>
      <c r="P273" s="197"/>
      <c r="Q273" s="197"/>
      <c r="R273" s="197"/>
      <c r="S273" s="197"/>
      <c r="T273" s="197"/>
      <c r="U273" s="197"/>
      <c r="V273" s="197"/>
      <c r="W273" s="197"/>
      <c r="X273" s="197"/>
      <c r="Y273" s="197"/>
      <c r="Z273" s="197"/>
      <c r="AA273" s="197"/>
      <c r="AB273" s="197"/>
      <c r="AC273" s="197"/>
      <c r="AD273" s="197"/>
      <c r="AE273" s="197"/>
      <c r="AF273" s="197"/>
      <c r="AG273" s="197"/>
      <c r="AH273" s="197"/>
      <c r="AI273" s="197"/>
      <c r="AJ273" s="197"/>
      <c r="AK273" s="197"/>
      <c r="AL273" s="197"/>
    </row>
    <row r="274" s="197" customFormat="1" ht="15.75" customHeight="1">
      <c r="A274" s="197"/>
      <c r="B274" s="197"/>
      <c r="C274" s="197"/>
      <c r="D274" s="197"/>
      <c r="E274" s="197"/>
      <c r="F274" s="197"/>
      <c r="G274" s="197"/>
      <c r="H274" s="197"/>
      <c r="I274" s="197"/>
      <c r="J274" s="197"/>
      <c r="K274" s="197"/>
      <c r="L274" s="197"/>
      <c r="M274" s="197"/>
      <c r="N274" s="197"/>
      <c r="O274" s="197"/>
      <c r="P274" s="197"/>
      <c r="Q274" s="197"/>
      <c r="R274" s="197"/>
      <c r="S274" s="197"/>
      <c r="T274" s="197"/>
      <c r="U274" s="197"/>
      <c r="V274" s="197"/>
      <c r="W274" s="197"/>
      <c r="X274" s="197"/>
      <c r="Y274" s="197"/>
      <c r="Z274" s="197"/>
      <c r="AA274" s="197"/>
      <c r="AB274" s="197"/>
      <c r="AC274" s="197"/>
      <c r="AD274" s="197"/>
      <c r="AE274" s="197"/>
      <c r="AF274" s="197"/>
      <c r="AG274" s="197"/>
      <c r="AH274" s="197"/>
      <c r="AI274" s="197"/>
      <c r="AJ274" s="197"/>
      <c r="AK274" s="197"/>
      <c r="AL274" s="197"/>
    </row>
    <row r="275" s="197" customFormat="1" ht="15.75" customHeight="1">
      <c r="A275" s="197"/>
      <c r="B275" s="197"/>
      <c r="C275" s="197"/>
      <c r="D275" s="197"/>
      <c r="E275" s="197"/>
      <c r="F275" s="197"/>
      <c r="G275" s="197"/>
      <c r="H275" s="197"/>
      <c r="I275" s="197"/>
      <c r="J275" s="197"/>
      <c r="K275" s="197"/>
      <c r="L275" s="197"/>
      <c r="M275" s="197"/>
      <c r="N275" s="197"/>
      <c r="O275" s="197"/>
      <c r="P275" s="197"/>
      <c r="Q275" s="197"/>
      <c r="R275" s="197"/>
      <c r="S275" s="197"/>
      <c r="T275" s="197"/>
      <c r="U275" s="197"/>
      <c r="V275" s="197"/>
      <c r="W275" s="197"/>
      <c r="X275" s="197"/>
      <c r="Y275" s="197"/>
      <c r="Z275" s="197"/>
      <c r="AA275" s="197"/>
      <c r="AB275" s="197"/>
      <c r="AC275" s="197"/>
      <c r="AD275" s="197"/>
      <c r="AE275" s="197"/>
      <c r="AF275" s="197"/>
      <c r="AG275" s="197"/>
      <c r="AH275" s="197"/>
      <c r="AI275" s="197"/>
      <c r="AJ275" s="197"/>
      <c r="AK275" s="197"/>
      <c r="AL275" s="197"/>
    </row>
    <row r="276" s="197" customFormat="1" ht="15.75" customHeight="1">
      <c r="A276" s="197"/>
      <c r="B276" s="197"/>
      <c r="C276" s="197"/>
      <c r="D276" s="197"/>
      <c r="E276" s="197"/>
      <c r="F276" s="197"/>
      <c r="G276" s="197"/>
      <c r="H276" s="197"/>
      <c r="I276" s="197"/>
      <c r="J276" s="197"/>
      <c r="K276" s="197"/>
      <c r="L276" s="197"/>
      <c r="M276" s="197"/>
      <c r="N276" s="197"/>
      <c r="O276" s="197"/>
      <c r="P276" s="197"/>
      <c r="Q276" s="197"/>
      <c r="R276" s="197"/>
      <c r="S276" s="197"/>
      <c r="T276" s="197"/>
      <c r="U276" s="197"/>
      <c r="V276" s="197"/>
      <c r="W276" s="197"/>
      <c r="X276" s="197"/>
      <c r="Y276" s="197"/>
      <c r="Z276" s="197"/>
      <c r="AA276" s="197"/>
      <c r="AB276" s="197"/>
      <c r="AC276" s="197"/>
      <c r="AD276" s="197"/>
      <c r="AE276" s="197"/>
      <c r="AF276" s="197"/>
      <c r="AG276" s="197"/>
      <c r="AH276" s="197"/>
      <c r="AI276" s="197"/>
      <c r="AJ276" s="197"/>
      <c r="AK276" s="197"/>
      <c r="AL276" s="197"/>
    </row>
    <row r="277" s="197" customFormat="1" ht="15.75" customHeight="1">
      <c r="A277" s="197"/>
      <c r="B277" s="197"/>
      <c r="C277" s="197"/>
      <c r="D277" s="197"/>
      <c r="E277" s="197"/>
      <c r="F277" s="197"/>
      <c r="G277" s="197"/>
      <c r="H277" s="197"/>
      <c r="I277" s="197"/>
      <c r="J277" s="197"/>
      <c r="K277" s="197"/>
      <c r="L277" s="197"/>
      <c r="M277" s="197"/>
      <c r="N277" s="197"/>
      <c r="O277" s="197"/>
      <c r="P277" s="197"/>
      <c r="Q277" s="197"/>
      <c r="R277" s="197"/>
      <c r="S277" s="197"/>
      <c r="T277" s="197"/>
      <c r="U277" s="197"/>
      <c r="V277" s="197"/>
      <c r="W277" s="197"/>
      <c r="X277" s="197"/>
      <c r="Y277" s="197"/>
      <c r="Z277" s="197"/>
      <c r="AA277" s="197"/>
      <c r="AB277" s="197"/>
      <c r="AC277" s="197"/>
      <c r="AD277" s="197"/>
      <c r="AE277" s="197"/>
      <c r="AF277" s="197"/>
      <c r="AG277" s="197"/>
      <c r="AH277" s="197"/>
      <c r="AI277" s="197"/>
      <c r="AJ277" s="197"/>
      <c r="AK277" s="197"/>
      <c r="AL277" s="197"/>
    </row>
    <row r="278" s="197" customFormat="1" ht="15.75" customHeight="1">
      <c r="A278" s="197"/>
      <c r="B278" s="197"/>
      <c r="C278" s="197"/>
      <c r="D278" s="197"/>
      <c r="E278" s="197"/>
      <c r="F278" s="197"/>
      <c r="G278" s="197"/>
      <c r="H278" s="197"/>
      <c r="I278" s="197"/>
      <c r="J278" s="197"/>
      <c r="K278" s="197"/>
      <c r="L278" s="197"/>
      <c r="M278" s="197"/>
      <c r="N278" s="197"/>
      <c r="O278" s="197"/>
      <c r="P278" s="197"/>
      <c r="Q278" s="197"/>
      <c r="R278" s="197"/>
      <c r="S278" s="197"/>
      <c r="T278" s="197"/>
      <c r="U278" s="197"/>
      <c r="V278" s="197"/>
      <c r="W278" s="197"/>
      <c r="X278" s="197"/>
      <c r="Y278" s="197"/>
      <c r="Z278" s="197"/>
      <c r="AA278" s="197"/>
      <c r="AB278" s="197"/>
      <c r="AC278" s="197"/>
      <c r="AD278" s="197"/>
      <c r="AE278" s="197"/>
      <c r="AF278" s="197"/>
      <c r="AG278" s="197"/>
      <c r="AH278" s="197"/>
      <c r="AI278" s="197"/>
      <c r="AJ278" s="197"/>
      <c r="AK278" s="197"/>
      <c r="AL278" s="197"/>
    </row>
    <row r="279" s="197" customFormat="1" ht="15.75" customHeight="1">
      <c r="A279" s="197"/>
      <c r="B279" s="197"/>
      <c r="C279" s="197"/>
      <c r="D279" s="197"/>
      <c r="E279" s="197"/>
      <c r="F279" s="197"/>
      <c r="G279" s="197"/>
      <c r="H279" s="197"/>
      <c r="I279" s="197"/>
      <c r="J279" s="197"/>
      <c r="K279" s="197"/>
      <c r="L279" s="197"/>
      <c r="M279" s="197"/>
      <c r="N279" s="197"/>
      <c r="O279" s="197"/>
      <c r="P279" s="197"/>
      <c r="Q279" s="197"/>
      <c r="R279" s="197"/>
      <c r="S279" s="197"/>
      <c r="T279" s="197"/>
      <c r="U279" s="197"/>
      <c r="V279" s="197"/>
      <c r="W279" s="197"/>
      <c r="X279" s="197"/>
      <c r="Y279" s="197"/>
      <c r="Z279" s="197"/>
      <c r="AA279" s="197"/>
      <c r="AB279" s="197"/>
      <c r="AC279" s="197"/>
      <c r="AD279" s="197"/>
      <c r="AE279" s="197"/>
      <c r="AF279" s="197"/>
      <c r="AG279" s="197"/>
      <c r="AH279" s="197"/>
      <c r="AI279" s="197"/>
      <c r="AJ279" s="197"/>
      <c r="AK279" s="197"/>
      <c r="AL279" s="197"/>
    </row>
    <row r="280" s="197" customFormat="1" ht="15.75" customHeight="1">
      <c r="A280" s="197"/>
      <c r="B280" s="197"/>
      <c r="C280" s="197"/>
      <c r="D280" s="197"/>
      <c r="E280" s="197"/>
      <c r="F280" s="197"/>
      <c r="G280" s="197"/>
      <c r="H280" s="197"/>
      <c r="I280" s="197"/>
      <c r="J280" s="197"/>
      <c r="K280" s="197"/>
      <c r="L280" s="197"/>
      <c r="M280" s="197"/>
      <c r="N280" s="197"/>
      <c r="O280" s="197"/>
      <c r="P280" s="197"/>
      <c r="Q280" s="197"/>
      <c r="R280" s="197"/>
      <c r="S280" s="197"/>
      <c r="T280" s="197"/>
      <c r="U280" s="197"/>
      <c r="V280" s="197"/>
      <c r="W280" s="197"/>
      <c r="X280" s="197"/>
      <c r="Y280" s="197"/>
      <c r="Z280" s="197"/>
      <c r="AA280" s="197"/>
      <c r="AB280" s="197"/>
      <c r="AC280" s="197"/>
      <c r="AD280" s="197"/>
      <c r="AE280" s="197"/>
      <c r="AF280" s="197"/>
      <c r="AG280" s="197"/>
      <c r="AH280" s="197"/>
      <c r="AI280" s="197"/>
      <c r="AJ280" s="197"/>
      <c r="AK280" s="197"/>
      <c r="AL280" s="197"/>
    </row>
    <row r="281" s="197" customFormat="1" ht="15.75" customHeight="1">
      <c r="A281" s="197"/>
      <c r="B281" s="197"/>
      <c r="C281" s="197"/>
      <c r="D281" s="197"/>
      <c r="E281" s="197"/>
      <c r="F281" s="197"/>
      <c r="G281" s="197"/>
      <c r="H281" s="197"/>
      <c r="I281" s="197"/>
      <c r="J281" s="197"/>
      <c r="K281" s="197"/>
      <c r="L281" s="197"/>
      <c r="M281" s="197"/>
      <c r="N281" s="197"/>
      <c r="O281" s="197"/>
      <c r="P281" s="197"/>
      <c r="Q281" s="197"/>
      <c r="R281" s="197"/>
      <c r="S281" s="197"/>
      <c r="T281" s="197"/>
      <c r="U281" s="197"/>
      <c r="V281" s="197"/>
      <c r="W281" s="197"/>
      <c r="X281" s="197"/>
      <c r="Y281" s="197"/>
      <c r="Z281" s="197"/>
      <c r="AA281" s="197"/>
      <c r="AB281" s="197"/>
      <c r="AC281" s="197"/>
      <c r="AD281" s="197"/>
      <c r="AE281" s="197"/>
      <c r="AF281" s="197"/>
      <c r="AG281" s="197"/>
      <c r="AH281" s="197"/>
      <c r="AI281" s="197"/>
      <c r="AJ281" s="197"/>
      <c r="AK281" s="197"/>
      <c r="AL281" s="197"/>
    </row>
    <row r="282" s="197" customFormat="1" ht="15.75" customHeight="1">
      <c r="A282" s="197"/>
      <c r="B282" s="197"/>
      <c r="C282" s="197"/>
      <c r="D282" s="197"/>
      <c r="E282" s="197"/>
      <c r="F282" s="197"/>
      <c r="G282" s="197"/>
      <c r="H282" s="197"/>
      <c r="I282" s="197"/>
      <c r="J282" s="197"/>
      <c r="K282" s="197"/>
      <c r="L282" s="197"/>
      <c r="M282" s="197"/>
      <c r="N282" s="197"/>
      <c r="O282" s="197"/>
      <c r="P282" s="197"/>
      <c r="Q282" s="197"/>
      <c r="R282" s="197"/>
      <c r="S282" s="197"/>
      <c r="T282" s="197"/>
      <c r="U282" s="197"/>
      <c r="V282" s="197"/>
      <c r="W282" s="197"/>
      <c r="X282" s="197"/>
      <c r="Y282" s="197"/>
      <c r="Z282" s="197"/>
      <c r="AA282" s="197"/>
      <c r="AB282" s="197"/>
      <c r="AC282" s="197"/>
      <c r="AD282" s="197"/>
      <c r="AE282" s="197"/>
      <c r="AF282" s="197"/>
      <c r="AG282" s="197"/>
      <c r="AH282" s="197"/>
      <c r="AI282" s="197"/>
      <c r="AJ282" s="197"/>
      <c r="AK282" s="197"/>
      <c r="AL282" s="197"/>
    </row>
    <row r="283" s="197" customFormat="1" ht="15.75" customHeight="1">
      <c r="A283" s="197"/>
      <c r="B283" s="197"/>
      <c r="C283" s="197"/>
      <c r="D283" s="197"/>
      <c r="E283" s="197"/>
      <c r="F283" s="197"/>
      <c r="G283" s="197"/>
      <c r="H283" s="197"/>
      <c r="I283" s="197"/>
      <c r="J283" s="197"/>
      <c r="K283" s="197"/>
      <c r="L283" s="197"/>
      <c r="M283" s="197"/>
      <c r="N283" s="197"/>
      <c r="O283" s="197"/>
      <c r="P283" s="197"/>
      <c r="Q283" s="197"/>
      <c r="R283" s="197"/>
      <c r="S283" s="197"/>
      <c r="T283" s="197"/>
      <c r="U283" s="197"/>
      <c r="V283" s="197"/>
      <c r="W283" s="197"/>
      <c r="X283" s="197"/>
      <c r="Y283" s="197"/>
      <c r="Z283" s="197"/>
      <c r="AA283" s="197"/>
      <c r="AB283" s="197"/>
      <c r="AC283" s="197"/>
      <c r="AD283" s="197"/>
      <c r="AE283" s="197"/>
      <c r="AF283" s="197"/>
      <c r="AG283" s="197"/>
      <c r="AH283" s="197"/>
      <c r="AI283" s="197"/>
      <c r="AJ283" s="197"/>
      <c r="AK283" s="197"/>
      <c r="AL283" s="197"/>
    </row>
    <row r="284" s="197" customFormat="1" ht="15.75" customHeight="1">
      <c r="A284" s="197"/>
      <c r="B284" s="197"/>
      <c r="C284" s="197"/>
      <c r="D284" s="197"/>
      <c r="E284" s="197"/>
      <c r="F284" s="197"/>
      <c r="G284" s="197"/>
      <c r="H284" s="197"/>
      <c r="I284" s="197"/>
      <c r="J284" s="197"/>
      <c r="K284" s="197"/>
      <c r="L284" s="197"/>
      <c r="M284" s="197"/>
      <c r="N284" s="197"/>
      <c r="O284" s="197"/>
      <c r="P284" s="197"/>
      <c r="Q284" s="197"/>
      <c r="R284" s="197"/>
      <c r="S284" s="197"/>
      <c r="T284" s="197"/>
      <c r="U284" s="197"/>
      <c r="V284" s="197"/>
      <c r="W284" s="197"/>
      <c r="X284" s="197"/>
      <c r="Y284" s="197"/>
      <c r="Z284" s="197"/>
      <c r="AA284" s="197"/>
      <c r="AB284" s="197"/>
      <c r="AC284" s="197"/>
      <c r="AD284" s="197"/>
      <c r="AE284" s="197"/>
      <c r="AF284" s="197"/>
      <c r="AG284" s="197"/>
      <c r="AH284" s="197"/>
      <c r="AI284" s="197"/>
      <c r="AJ284" s="197"/>
      <c r="AK284" s="197"/>
      <c r="AL284" s="197"/>
    </row>
    <row r="285" s="197" customFormat="1" ht="15.75" customHeight="1">
      <c r="A285" s="197"/>
      <c r="B285" s="197"/>
      <c r="C285" s="197"/>
      <c r="D285" s="197"/>
      <c r="E285" s="197"/>
      <c r="F285" s="197"/>
      <c r="G285" s="197"/>
      <c r="H285" s="197"/>
      <c r="I285" s="197"/>
      <c r="J285" s="197"/>
      <c r="K285" s="197"/>
      <c r="L285" s="197"/>
      <c r="M285" s="197"/>
      <c r="N285" s="197"/>
      <c r="O285" s="197"/>
      <c r="P285" s="197"/>
      <c r="Q285" s="197"/>
      <c r="R285" s="197"/>
      <c r="S285" s="197"/>
      <c r="T285" s="197"/>
      <c r="U285" s="197"/>
      <c r="V285" s="197"/>
      <c r="W285" s="197"/>
      <c r="X285" s="197"/>
      <c r="Y285" s="197"/>
      <c r="Z285" s="197"/>
      <c r="AA285" s="197"/>
      <c r="AB285" s="197"/>
      <c r="AC285" s="197"/>
      <c r="AD285" s="197"/>
      <c r="AE285" s="197"/>
      <c r="AF285" s="197"/>
      <c r="AG285" s="197"/>
      <c r="AH285" s="197"/>
      <c r="AI285" s="197"/>
      <c r="AJ285" s="197"/>
      <c r="AK285" s="197"/>
      <c r="AL285" s="197"/>
    </row>
    <row r="286" s="197" customFormat="1" ht="15.75" customHeight="1">
      <c r="A286" s="197"/>
      <c r="B286" s="197"/>
      <c r="C286" s="197"/>
      <c r="D286" s="197"/>
      <c r="E286" s="197"/>
      <c r="F286" s="197"/>
      <c r="G286" s="197"/>
      <c r="H286" s="197"/>
      <c r="I286" s="197"/>
      <c r="J286" s="197"/>
      <c r="K286" s="197"/>
      <c r="L286" s="197"/>
      <c r="M286" s="197"/>
      <c r="N286" s="197"/>
      <c r="O286" s="197"/>
      <c r="P286" s="197"/>
      <c r="Q286" s="197"/>
      <c r="R286" s="197"/>
      <c r="S286" s="197"/>
      <c r="T286" s="197"/>
      <c r="U286" s="197"/>
      <c r="V286" s="197"/>
      <c r="W286" s="197"/>
      <c r="X286" s="197"/>
      <c r="Y286" s="197"/>
      <c r="Z286" s="197"/>
      <c r="AA286" s="197"/>
      <c r="AB286" s="197"/>
      <c r="AC286" s="197"/>
      <c r="AD286" s="197"/>
      <c r="AE286" s="197"/>
      <c r="AF286" s="197"/>
      <c r="AG286" s="197"/>
      <c r="AH286" s="197"/>
      <c r="AI286" s="197"/>
      <c r="AJ286" s="197"/>
      <c r="AK286" s="197"/>
      <c r="AL286" s="197"/>
    </row>
    <row r="287" s="197" customFormat="1" ht="15.75" customHeight="1">
      <c r="A287" s="197"/>
      <c r="B287" s="197"/>
      <c r="C287" s="197"/>
      <c r="D287" s="197"/>
      <c r="E287" s="197"/>
      <c r="F287" s="197"/>
      <c r="G287" s="197"/>
      <c r="H287" s="197"/>
      <c r="I287" s="197"/>
      <c r="J287" s="197"/>
      <c r="K287" s="197"/>
      <c r="L287" s="197"/>
      <c r="M287" s="197"/>
      <c r="N287" s="197"/>
      <c r="O287" s="197"/>
      <c r="P287" s="197"/>
      <c r="Q287" s="197"/>
      <c r="R287" s="197"/>
      <c r="S287" s="197"/>
      <c r="T287" s="197"/>
      <c r="U287" s="197"/>
      <c r="V287" s="197"/>
      <c r="W287" s="197"/>
      <c r="X287" s="197"/>
      <c r="Y287" s="197"/>
      <c r="Z287" s="197"/>
      <c r="AA287" s="197"/>
      <c r="AB287" s="197"/>
      <c r="AC287" s="197"/>
      <c r="AD287" s="197"/>
      <c r="AE287" s="197"/>
      <c r="AF287" s="197"/>
      <c r="AG287" s="197"/>
      <c r="AH287" s="197"/>
      <c r="AI287" s="197"/>
      <c r="AJ287" s="197"/>
      <c r="AK287" s="197"/>
      <c r="AL287" s="197"/>
    </row>
    <row r="288" s="197" customFormat="1" ht="15.75" customHeight="1">
      <c r="A288" s="197"/>
      <c r="B288" s="197"/>
      <c r="C288" s="197"/>
      <c r="D288" s="197"/>
      <c r="E288" s="197"/>
      <c r="F288" s="197"/>
      <c r="G288" s="197"/>
      <c r="H288" s="197"/>
      <c r="I288" s="197"/>
      <c r="J288" s="197"/>
      <c r="K288" s="197"/>
      <c r="L288" s="197"/>
      <c r="M288" s="197"/>
      <c r="N288" s="197"/>
      <c r="O288" s="197"/>
      <c r="P288" s="197"/>
      <c r="Q288" s="197"/>
      <c r="R288" s="197"/>
      <c r="S288" s="197"/>
      <c r="T288" s="197"/>
      <c r="U288" s="197"/>
      <c r="V288" s="197"/>
      <c r="W288" s="197"/>
      <c r="X288" s="197"/>
      <c r="Y288" s="197"/>
      <c r="Z288" s="197"/>
      <c r="AA288" s="197"/>
      <c r="AB288" s="197"/>
      <c r="AC288" s="197"/>
      <c r="AD288" s="197"/>
      <c r="AE288" s="197"/>
      <c r="AF288" s="197"/>
      <c r="AG288" s="197"/>
      <c r="AH288" s="197"/>
      <c r="AI288" s="197"/>
      <c r="AJ288" s="197"/>
      <c r="AK288" s="197"/>
      <c r="AL288" s="197"/>
    </row>
    <row r="289" s="197" customFormat="1" ht="15.75" customHeight="1">
      <c r="A289" s="197"/>
      <c r="B289" s="197"/>
      <c r="C289" s="197"/>
      <c r="D289" s="197"/>
      <c r="E289" s="197"/>
      <c r="F289" s="197"/>
      <c r="G289" s="197"/>
      <c r="H289" s="197"/>
      <c r="I289" s="197"/>
      <c r="J289" s="197"/>
      <c r="K289" s="197"/>
      <c r="L289" s="197"/>
      <c r="M289" s="197"/>
      <c r="N289" s="197"/>
      <c r="O289" s="197"/>
      <c r="P289" s="197"/>
      <c r="Q289" s="197"/>
      <c r="R289" s="197"/>
      <c r="S289" s="197"/>
      <c r="T289" s="197"/>
      <c r="U289" s="197"/>
      <c r="V289" s="197"/>
      <c r="W289" s="197"/>
      <c r="X289" s="197"/>
      <c r="Y289" s="197"/>
      <c r="Z289" s="197"/>
      <c r="AA289" s="197"/>
      <c r="AB289" s="197"/>
      <c r="AC289" s="197"/>
      <c r="AD289" s="197"/>
      <c r="AE289" s="197"/>
      <c r="AF289" s="197"/>
      <c r="AG289" s="197"/>
      <c r="AH289" s="197"/>
      <c r="AI289" s="197"/>
      <c r="AJ289" s="197"/>
      <c r="AK289" s="197"/>
      <c r="AL289" s="197"/>
    </row>
    <row r="290" s="197" customFormat="1" ht="15.75" customHeight="1">
      <c r="A290" s="197"/>
      <c r="B290" s="197"/>
      <c r="C290" s="197"/>
      <c r="D290" s="197"/>
      <c r="E290" s="197"/>
      <c r="F290" s="197"/>
      <c r="G290" s="197"/>
      <c r="H290" s="197"/>
      <c r="I290" s="197"/>
      <c r="J290" s="197"/>
      <c r="K290" s="197"/>
      <c r="L290" s="197"/>
      <c r="M290" s="197"/>
      <c r="N290" s="197"/>
      <c r="O290" s="197"/>
      <c r="P290" s="197"/>
      <c r="Q290" s="197"/>
      <c r="R290" s="197"/>
      <c r="S290" s="197"/>
      <c r="T290" s="197"/>
      <c r="U290" s="197"/>
      <c r="V290" s="197"/>
      <c r="W290" s="197"/>
      <c r="X290" s="197"/>
      <c r="Y290" s="197"/>
      <c r="Z290" s="197"/>
      <c r="AA290" s="197"/>
      <c r="AB290" s="197"/>
      <c r="AC290" s="197"/>
      <c r="AD290" s="197"/>
      <c r="AE290" s="197"/>
      <c r="AF290" s="197"/>
      <c r="AG290" s="197"/>
      <c r="AH290" s="197"/>
      <c r="AI290" s="197"/>
      <c r="AJ290" s="197"/>
      <c r="AK290" s="197"/>
      <c r="AL290" s="197"/>
    </row>
    <row r="291" s="197" customFormat="1" ht="15.75" customHeight="1">
      <c r="A291" s="197"/>
      <c r="B291" s="197"/>
      <c r="C291" s="197"/>
      <c r="D291" s="197"/>
      <c r="E291" s="197"/>
      <c r="F291" s="197"/>
      <c r="G291" s="197"/>
      <c r="H291" s="197"/>
      <c r="I291" s="197"/>
      <c r="J291" s="197"/>
      <c r="K291" s="197"/>
      <c r="L291" s="197"/>
      <c r="M291" s="197"/>
      <c r="N291" s="197"/>
      <c r="O291" s="197"/>
      <c r="P291" s="197"/>
      <c r="Q291" s="197"/>
      <c r="R291" s="197"/>
      <c r="S291" s="197"/>
      <c r="T291" s="197"/>
      <c r="U291" s="197"/>
      <c r="V291" s="197"/>
      <c r="W291" s="197"/>
      <c r="X291" s="197"/>
      <c r="Y291" s="197"/>
      <c r="Z291" s="197"/>
      <c r="AA291" s="197"/>
      <c r="AB291" s="197"/>
      <c r="AC291" s="197"/>
      <c r="AD291" s="197"/>
      <c r="AE291" s="197"/>
      <c r="AF291" s="197"/>
      <c r="AG291" s="197"/>
      <c r="AH291" s="197"/>
      <c r="AI291" s="197"/>
      <c r="AJ291" s="197"/>
      <c r="AK291" s="197"/>
      <c r="AL291" s="197"/>
    </row>
    <row r="292" s="197" customFormat="1" ht="15.75" customHeight="1">
      <c r="A292" s="197"/>
      <c r="B292" s="197"/>
      <c r="C292" s="197"/>
      <c r="D292" s="197"/>
      <c r="E292" s="197"/>
      <c r="F292" s="197"/>
      <c r="G292" s="197"/>
      <c r="H292" s="197"/>
      <c r="I292" s="197"/>
      <c r="J292" s="197"/>
      <c r="K292" s="197"/>
      <c r="L292" s="197"/>
      <c r="M292" s="197"/>
      <c r="N292" s="197"/>
      <c r="O292" s="197"/>
      <c r="P292" s="197"/>
      <c r="Q292" s="197"/>
      <c r="R292" s="197"/>
      <c r="S292" s="197"/>
      <c r="T292" s="197"/>
      <c r="U292" s="197"/>
      <c r="V292" s="197"/>
      <c r="W292" s="197"/>
      <c r="X292" s="197"/>
      <c r="Y292" s="197"/>
      <c r="Z292" s="197"/>
      <c r="AA292" s="197"/>
      <c r="AB292" s="197"/>
      <c r="AC292" s="197"/>
      <c r="AD292" s="197"/>
      <c r="AE292" s="197"/>
      <c r="AF292" s="197"/>
      <c r="AG292" s="197"/>
      <c r="AH292" s="197"/>
      <c r="AI292" s="197"/>
      <c r="AJ292" s="197"/>
      <c r="AK292" s="197"/>
      <c r="AL292" s="197"/>
    </row>
    <row r="293" s="197" customFormat="1" ht="15.75" customHeight="1">
      <c r="A293" s="197"/>
      <c r="B293" s="197"/>
      <c r="C293" s="197"/>
      <c r="D293" s="197"/>
      <c r="E293" s="197"/>
      <c r="F293" s="197"/>
      <c r="G293" s="197"/>
      <c r="H293" s="197"/>
      <c r="I293" s="197"/>
      <c r="J293" s="197"/>
      <c r="K293" s="197"/>
      <c r="L293" s="197"/>
      <c r="M293" s="197"/>
      <c r="N293" s="197"/>
      <c r="O293" s="197"/>
      <c r="P293" s="197"/>
      <c r="Q293" s="197"/>
      <c r="R293" s="197"/>
      <c r="S293" s="197"/>
      <c r="T293" s="197"/>
      <c r="U293" s="197"/>
      <c r="V293" s="197"/>
      <c r="W293" s="197"/>
      <c r="X293" s="197"/>
      <c r="Y293" s="197"/>
      <c r="Z293" s="197"/>
      <c r="AA293" s="197"/>
      <c r="AB293" s="197"/>
      <c r="AC293" s="197"/>
      <c r="AD293" s="197"/>
      <c r="AE293" s="197"/>
      <c r="AF293" s="197"/>
      <c r="AG293" s="197"/>
      <c r="AH293" s="197"/>
      <c r="AI293" s="197"/>
      <c r="AJ293" s="197"/>
      <c r="AK293" s="197"/>
      <c r="AL293" s="197"/>
    </row>
    <row r="294" s="197" customFormat="1" ht="15.75" customHeight="1">
      <c r="A294" s="197"/>
      <c r="B294" s="197"/>
      <c r="C294" s="197"/>
      <c r="D294" s="197"/>
      <c r="E294" s="197"/>
      <c r="F294" s="197"/>
      <c r="G294" s="197"/>
      <c r="H294" s="197"/>
      <c r="I294" s="197"/>
      <c r="J294" s="197"/>
      <c r="K294" s="197"/>
      <c r="L294" s="197"/>
      <c r="M294" s="197"/>
      <c r="N294" s="197"/>
      <c r="O294" s="197"/>
      <c r="P294" s="197"/>
      <c r="Q294" s="197"/>
      <c r="R294" s="197"/>
      <c r="S294" s="197"/>
      <c r="T294" s="197"/>
      <c r="U294" s="197"/>
      <c r="V294" s="197"/>
      <c r="W294" s="197"/>
      <c r="X294" s="197"/>
      <c r="Y294" s="197"/>
      <c r="Z294" s="197"/>
      <c r="AA294" s="197"/>
      <c r="AB294" s="197"/>
      <c r="AC294" s="197"/>
      <c r="AD294" s="197"/>
      <c r="AE294" s="197"/>
      <c r="AF294" s="197"/>
      <c r="AG294" s="197"/>
      <c r="AH294" s="197"/>
      <c r="AI294" s="197"/>
      <c r="AJ294" s="197"/>
      <c r="AK294" s="197"/>
      <c r="AL294" s="197"/>
    </row>
    <row r="295" s="197" customFormat="1" ht="15.75" customHeight="1">
      <c r="A295" s="197"/>
      <c r="B295" s="197"/>
      <c r="C295" s="197"/>
      <c r="D295" s="197"/>
      <c r="E295" s="197"/>
      <c r="F295" s="197"/>
      <c r="G295" s="197"/>
      <c r="H295" s="197"/>
      <c r="I295" s="197"/>
      <c r="J295" s="197"/>
      <c r="K295" s="197"/>
      <c r="L295" s="197"/>
      <c r="M295" s="197"/>
      <c r="N295" s="197"/>
      <c r="O295" s="197"/>
      <c r="P295" s="197"/>
      <c r="Q295" s="197"/>
      <c r="R295" s="197"/>
      <c r="S295" s="197"/>
      <c r="T295" s="197"/>
      <c r="U295" s="197"/>
      <c r="V295" s="197"/>
      <c r="W295" s="197"/>
      <c r="X295" s="197"/>
      <c r="Y295" s="197"/>
      <c r="Z295" s="197"/>
      <c r="AA295" s="197"/>
      <c r="AB295" s="197"/>
      <c r="AC295" s="197"/>
      <c r="AD295" s="197"/>
      <c r="AE295" s="197"/>
      <c r="AF295" s="197"/>
      <c r="AG295" s="197"/>
      <c r="AH295" s="197"/>
      <c r="AI295" s="197"/>
      <c r="AJ295" s="197"/>
      <c r="AK295" s="197"/>
      <c r="AL295" s="197"/>
    </row>
    <row r="296" s="197" customFormat="1" ht="15.75" customHeight="1">
      <c r="A296" s="197"/>
      <c r="B296" s="197"/>
      <c r="C296" s="197"/>
      <c r="D296" s="197"/>
      <c r="E296" s="197"/>
      <c r="F296" s="197"/>
      <c r="G296" s="197"/>
      <c r="H296" s="197"/>
      <c r="I296" s="197"/>
      <c r="J296" s="197"/>
      <c r="K296" s="197"/>
      <c r="L296" s="197"/>
      <c r="M296" s="197"/>
      <c r="N296" s="197"/>
      <c r="O296" s="197"/>
      <c r="P296" s="197"/>
      <c r="Q296" s="197"/>
      <c r="R296" s="197"/>
      <c r="S296" s="197"/>
      <c r="T296" s="197"/>
      <c r="U296" s="197"/>
      <c r="V296" s="197"/>
      <c r="W296" s="197"/>
      <c r="X296" s="197"/>
      <c r="Y296" s="197"/>
      <c r="Z296" s="197"/>
      <c r="AA296" s="197"/>
      <c r="AB296" s="197"/>
      <c r="AC296" s="197"/>
      <c r="AD296" s="197"/>
      <c r="AE296" s="197"/>
      <c r="AF296" s="197"/>
      <c r="AG296" s="197"/>
      <c r="AH296" s="197"/>
      <c r="AI296" s="197"/>
      <c r="AJ296" s="197"/>
      <c r="AK296" s="197"/>
      <c r="AL296" s="197"/>
    </row>
    <row r="297" s="197" customFormat="1" ht="15.75" customHeight="1">
      <c r="A297" s="197"/>
      <c r="B297" s="197"/>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197"/>
      <c r="AG297" s="197"/>
      <c r="AH297" s="197"/>
      <c r="AI297" s="197"/>
      <c r="AJ297" s="197"/>
      <c r="AK297" s="197"/>
      <c r="AL297" s="197"/>
    </row>
    <row r="298" s="197" customFormat="1" ht="15.75" customHeight="1">
      <c r="A298" s="197"/>
      <c r="B298" s="197"/>
      <c r="C298" s="197"/>
      <c r="D298" s="197"/>
      <c r="E298" s="197"/>
      <c r="F298" s="197"/>
      <c r="G298" s="197"/>
      <c r="H298" s="197"/>
      <c r="I298" s="197"/>
      <c r="J298" s="197"/>
      <c r="K298" s="197"/>
      <c r="L298" s="197"/>
      <c r="M298" s="197"/>
      <c r="N298" s="197"/>
      <c r="O298" s="197"/>
      <c r="P298" s="197"/>
      <c r="Q298" s="197"/>
      <c r="R298" s="197"/>
      <c r="S298" s="197"/>
      <c r="T298" s="197"/>
      <c r="U298" s="197"/>
      <c r="V298" s="197"/>
      <c r="W298" s="197"/>
      <c r="X298" s="197"/>
      <c r="Y298" s="197"/>
      <c r="Z298" s="197"/>
      <c r="AA298" s="197"/>
      <c r="AB298" s="197"/>
      <c r="AC298" s="197"/>
      <c r="AD298" s="197"/>
      <c r="AE298" s="197"/>
      <c r="AF298" s="197"/>
      <c r="AG298" s="197"/>
      <c r="AH298" s="197"/>
      <c r="AI298" s="197"/>
      <c r="AJ298" s="197"/>
      <c r="AK298" s="197"/>
      <c r="AL298" s="197"/>
    </row>
    <row r="299" s="197" customFormat="1" ht="15.75" customHeight="1">
      <c r="A299" s="197"/>
      <c r="B299" s="197"/>
      <c r="C299" s="197"/>
      <c r="D299" s="197"/>
      <c r="E299" s="197"/>
      <c r="F299" s="197"/>
      <c r="G299" s="197"/>
      <c r="H299" s="197"/>
      <c r="I299" s="197"/>
      <c r="J299" s="197"/>
      <c r="K299" s="197"/>
      <c r="L299" s="197"/>
      <c r="M299" s="197"/>
      <c r="N299" s="197"/>
      <c r="O299" s="197"/>
      <c r="P299" s="197"/>
      <c r="Q299" s="197"/>
      <c r="R299" s="197"/>
      <c r="S299" s="197"/>
      <c r="T299" s="197"/>
      <c r="U299" s="197"/>
      <c r="V299" s="197"/>
      <c r="W299" s="197"/>
      <c r="X299" s="197"/>
      <c r="Y299" s="197"/>
      <c r="Z299" s="197"/>
      <c r="AA299" s="197"/>
      <c r="AB299" s="197"/>
      <c r="AC299" s="197"/>
      <c r="AD299" s="197"/>
      <c r="AE299" s="197"/>
      <c r="AF299" s="197"/>
      <c r="AG299" s="197"/>
      <c r="AH299" s="197"/>
      <c r="AI299" s="197"/>
      <c r="AJ299" s="197"/>
      <c r="AK299" s="197"/>
      <c r="AL299" s="197"/>
    </row>
    <row r="300" s="197" customFormat="1" ht="15.75" customHeight="1">
      <c r="A300" s="197"/>
      <c r="B300" s="197"/>
      <c r="C300" s="197"/>
      <c r="D300" s="197"/>
      <c r="E300" s="197"/>
      <c r="F300" s="197"/>
      <c r="G300" s="197"/>
      <c r="H300" s="197"/>
      <c r="I300" s="197"/>
      <c r="J300" s="197"/>
      <c r="K300" s="197"/>
      <c r="L300" s="197"/>
      <c r="M300" s="197"/>
      <c r="N300" s="197"/>
      <c r="O300" s="197"/>
      <c r="P300" s="197"/>
      <c r="Q300" s="197"/>
      <c r="R300" s="197"/>
      <c r="S300" s="197"/>
      <c r="T300" s="197"/>
      <c r="U300" s="197"/>
      <c r="V300" s="197"/>
      <c r="W300" s="197"/>
      <c r="X300" s="197"/>
      <c r="Y300" s="197"/>
      <c r="Z300" s="197"/>
      <c r="AA300" s="197"/>
      <c r="AB300" s="197"/>
      <c r="AC300" s="197"/>
      <c r="AD300" s="197"/>
      <c r="AE300" s="197"/>
      <c r="AF300" s="197"/>
      <c r="AG300" s="197"/>
      <c r="AH300" s="197"/>
      <c r="AI300" s="197"/>
      <c r="AJ300" s="197"/>
      <c r="AK300" s="197"/>
      <c r="AL300" s="197"/>
    </row>
    <row r="301" s="197" customFormat="1" ht="15.75" customHeight="1">
      <c r="A301" s="197"/>
      <c r="B301" s="197"/>
      <c r="C301" s="197"/>
      <c r="D301" s="197"/>
      <c r="E301" s="197"/>
      <c r="F301" s="197"/>
      <c r="G301" s="197"/>
      <c r="H301" s="197"/>
      <c r="I301" s="197"/>
      <c r="J301" s="197"/>
      <c r="K301" s="197"/>
      <c r="L301" s="197"/>
      <c r="M301" s="197"/>
      <c r="N301" s="197"/>
      <c r="O301" s="197"/>
      <c r="P301" s="197"/>
      <c r="Q301" s="197"/>
      <c r="R301" s="197"/>
      <c r="S301" s="197"/>
      <c r="T301" s="197"/>
      <c r="U301" s="197"/>
      <c r="V301" s="197"/>
      <c r="W301" s="197"/>
      <c r="X301" s="197"/>
      <c r="Y301" s="197"/>
      <c r="Z301" s="197"/>
      <c r="AA301" s="197"/>
      <c r="AB301" s="197"/>
      <c r="AC301" s="197"/>
      <c r="AD301" s="197"/>
      <c r="AE301" s="197"/>
      <c r="AF301" s="197"/>
      <c r="AG301" s="197"/>
      <c r="AH301" s="197"/>
      <c r="AI301" s="197"/>
      <c r="AJ301" s="197"/>
      <c r="AK301" s="197"/>
      <c r="AL301" s="197"/>
    </row>
    <row r="302" s="197" customFormat="1" ht="15.75" customHeight="1">
      <c r="A302" s="197"/>
      <c r="B302" s="197"/>
      <c r="C302" s="197"/>
      <c r="D302" s="197"/>
      <c r="E302" s="197"/>
      <c r="F302" s="197"/>
      <c r="G302" s="197"/>
      <c r="H302" s="197"/>
      <c r="I302" s="197"/>
      <c r="J302" s="197"/>
      <c r="K302" s="197"/>
      <c r="L302" s="197"/>
      <c r="M302" s="197"/>
      <c r="N302" s="197"/>
      <c r="O302" s="197"/>
      <c r="P302" s="197"/>
      <c r="Q302" s="197"/>
      <c r="R302" s="197"/>
      <c r="S302" s="197"/>
      <c r="T302" s="197"/>
      <c r="U302" s="197"/>
      <c r="V302" s="197"/>
      <c r="W302" s="197"/>
      <c r="X302" s="197"/>
      <c r="Y302" s="197"/>
      <c r="Z302" s="197"/>
      <c r="AA302" s="197"/>
      <c r="AB302" s="197"/>
      <c r="AC302" s="197"/>
      <c r="AD302" s="197"/>
      <c r="AE302" s="197"/>
      <c r="AF302" s="197"/>
      <c r="AG302" s="197"/>
      <c r="AH302" s="197"/>
      <c r="AI302" s="197"/>
      <c r="AJ302" s="197"/>
      <c r="AK302" s="197"/>
      <c r="AL302" s="197"/>
    </row>
    <row r="303" s="197" customFormat="1" ht="15.75" customHeight="1">
      <c r="A303" s="197"/>
      <c r="B303" s="197"/>
      <c r="C303" s="197"/>
      <c r="D303" s="197"/>
      <c r="E303" s="197"/>
      <c r="F303" s="197"/>
      <c r="G303" s="197"/>
      <c r="H303" s="197"/>
      <c r="I303" s="197"/>
      <c r="J303" s="197"/>
      <c r="K303" s="197"/>
      <c r="L303" s="197"/>
      <c r="M303" s="197"/>
      <c r="N303" s="197"/>
      <c r="O303" s="197"/>
      <c r="P303" s="197"/>
      <c r="Q303" s="197"/>
      <c r="R303" s="197"/>
      <c r="S303" s="197"/>
      <c r="T303" s="197"/>
      <c r="U303" s="197"/>
      <c r="V303" s="197"/>
      <c r="W303" s="197"/>
      <c r="X303" s="197"/>
      <c r="Y303" s="197"/>
      <c r="Z303" s="197"/>
      <c r="AA303" s="197"/>
      <c r="AB303" s="197"/>
      <c r="AC303" s="197"/>
      <c r="AD303" s="197"/>
      <c r="AE303" s="197"/>
      <c r="AF303" s="197"/>
      <c r="AG303" s="197"/>
      <c r="AH303" s="197"/>
      <c r="AI303" s="197"/>
      <c r="AJ303" s="197"/>
      <c r="AK303" s="197"/>
      <c r="AL303" s="197"/>
    </row>
    <row r="304" s="197" customFormat="1" ht="15.75" customHeight="1">
      <c r="A304" s="197"/>
      <c r="B304" s="197"/>
      <c r="C304" s="197"/>
      <c r="D304" s="197"/>
      <c r="E304" s="197"/>
      <c r="F304" s="197"/>
      <c r="G304" s="197"/>
      <c r="H304" s="197"/>
      <c r="I304" s="197"/>
      <c r="J304" s="197"/>
      <c r="K304" s="197"/>
      <c r="L304" s="197"/>
      <c r="M304" s="197"/>
      <c r="N304" s="197"/>
      <c r="O304" s="197"/>
      <c r="P304" s="197"/>
      <c r="Q304" s="197"/>
      <c r="R304" s="197"/>
      <c r="S304" s="197"/>
      <c r="T304" s="197"/>
      <c r="U304" s="197"/>
      <c r="V304" s="197"/>
      <c r="W304" s="197"/>
      <c r="X304" s="197"/>
      <c r="Y304" s="197"/>
      <c r="Z304" s="197"/>
      <c r="AA304" s="197"/>
      <c r="AB304" s="197"/>
      <c r="AC304" s="197"/>
      <c r="AD304" s="197"/>
      <c r="AE304" s="197"/>
      <c r="AF304" s="197"/>
      <c r="AG304" s="197"/>
      <c r="AH304" s="197"/>
      <c r="AI304" s="197"/>
      <c r="AJ304" s="197"/>
      <c r="AK304" s="197"/>
      <c r="AL304" s="197"/>
    </row>
    <row r="305" s="197" customFormat="1" ht="15.75" customHeight="1">
      <c r="A305" s="197"/>
      <c r="B305" s="197"/>
      <c r="C305" s="197"/>
      <c r="D305" s="197"/>
      <c r="E305" s="197"/>
      <c r="F305" s="197"/>
      <c r="G305" s="197"/>
      <c r="H305" s="197"/>
      <c r="I305" s="197"/>
      <c r="J305" s="197"/>
      <c r="K305" s="197"/>
      <c r="L305" s="197"/>
      <c r="M305" s="197"/>
      <c r="N305" s="197"/>
      <c r="O305" s="197"/>
      <c r="P305" s="197"/>
      <c r="Q305" s="197"/>
      <c r="R305" s="197"/>
      <c r="S305" s="197"/>
      <c r="T305" s="197"/>
      <c r="U305" s="197"/>
      <c r="V305" s="197"/>
      <c r="W305" s="197"/>
      <c r="X305" s="197"/>
      <c r="Y305" s="197"/>
      <c r="Z305" s="197"/>
      <c r="AA305" s="197"/>
      <c r="AB305" s="197"/>
      <c r="AC305" s="197"/>
      <c r="AD305" s="197"/>
      <c r="AE305" s="197"/>
      <c r="AF305" s="197"/>
      <c r="AG305" s="197"/>
      <c r="AH305" s="197"/>
      <c r="AI305" s="197"/>
      <c r="AJ305" s="197"/>
      <c r="AK305" s="197"/>
      <c r="AL305" s="197"/>
    </row>
    <row r="306" s="197" customFormat="1" ht="15.75" customHeight="1">
      <c r="A306" s="197"/>
      <c r="B306" s="197"/>
      <c r="C306" s="197"/>
      <c r="D306" s="197"/>
      <c r="E306" s="197"/>
      <c r="F306" s="197"/>
      <c r="G306" s="197"/>
      <c r="H306" s="197"/>
      <c r="I306" s="197"/>
      <c r="J306" s="197"/>
      <c r="K306" s="197"/>
      <c r="L306" s="197"/>
      <c r="M306" s="197"/>
      <c r="N306" s="197"/>
      <c r="O306" s="197"/>
      <c r="P306" s="197"/>
      <c r="Q306" s="197"/>
      <c r="R306" s="197"/>
      <c r="S306" s="197"/>
      <c r="T306" s="197"/>
      <c r="U306" s="197"/>
      <c r="V306" s="197"/>
      <c r="W306" s="197"/>
      <c r="X306" s="197"/>
      <c r="Y306" s="197"/>
      <c r="Z306" s="197"/>
      <c r="AA306" s="197"/>
      <c r="AB306" s="197"/>
      <c r="AC306" s="197"/>
      <c r="AD306" s="197"/>
      <c r="AE306" s="197"/>
      <c r="AF306" s="197"/>
      <c r="AG306" s="197"/>
      <c r="AH306" s="197"/>
      <c r="AI306" s="197"/>
      <c r="AJ306" s="197"/>
      <c r="AK306" s="197"/>
      <c r="AL306" s="197"/>
    </row>
    <row r="307" s="197" customFormat="1" ht="15.75" customHeight="1">
      <c r="A307" s="197"/>
      <c r="B307" s="197"/>
      <c r="C307" s="197"/>
      <c r="D307" s="197"/>
      <c r="E307" s="197"/>
      <c r="F307" s="197"/>
      <c r="G307" s="197"/>
      <c r="H307" s="197"/>
      <c r="I307" s="197"/>
      <c r="J307" s="197"/>
      <c r="K307" s="197"/>
      <c r="L307" s="197"/>
      <c r="M307" s="197"/>
      <c r="N307" s="197"/>
      <c r="O307" s="197"/>
      <c r="P307" s="197"/>
      <c r="Q307" s="197"/>
      <c r="R307" s="197"/>
      <c r="S307" s="197"/>
      <c r="T307" s="197"/>
      <c r="U307" s="197"/>
      <c r="V307" s="197"/>
      <c r="W307" s="197"/>
      <c r="X307" s="197"/>
      <c r="Y307" s="197"/>
      <c r="Z307" s="197"/>
      <c r="AA307" s="197"/>
      <c r="AB307" s="197"/>
      <c r="AC307" s="197"/>
      <c r="AD307" s="197"/>
      <c r="AE307" s="197"/>
      <c r="AF307" s="197"/>
      <c r="AG307" s="197"/>
      <c r="AH307" s="197"/>
      <c r="AI307" s="197"/>
      <c r="AJ307" s="197"/>
      <c r="AK307" s="197"/>
      <c r="AL307" s="197"/>
    </row>
    <row r="308" s="197" customFormat="1" ht="15.75" customHeight="1">
      <c r="A308" s="197"/>
      <c r="B308" s="197"/>
      <c r="C308" s="197"/>
      <c r="D308" s="197"/>
      <c r="E308" s="197"/>
      <c r="F308" s="197"/>
      <c r="G308" s="197"/>
      <c r="H308" s="197"/>
      <c r="I308" s="197"/>
      <c r="J308" s="197"/>
      <c r="K308" s="197"/>
      <c r="L308" s="197"/>
      <c r="M308" s="197"/>
      <c r="N308" s="197"/>
      <c r="O308" s="197"/>
      <c r="P308" s="197"/>
      <c r="Q308" s="197"/>
      <c r="R308" s="197"/>
      <c r="S308" s="197"/>
      <c r="T308" s="197"/>
      <c r="U308" s="197"/>
      <c r="V308" s="197"/>
      <c r="W308" s="197"/>
      <c r="X308" s="197"/>
      <c r="Y308" s="197"/>
      <c r="Z308" s="197"/>
      <c r="AA308" s="197"/>
      <c r="AB308" s="197"/>
      <c r="AC308" s="197"/>
      <c r="AD308" s="197"/>
      <c r="AE308" s="197"/>
      <c r="AF308" s="197"/>
      <c r="AG308" s="197"/>
      <c r="AH308" s="197"/>
      <c r="AI308" s="197"/>
      <c r="AJ308" s="197"/>
      <c r="AK308" s="197"/>
      <c r="AL308" s="197"/>
    </row>
    <row r="309" s="197" customFormat="1" ht="15.75" customHeight="1">
      <c r="A309" s="197"/>
      <c r="B309" s="197"/>
      <c r="C309" s="197"/>
      <c r="D309" s="197"/>
      <c r="E309" s="197"/>
      <c r="F309" s="197"/>
      <c r="G309" s="197"/>
      <c r="H309" s="197"/>
      <c r="I309" s="197"/>
      <c r="J309" s="197"/>
      <c r="K309" s="197"/>
      <c r="L309" s="197"/>
      <c r="M309" s="197"/>
      <c r="N309" s="197"/>
      <c r="O309" s="197"/>
      <c r="P309" s="197"/>
      <c r="Q309" s="197"/>
      <c r="R309" s="197"/>
      <c r="S309" s="197"/>
      <c r="T309" s="197"/>
      <c r="U309" s="197"/>
      <c r="V309" s="197"/>
      <c r="W309" s="197"/>
      <c r="X309" s="197"/>
      <c r="Y309" s="197"/>
      <c r="Z309" s="197"/>
      <c r="AA309" s="197"/>
      <c r="AB309" s="197"/>
      <c r="AC309" s="197"/>
      <c r="AD309" s="197"/>
      <c r="AE309" s="197"/>
      <c r="AF309" s="197"/>
      <c r="AG309" s="197"/>
      <c r="AH309" s="197"/>
      <c r="AI309" s="197"/>
      <c r="AJ309" s="197"/>
      <c r="AK309" s="197"/>
      <c r="AL309" s="197"/>
    </row>
    <row r="310" s="197" customFormat="1" ht="15.75" customHeight="1">
      <c r="A310" s="197"/>
      <c r="B310" s="197"/>
      <c r="C310" s="197"/>
      <c r="D310" s="197"/>
      <c r="E310" s="197"/>
      <c r="F310" s="197"/>
      <c r="G310" s="197"/>
      <c r="H310" s="197"/>
      <c r="I310" s="197"/>
      <c r="J310" s="197"/>
      <c r="K310" s="197"/>
      <c r="L310" s="197"/>
      <c r="M310" s="197"/>
      <c r="N310" s="197"/>
      <c r="O310" s="197"/>
      <c r="P310" s="197"/>
      <c r="Q310" s="197"/>
      <c r="R310" s="197"/>
      <c r="S310" s="197"/>
      <c r="T310" s="197"/>
      <c r="U310" s="197"/>
      <c r="V310" s="197"/>
      <c r="W310" s="197"/>
      <c r="X310" s="197"/>
      <c r="Y310" s="197"/>
      <c r="Z310" s="197"/>
      <c r="AA310" s="197"/>
      <c r="AB310" s="197"/>
      <c r="AC310" s="197"/>
      <c r="AD310" s="197"/>
      <c r="AE310" s="197"/>
      <c r="AF310" s="197"/>
      <c r="AG310" s="197"/>
      <c r="AH310" s="197"/>
      <c r="AI310" s="197"/>
      <c r="AJ310" s="197"/>
      <c r="AK310" s="197"/>
      <c r="AL310" s="197"/>
    </row>
    <row r="311" s="197" customFormat="1" ht="15.75" customHeight="1">
      <c r="A311" s="197"/>
      <c r="B311" s="197"/>
      <c r="C311" s="197"/>
      <c r="D311" s="197"/>
      <c r="E311" s="197"/>
      <c r="F311" s="197"/>
      <c r="G311" s="197"/>
      <c r="H311" s="197"/>
      <c r="I311" s="197"/>
      <c r="J311" s="197"/>
      <c r="K311" s="197"/>
      <c r="L311" s="197"/>
      <c r="M311" s="197"/>
      <c r="N311" s="197"/>
      <c r="O311" s="197"/>
      <c r="P311" s="197"/>
      <c r="Q311" s="197"/>
      <c r="R311" s="197"/>
      <c r="S311" s="197"/>
      <c r="T311" s="197"/>
      <c r="U311" s="197"/>
      <c r="V311" s="197"/>
      <c r="W311" s="197"/>
      <c r="X311" s="197"/>
      <c r="Y311" s="197"/>
      <c r="Z311" s="197"/>
      <c r="AA311" s="197"/>
      <c r="AB311" s="197"/>
      <c r="AC311" s="197"/>
      <c r="AD311" s="197"/>
      <c r="AE311" s="197"/>
      <c r="AF311" s="197"/>
      <c r="AG311" s="197"/>
      <c r="AH311" s="197"/>
      <c r="AI311" s="197"/>
      <c r="AJ311" s="197"/>
      <c r="AK311" s="197"/>
      <c r="AL311" s="197"/>
    </row>
    <row r="312" s="197" customFormat="1" ht="15.75" customHeight="1">
      <c r="A312" s="197"/>
      <c r="B312" s="197"/>
      <c r="C312" s="197"/>
      <c r="D312" s="197"/>
      <c r="E312" s="197"/>
      <c r="F312" s="197"/>
      <c r="G312" s="197"/>
      <c r="H312" s="197"/>
      <c r="I312" s="197"/>
      <c r="J312" s="197"/>
      <c r="K312" s="197"/>
      <c r="L312" s="197"/>
      <c r="M312" s="197"/>
      <c r="N312" s="197"/>
      <c r="O312" s="197"/>
      <c r="P312" s="197"/>
      <c r="Q312" s="197"/>
      <c r="R312" s="197"/>
      <c r="S312" s="197"/>
      <c r="T312" s="197"/>
      <c r="U312" s="197"/>
      <c r="V312" s="197"/>
      <c r="W312" s="197"/>
      <c r="X312" s="197"/>
      <c r="Y312" s="197"/>
      <c r="Z312" s="197"/>
      <c r="AA312" s="197"/>
      <c r="AB312" s="197"/>
      <c r="AC312" s="197"/>
      <c r="AD312" s="197"/>
      <c r="AE312" s="197"/>
      <c r="AF312" s="197"/>
      <c r="AG312" s="197"/>
      <c r="AH312" s="197"/>
      <c r="AI312" s="197"/>
      <c r="AJ312" s="197"/>
      <c r="AK312" s="197"/>
      <c r="AL312" s="197"/>
    </row>
    <row r="313" s="197" customFormat="1" ht="15.75" customHeight="1">
      <c r="A313" s="197"/>
      <c r="B313" s="197"/>
      <c r="C313" s="197"/>
      <c r="D313" s="197"/>
      <c r="E313" s="197"/>
      <c r="F313" s="197"/>
      <c r="G313" s="197"/>
      <c r="H313" s="197"/>
      <c r="I313" s="197"/>
      <c r="J313" s="197"/>
      <c r="K313" s="197"/>
      <c r="L313" s="197"/>
      <c r="M313" s="197"/>
      <c r="N313" s="197"/>
      <c r="O313" s="197"/>
      <c r="P313" s="197"/>
      <c r="Q313" s="197"/>
      <c r="R313" s="197"/>
      <c r="S313" s="197"/>
      <c r="T313" s="197"/>
      <c r="U313" s="197"/>
      <c r="V313" s="197"/>
      <c r="W313" s="197"/>
      <c r="X313" s="197"/>
      <c r="Y313" s="197"/>
      <c r="Z313" s="197"/>
      <c r="AA313" s="197"/>
      <c r="AB313" s="197"/>
      <c r="AC313" s="197"/>
      <c r="AD313" s="197"/>
      <c r="AE313" s="197"/>
      <c r="AF313" s="197"/>
      <c r="AG313" s="197"/>
      <c r="AH313" s="197"/>
      <c r="AI313" s="197"/>
      <c r="AJ313" s="197"/>
      <c r="AK313" s="197"/>
      <c r="AL313" s="197"/>
    </row>
    <row r="314" s="197" customFormat="1" ht="15.75" customHeight="1">
      <c r="A314" s="197"/>
      <c r="B314" s="197"/>
      <c r="C314" s="197"/>
      <c r="D314" s="197"/>
      <c r="E314" s="197"/>
      <c r="F314" s="197"/>
      <c r="G314" s="197"/>
      <c r="H314" s="197"/>
      <c r="I314" s="197"/>
      <c r="J314" s="197"/>
      <c r="K314" s="197"/>
      <c r="L314" s="197"/>
      <c r="M314" s="197"/>
      <c r="N314" s="197"/>
      <c r="O314" s="197"/>
      <c r="P314" s="197"/>
      <c r="Q314" s="197"/>
      <c r="R314" s="197"/>
      <c r="S314" s="197"/>
      <c r="T314" s="197"/>
      <c r="U314" s="197"/>
      <c r="V314" s="197"/>
      <c r="W314" s="197"/>
      <c r="X314" s="197"/>
      <c r="Y314" s="197"/>
      <c r="Z314" s="197"/>
      <c r="AA314" s="197"/>
      <c r="AB314" s="197"/>
      <c r="AC314" s="197"/>
      <c r="AD314" s="197"/>
      <c r="AE314" s="197"/>
      <c r="AF314" s="197"/>
      <c r="AG314" s="197"/>
      <c r="AH314" s="197"/>
      <c r="AI314" s="197"/>
      <c r="AJ314" s="197"/>
      <c r="AK314" s="197"/>
      <c r="AL314" s="197"/>
    </row>
    <row r="315" s="197" customFormat="1" ht="15.75" customHeight="1">
      <c r="A315" s="197"/>
      <c r="B315" s="197"/>
      <c r="C315" s="197"/>
      <c r="D315" s="197"/>
      <c r="E315" s="197"/>
      <c r="F315" s="197"/>
      <c r="G315" s="197"/>
      <c r="H315" s="197"/>
      <c r="I315" s="197"/>
      <c r="J315" s="197"/>
      <c r="K315" s="197"/>
      <c r="L315" s="197"/>
      <c r="M315" s="197"/>
      <c r="N315" s="197"/>
      <c r="O315" s="197"/>
      <c r="P315" s="197"/>
      <c r="Q315" s="197"/>
      <c r="R315" s="197"/>
      <c r="S315" s="197"/>
      <c r="T315" s="197"/>
      <c r="U315" s="197"/>
      <c r="V315" s="197"/>
      <c r="W315" s="197"/>
      <c r="X315" s="197"/>
      <c r="Y315" s="197"/>
      <c r="Z315" s="197"/>
      <c r="AA315" s="197"/>
      <c r="AB315" s="197"/>
      <c r="AC315" s="197"/>
      <c r="AD315" s="197"/>
      <c r="AE315" s="197"/>
      <c r="AF315" s="197"/>
      <c r="AG315" s="197"/>
      <c r="AH315" s="197"/>
      <c r="AI315" s="197"/>
      <c r="AJ315" s="197"/>
      <c r="AK315" s="197"/>
      <c r="AL315" s="197"/>
    </row>
    <row r="316" s="197" customFormat="1" ht="15.75" customHeight="1">
      <c r="A316" s="197"/>
      <c r="B316" s="197"/>
      <c r="C316" s="197"/>
      <c r="D316" s="197"/>
      <c r="E316" s="197"/>
      <c r="F316" s="197"/>
      <c r="G316" s="197"/>
      <c r="H316" s="197"/>
      <c r="I316" s="197"/>
      <c r="J316" s="197"/>
      <c r="K316" s="197"/>
      <c r="L316" s="197"/>
      <c r="M316" s="197"/>
      <c r="N316" s="197"/>
      <c r="O316" s="197"/>
      <c r="P316" s="197"/>
      <c r="Q316" s="197"/>
      <c r="R316" s="197"/>
      <c r="S316" s="197"/>
      <c r="T316" s="197"/>
      <c r="U316" s="197"/>
      <c r="V316" s="197"/>
      <c r="W316" s="197"/>
      <c r="X316" s="197"/>
      <c r="Y316" s="197"/>
      <c r="Z316" s="197"/>
      <c r="AA316" s="197"/>
      <c r="AB316" s="197"/>
      <c r="AC316" s="197"/>
      <c r="AD316" s="197"/>
      <c r="AE316" s="197"/>
      <c r="AF316" s="197"/>
      <c r="AG316" s="197"/>
      <c r="AH316" s="197"/>
      <c r="AI316" s="197"/>
      <c r="AJ316" s="197"/>
      <c r="AK316" s="197"/>
      <c r="AL316" s="197"/>
    </row>
    <row r="317" s="197" customFormat="1" ht="15.75" customHeight="1">
      <c r="A317" s="197"/>
      <c r="B317" s="197"/>
      <c r="C317" s="197"/>
      <c r="D317" s="197"/>
      <c r="E317" s="197"/>
      <c r="F317" s="197"/>
      <c r="G317" s="197"/>
      <c r="H317" s="197"/>
      <c r="I317" s="197"/>
      <c r="J317" s="197"/>
      <c r="K317" s="197"/>
      <c r="L317" s="197"/>
      <c r="M317" s="197"/>
      <c r="N317" s="197"/>
      <c r="O317" s="197"/>
      <c r="P317" s="197"/>
      <c r="Q317" s="197"/>
      <c r="R317" s="197"/>
      <c r="S317" s="197"/>
      <c r="T317" s="197"/>
      <c r="U317" s="197"/>
      <c r="V317" s="197"/>
      <c r="W317" s="197"/>
      <c r="X317" s="197"/>
      <c r="Y317" s="197"/>
      <c r="Z317" s="197"/>
      <c r="AA317" s="197"/>
      <c r="AB317" s="197"/>
      <c r="AC317" s="197"/>
      <c r="AD317" s="197"/>
      <c r="AE317" s="197"/>
      <c r="AF317" s="197"/>
      <c r="AG317" s="197"/>
      <c r="AH317" s="197"/>
      <c r="AI317" s="197"/>
      <c r="AJ317" s="197"/>
      <c r="AK317" s="197"/>
      <c r="AL317" s="197"/>
    </row>
    <row r="318" s="197" customFormat="1" ht="15.75" customHeight="1">
      <c r="A318" s="197"/>
      <c r="B318" s="197"/>
      <c r="C318" s="197"/>
      <c r="D318" s="197"/>
      <c r="E318" s="197"/>
      <c r="F318" s="197"/>
      <c r="G318" s="197"/>
      <c r="H318" s="197"/>
      <c r="I318" s="197"/>
      <c r="J318" s="197"/>
      <c r="K318" s="197"/>
      <c r="L318" s="197"/>
      <c r="M318" s="197"/>
      <c r="N318" s="197"/>
      <c r="O318" s="197"/>
      <c r="P318" s="197"/>
      <c r="Q318" s="197"/>
      <c r="R318" s="197"/>
      <c r="S318" s="197"/>
      <c r="T318" s="197"/>
      <c r="U318" s="197"/>
      <c r="V318" s="197"/>
      <c r="W318" s="197"/>
      <c r="X318" s="197"/>
      <c r="Y318" s="197"/>
      <c r="Z318" s="197"/>
      <c r="AA318" s="197"/>
      <c r="AB318" s="197"/>
      <c r="AC318" s="197"/>
      <c r="AD318" s="197"/>
      <c r="AE318" s="197"/>
      <c r="AF318" s="197"/>
      <c r="AG318" s="197"/>
      <c r="AH318" s="197"/>
      <c r="AI318" s="197"/>
      <c r="AJ318" s="197"/>
      <c r="AK318" s="197"/>
      <c r="AL318" s="197"/>
    </row>
    <row r="319" s="197" customFormat="1" ht="15.75" customHeight="1">
      <c r="A319" s="197"/>
      <c r="B319" s="197"/>
      <c r="C319" s="197"/>
      <c r="D319" s="197"/>
      <c r="E319" s="197"/>
      <c r="F319" s="197"/>
      <c r="G319" s="197"/>
      <c r="H319" s="197"/>
      <c r="I319" s="197"/>
      <c r="J319" s="197"/>
      <c r="K319" s="197"/>
      <c r="L319" s="197"/>
      <c r="M319" s="197"/>
      <c r="N319" s="197"/>
      <c r="O319" s="197"/>
      <c r="P319" s="197"/>
      <c r="Q319" s="197"/>
      <c r="R319" s="197"/>
      <c r="S319" s="197"/>
      <c r="T319" s="197"/>
      <c r="U319" s="197"/>
      <c r="V319" s="197"/>
      <c r="W319" s="197"/>
      <c r="X319" s="197"/>
      <c r="Y319" s="197"/>
      <c r="Z319" s="197"/>
      <c r="AA319" s="197"/>
      <c r="AB319" s="197"/>
      <c r="AC319" s="197"/>
      <c r="AD319" s="197"/>
      <c r="AE319" s="197"/>
      <c r="AF319" s="197"/>
      <c r="AG319" s="197"/>
      <c r="AH319" s="197"/>
      <c r="AI319" s="197"/>
      <c r="AJ319" s="197"/>
      <c r="AK319" s="197"/>
      <c r="AL319" s="197"/>
    </row>
    <row r="320" s="197" customFormat="1" ht="15.75" customHeight="1">
      <c r="A320" s="197"/>
      <c r="B320" s="197"/>
      <c r="C320" s="197"/>
      <c r="D320" s="197"/>
      <c r="E320" s="197"/>
      <c r="F320" s="197"/>
      <c r="G320" s="197"/>
      <c r="H320" s="197"/>
      <c r="I320" s="197"/>
      <c r="J320" s="197"/>
      <c r="K320" s="197"/>
      <c r="L320" s="197"/>
      <c r="M320" s="197"/>
      <c r="N320" s="197"/>
      <c r="O320" s="197"/>
      <c r="P320" s="197"/>
      <c r="Q320" s="197"/>
      <c r="R320" s="197"/>
      <c r="S320" s="197"/>
      <c r="T320" s="197"/>
      <c r="U320" s="197"/>
      <c r="V320" s="197"/>
      <c r="W320" s="197"/>
      <c r="X320" s="197"/>
      <c r="Y320" s="197"/>
      <c r="Z320" s="197"/>
      <c r="AA320" s="197"/>
      <c r="AB320" s="197"/>
      <c r="AC320" s="197"/>
      <c r="AD320" s="197"/>
      <c r="AE320" s="197"/>
      <c r="AF320" s="197"/>
      <c r="AG320" s="197"/>
      <c r="AH320" s="197"/>
      <c r="AI320" s="197"/>
      <c r="AJ320" s="197"/>
      <c r="AK320" s="197"/>
      <c r="AL320" s="197"/>
    </row>
    <row r="321" s="197" customFormat="1" ht="15.75" customHeight="1">
      <c r="A321" s="197"/>
      <c r="B321" s="197"/>
      <c r="C321" s="197"/>
      <c r="D321" s="197"/>
      <c r="E321" s="197"/>
      <c r="F321" s="197"/>
      <c r="G321" s="197"/>
      <c r="H321" s="197"/>
      <c r="I321" s="197"/>
      <c r="J321" s="197"/>
      <c r="K321" s="197"/>
      <c r="L321" s="197"/>
      <c r="M321" s="197"/>
      <c r="N321" s="197"/>
      <c r="O321" s="197"/>
      <c r="P321" s="197"/>
      <c r="Q321" s="197"/>
      <c r="R321" s="197"/>
      <c r="S321" s="197"/>
      <c r="T321" s="197"/>
      <c r="U321" s="197"/>
      <c r="V321" s="197"/>
      <c r="W321" s="197"/>
      <c r="X321" s="197"/>
      <c r="Y321" s="197"/>
      <c r="Z321" s="197"/>
      <c r="AA321" s="197"/>
      <c r="AB321" s="197"/>
      <c r="AC321" s="197"/>
      <c r="AD321" s="197"/>
      <c r="AE321" s="197"/>
      <c r="AF321" s="197"/>
      <c r="AG321" s="197"/>
      <c r="AH321" s="197"/>
      <c r="AI321" s="197"/>
      <c r="AJ321" s="197"/>
      <c r="AK321" s="197"/>
      <c r="AL321" s="197"/>
    </row>
    <row r="322" s="197" customFormat="1" ht="15.75" customHeight="1">
      <c r="A322" s="197"/>
      <c r="B322" s="197"/>
      <c r="C322" s="197"/>
      <c r="D322" s="197"/>
      <c r="E322" s="197"/>
      <c r="F322" s="197"/>
      <c r="G322" s="197"/>
      <c r="H322" s="197"/>
      <c r="I322" s="197"/>
      <c r="J322" s="197"/>
      <c r="K322" s="197"/>
      <c r="L322" s="197"/>
      <c r="M322" s="197"/>
      <c r="N322" s="197"/>
      <c r="O322" s="197"/>
      <c r="P322" s="197"/>
      <c r="Q322" s="197"/>
      <c r="R322" s="197"/>
      <c r="S322" s="197"/>
      <c r="T322" s="197"/>
      <c r="U322" s="197"/>
      <c r="V322" s="197"/>
      <c r="W322" s="197"/>
      <c r="X322" s="197"/>
      <c r="Y322" s="197"/>
      <c r="Z322" s="197"/>
      <c r="AA322" s="197"/>
      <c r="AB322" s="197"/>
      <c r="AC322" s="197"/>
      <c r="AD322" s="197"/>
      <c r="AE322" s="197"/>
      <c r="AF322" s="197"/>
      <c r="AG322" s="197"/>
      <c r="AH322" s="197"/>
      <c r="AI322" s="197"/>
      <c r="AJ322" s="197"/>
      <c r="AK322" s="197"/>
      <c r="AL322" s="197"/>
    </row>
    <row r="323" s="197" customFormat="1" ht="15.75" customHeight="1">
      <c r="A323" s="197"/>
      <c r="B323" s="197"/>
      <c r="C323" s="197"/>
      <c r="D323" s="197"/>
      <c r="E323" s="197"/>
      <c r="F323" s="197"/>
      <c r="G323" s="197"/>
      <c r="H323" s="197"/>
      <c r="I323" s="197"/>
      <c r="J323" s="197"/>
      <c r="K323" s="197"/>
      <c r="L323" s="197"/>
      <c r="M323" s="197"/>
      <c r="N323" s="197"/>
      <c r="O323" s="197"/>
      <c r="P323" s="197"/>
      <c r="Q323" s="197"/>
      <c r="R323" s="197"/>
      <c r="S323" s="197"/>
      <c r="T323" s="197"/>
      <c r="U323" s="197"/>
      <c r="V323" s="197"/>
      <c r="W323" s="197"/>
      <c r="X323" s="197"/>
      <c r="Y323" s="197"/>
      <c r="Z323" s="197"/>
      <c r="AA323" s="197"/>
      <c r="AB323" s="197"/>
      <c r="AC323" s="197"/>
      <c r="AD323" s="197"/>
      <c r="AE323" s="197"/>
      <c r="AF323" s="197"/>
      <c r="AG323" s="197"/>
      <c r="AH323" s="197"/>
      <c r="AI323" s="197"/>
      <c r="AJ323" s="197"/>
      <c r="AK323" s="197"/>
      <c r="AL323" s="197"/>
    </row>
    <row r="324" s="197" customFormat="1" ht="15.75" customHeight="1">
      <c r="A324" s="197"/>
      <c r="B324" s="197"/>
      <c r="C324" s="197"/>
      <c r="D324" s="197"/>
      <c r="E324" s="197"/>
      <c r="F324" s="197"/>
      <c r="G324" s="197"/>
      <c r="H324" s="197"/>
      <c r="I324" s="197"/>
      <c r="J324" s="197"/>
      <c r="K324" s="197"/>
      <c r="L324" s="197"/>
      <c r="M324" s="197"/>
      <c r="N324" s="197"/>
      <c r="O324" s="197"/>
      <c r="P324" s="197"/>
      <c r="Q324" s="197"/>
      <c r="R324" s="197"/>
      <c r="S324" s="197"/>
      <c r="T324" s="197"/>
      <c r="U324" s="197"/>
      <c r="V324" s="197"/>
      <c r="W324" s="197"/>
      <c r="X324" s="197"/>
      <c r="Y324" s="197"/>
      <c r="Z324" s="197"/>
      <c r="AA324" s="197"/>
      <c r="AB324" s="197"/>
      <c r="AC324" s="197"/>
      <c r="AD324" s="197"/>
      <c r="AE324" s="197"/>
      <c r="AF324" s="197"/>
      <c r="AG324" s="197"/>
      <c r="AH324" s="197"/>
      <c r="AI324" s="197"/>
      <c r="AJ324" s="197"/>
      <c r="AK324" s="197"/>
      <c r="AL324" s="197"/>
    </row>
    <row r="325" s="197" customFormat="1" ht="15.75" customHeight="1">
      <c r="A325" s="197"/>
      <c r="B325" s="197"/>
      <c r="C325" s="197"/>
      <c r="D325" s="197"/>
      <c r="E325" s="197"/>
      <c r="F325" s="197"/>
      <c r="G325" s="197"/>
      <c r="H325" s="197"/>
      <c r="I325" s="197"/>
      <c r="J325" s="197"/>
      <c r="K325" s="197"/>
      <c r="L325" s="197"/>
      <c r="M325" s="197"/>
      <c r="N325" s="197"/>
      <c r="O325" s="197"/>
      <c r="P325" s="197"/>
      <c r="Q325" s="197"/>
      <c r="R325" s="197"/>
      <c r="S325" s="197"/>
      <c r="T325" s="197"/>
      <c r="U325" s="197"/>
      <c r="V325" s="197"/>
      <c r="W325" s="197"/>
      <c r="X325" s="197"/>
      <c r="Y325" s="197"/>
      <c r="Z325" s="197"/>
      <c r="AA325" s="197"/>
      <c r="AB325" s="197"/>
      <c r="AC325" s="197"/>
      <c r="AD325" s="197"/>
      <c r="AE325" s="197"/>
      <c r="AF325" s="197"/>
      <c r="AG325" s="197"/>
      <c r="AH325" s="197"/>
      <c r="AI325" s="197"/>
      <c r="AJ325" s="197"/>
      <c r="AK325" s="197"/>
      <c r="AL325" s="197"/>
    </row>
    <row r="326" s="197" customFormat="1" ht="15.75" customHeight="1">
      <c r="A326" s="197"/>
      <c r="B326" s="197"/>
      <c r="C326" s="197"/>
      <c r="D326" s="197"/>
      <c r="E326" s="197"/>
      <c r="F326" s="197"/>
      <c r="G326" s="197"/>
      <c r="H326" s="197"/>
      <c r="I326" s="197"/>
      <c r="J326" s="197"/>
      <c r="K326" s="197"/>
      <c r="L326" s="197"/>
      <c r="M326" s="197"/>
      <c r="N326" s="197"/>
      <c r="O326" s="197"/>
      <c r="P326" s="197"/>
      <c r="Q326" s="197"/>
      <c r="R326" s="197"/>
      <c r="S326" s="197"/>
      <c r="T326" s="197"/>
      <c r="U326" s="197"/>
      <c r="V326" s="197"/>
      <c r="W326" s="197"/>
      <c r="X326" s="197"/>
      <c r="Y326" s="197"/>
      <c r="Z326" s="197"/>
      <c r="AA326" s="197"/>
      <c r="AB326" s="197"/>
      <c r="AC326" s="197"/>
      <c r="AD326" s="197"/>
      <c r="AE326" s="197"/>
      <c r="AF326" s="197"/>
      <c r="AG326" s="197"/>
      <c r="AH326" s="197"/>
      <c r="AI326" s="197"/>
      <c r="AJ326" s="197"/>
      <c r="AK326" s="197"/>
      <c r="AL326" s="197"/>
    </row>
    <row r="327" s="197" customFormat="1" ht="15.75" customHeight="1">
      <c r="A327" s="197"/>
      <c r="B327" s="197"/>
      <c r="C327" s="197"/>
      <c r="D327" s="197"/>
      <c r="E327" s="197"/>
      <c r="F327" s="197"/>
      <c r="G327" s="197"/>
      <c r="H327" s="197"/>
      <c r="I327" s="197"/>
      <c r="J327" s="197"/>
      <c r="K327" s="197"/>
      <c r="L327" s="197"/>
      <c r="M327" s="197"/>
      <c r="N327" s="197"/>
      <c r="O327" s="197"/>
      <c r="P327" s="197"/>
      <c r="Q327" s="197"/>
      <c r="R327" s="197"/>
      <c r="S327" s="197"/>
      <c r="T327" s="197"/>
      <c r="U327" s="197"/>
      <c r="V327" s="197"/>
      <c r="W327" s="197"/>
      <c r="X327" s="197"/>
      <c r="Y327" s="197"/>
      <c r="Z327" s="197"/>
      <c r="AA327" s="197"/>
      <c r="AB327" s="197"/>
      <c r="AC327" s="197"/>
      <c r="AD327" s="197"/>
      <c r="AE327" s="197"/>
      <c r="AF327" s="197"/>
      <c r="AG327" s="197"/>
      <c r="AH327" s="197"/>
      <c r="AI327" s="197"/>
      <c r="AJ327" s="197"/>
      <c r="AK327" s="197"/>
      <c r="AL327" s="197"/>
    </row>
    <row r="328" s="197" customFormat="1" ht="15.75" customHeight="1">
      <c r="A328" s="197"/>
      <c r="B328" s="197"/>
      <c r="C328" s="197"/>
      <c r="D328" s="197"/>
      <c r="E328" s="197"/>
      <c r="F328" s="197"/>
      <c r="G328" s="197"/>
      <c r="H328" s="197"/>
      <c r="I328" s="197"/>
      <c r="J328" s="197"/>
      <c r="K328" s="197"/>
      <c r="L328" s="197"/>
      <c r="M328" s="197"/>
      <c r="N328" s="197"/>
      <c r="O328" s="197"/>
      <c r="P328" s="197"/>
      <c r="Q328" s="197"/>
      <c r="R328" s="197"/>
      <c r="S328" s="197"/>
      <c r="T328" s="197"/>
      <c r="U328" s="197"/>
      <c r="V328" s="197"/>
      <c r="W328" s="197"/>
      <c r="X328" s="197"/>
      <c r="Y328" s="197"/>
      <c r="Z328" s="197"/>
      <c r="AA328" s="197"/>
      <c r="AB328" s="197"/>
      <c r="AC328" s="197"/>
      <c r="AD328" s="197"/>
      <c r="AE328" s="197"/>
      <c r="AF328" s="197"/>
      <c r="AG328" s="197"/>
      <c r="AH328" s="197"/>
      <c r="AI328" s="197"/>
      <c r="AJ328" s="197"/>
      <c r="AK328" s="197"/>
      <c r="AL328" s="197"/>
    </row>
    <row r="329" s="197" customFormat="1" ht="15.75" customHeight="1">
      <c r="A329" s="197"/>
      <c r="B329" s="197"/>
      <c r="C329" s="197"/>
      <c r="D329" s="197"/>
      <c r="E329" s="197"/>
      <c r="F329" s="197"/>
      <c r="G329" s="197"/>
      <c r="H329" s="197"/>
      <c r="I329" s="197"/>
      <c r="J329" s="197"/>
      <c r="K329" s="197"/>
      <c r="L329" s="197"/>
      <c r="M329" s="197"/>
      <c r="N329" s="197"/>
      <c r="O329" s="197"/>
      <c r="P329" s="197"/>
      <c r="Q329" s="197"/>
      <c r="R329" s="197"/>
      <c r="S329" s="197"/>
      <c r="T329" s="197"/>
      <c r="U329" s="197"/>
      <c r="V329" s="197"/>
      <c r="W329" s="197"/>
      <c r="X329" s="197"/>
      <c r="Y329" s="197"/>
      <c r="Z329" s="197"/>
      <c r="AA329" s="197"/>
      <c r="AB329" s="197"/>
      <c r="AC329" s="197"/>
      <c r="AD329" s="197"/>
      <c r="AE329" s="197"/>
      <c r="AF329" s="197"/>
      <c r="AG329" s="197"/>
      <c r="AH329" s="197"/>
      <c r="AI329" s="197"/>
      <c r="AJ329" s="197"/>
      <c r="AK329" s="197"/>
      <c r="AL329" s="197"/>
    </row>
    <row r="330" s="197" customFormat="1" ht="15.75" customHeight="1">
      <c r="A330" s="197"/>
      <c r="B330" s="197"/>
      <c r="C330" s="197"/>
      <c r="D330" s="197"/>
      <c r="E330" s="197"/>
      <c r="F330" s="197"/>
      <c r="G330" s="197"/>
      <c r="H330" s="197"/>
      <c r="I330" s="197"/>
      <c r="J330" s="197"/>
      <c r="K330" s="197"/>
      <c r="L330" s="197"/>
      <c r="M330" s="197"/>
      <c r="N330" s="197"/>
      <c r="O330" s="197"/>
      <c r="P330" s="197"/>
      <c r="Q330" s="197"/>
      <c r="R330" s="197"/>
      <c r="S330" s="197"/>
      <c r="T330" s="197"/>
      <c r="U330" s="197"/>
      <c r="V330" s="197"/>
      <c r="W330" s="197"/>
      <c r="X330" s="197"/>
      <c r="Y330" s="197"/>
      <c r="Z330" s="197"/>
      <c r="AA330" s="197"/>
      <c r="AB330" s="197"/>
      <c r="AC330" s="197"/>
      <c r="AD330" s="197"/>
      <c r="AE330" s="197"/>
      <c r="AF330" s="197"/>
      <c r="AG330" s="197"/>
      <c r="AH330" s="197"/>
      <c r="AI330" s="197"/>
      <c r="AJ330" s="197"/>
      <c r="AK330" s="197"/>
      <c r="AL330" s="197"/>
    </row>
    <row r="331" s="197" customFormat="1" ht="15.75" customHeight="1">
      <c r="A331" s="197"/>
      <c r="B331" s="197"/>
      <c r="C331" s="197"/>
      <c r="D331" s="197"/>
      <c r="E331" s="197"/>
      <c r="F331" s="197"/>
      <c r="G331" s="197"/>
      <c r="H331" s="197"/>
      <c r="I331" s="197"/>
      <c r="J331" s="197"/>
      <c r="K331" s="197"/>
      <c r="L331" s="197"/>
      <c r="M331" s="197"/>
      <c r="N331" s="197"/>
      <c r="O331" s="197"/>
      <c r="P331" s="197"/>
      <c r="Q331" s="197"/>
      <c r="R331" s="197"/>
      <c r="S331" s="197"/>
      <c r="T331" s="197"/>
      <c r="U331" s="197"/>
      <c r="V331" s="197"/>
      <c r="W331" s="197"/>
      <c r="X331" s="197"/>
      <c r="Y331" s="197"/>
      <c r="Z331" s="197"/>
      <c r="AA331" s="197"/>
      <c r="AB331" s="197"/>
      <c r="AC331" s="197"/>
      <c r="AD331" s="197"/>
      <c r="AE331" s="197"/>
      <c r="AF331" s="197"/>
      <c r="AG331" s="197"/>
      <c r="AH331" s="197"/>
      <c r="AI331" s="197"/>
      <c r="AJ331" s="197"/>
      <c r="AK331" s="197"/>
      <c r="AL331" s="197"/>
    </row>
    <row r="332" s="197" customFormat="1" ht="15.75" customHeight="1">
      <c r="A332" s="197"/>
      <c r="B332" s="197"/>
      <c r="C332" s="197"/>
      <c r="D332" s="197"/>
      <c r="E332" s="197"/>
      <c r="F332" s="197"/>
      <c r="G332" s="197"/>
      <c r="H332" s="197"/>
      <c r="I332" s="197"/>
      <c r="J332" s="197"/>
      <c r="K332" s="197"/>
      <c r="L332" s="197"/>
      <c r="M332" s="197"/>
      <c r="N332" s="197"/>
      <c r="O332" s="197"/>
      <c r="P332" s="197"/>
      <c r="Q332" s="197"/>
      <c r="R332" s="197"/>
      <c r="S332" s="197"/>
      <c r="T332" s="197"/>
      <c r="U332" s="197"/>
      <c r="V332" s="197"/>
      <c r="W332" s="197"/>
      <c r="X332" s="197"/>
      <c r="Y332" s="197"/>
      <c r="Z332" s="197"/>
      <c r="AA332" s="197"/>
      <c r="AB332" s="197"/>
      <c r="AC332" s="197"/>
      <c r="AD332" s="197"/>
      <c r="AE332" s="197"/>
      <c r="AF332" s="197"/>
      <c r="AG332" s="197"/>
      <c r="AH332" s="197"/>
      <c r="AI332" s="197"/>
      <c r="AJ332" s="197"/>
      <c r="AK332" s="197"/>
      <c r="AL332" s="197"/>
    </row>
    <row r="333" s="197" customFormat="1" ht="15.75" customHeight="1">
      <c r="A333" s="197"/>
      <c r="B333" s="197"/>
      <c r="C333" s="197"/>
      <c r="D333" s="197"/>
      <c r="E333" s="197"/>
      <c r="F333" s="197"/>
      <c r="G333" s="197"/>
      <c r="H333" s="197"/>
      <c r="I333" s="197"/>
      <c r="J333" s="197"/>
      <c r="K333" s="197"/>
      <c r="L333" s="197"/>
      <c r="M333" s="197"/>
      <c r="N333" s="197"/>
      <c r="O333" s="197"/>
      <c r="P333" s="197"/>
      <c r="Q333" s="197"/>
      <c r="R333" s="197"/>
      <c r="S333" s="197"/>
      <c r="T333" s="197"/>
      <c r="U333" s="197"/>
      <c r="V333" s="197"/>
      <c r="W333" s="197"/>
      <c r="X333" s="197"/>
      <c r="Y333" s="197"/>
      <c r="Z333" s="197"/>
      <c r="AA333" s="197"/>
      <c r="AB333" s="197"/>
      <c r="AC333" s="197"/>
      <c r="AD333" s="197"/>
      <c r="AE333" s="197"/>
      <c r="AF333" s="197"/>
      <c r="AG333" s="197"/>
      <c r="AH333" s="197"/>
      <c r="AI333" s="197"/>
      <c r="AJ333" s="197"/>
      <c r="AK333" s="197"/>
      <c r="AL333" s="197"/>
    </row>
    <row r="334" s="197" customFormat="1" ht="15.75" customHeight="1">
      <c r="A334" s="197"/>
      <c r="B334" s="197"/>
      <c r="C334" s="197"/>
      <c r="D334" s="197"/>
      <c r="E334" s="197"/>
      <c r="F334" s="197"/>
      <c r="G334" s="197"/>
      <c r="H334" s="197"/>
      <c r="I334" s="197"/>
      <c r="J334" s="197"/>
      <c r="K334" s="197"/>
      <c r="L334" s="197"/>
      <c r="M334" s="197"/>
      <c r="N334" s="197"/>
      <c r="O334" s="197"/>
      <c r="P334" s="197"/>
      <c r="Q334" s="197"/>
      <c r="R334" s="197"/>
      <c r="S334" s="197"/>
      <c r="T334" s="197"/>
      <c r="U334" s="197"/>
      <c r="V334" s="197"/>
      <c r="W334" s="197"/>
      <c r="X334" s="197"/>
      <c r="Y334" s="197"/>
      <c r="Z334" s="197"/>
      <c r="AA334" s="197"/>
      <c r="AB334" s="197"/>
      <c r="AC334" s="197"/>
      <c r="AD334" s="197"/>
      <c r="AE334" s="197"/>
      <c r="AF334" s="197"/>
      <c r="AG334" s="197"/>
      <c r="AH334" s="197"/>
      <c r="AI334" s="197"/>
      <c r="AJ334" s="197"/>
      <c r="AK334" s="197"/>
      <c r="AL334" s="197"/>
    </row>
    <row r="335" s="197" customFormat="1" ht="15.75" customHeight="1">
      <c r="A335" s="197"/>
      <c r="B335" s="197"/>
      <c r="C335" s="197"/>
      <c r="D335" s="197"/>
      <c r="E335" s="197"/>
      <c r="F335" s="197"/>
      <c r="G335" s="197"/>
      <c r="H335" s="197"/>
      <c r="I335" s="197"/>
      <c r="J335" s="197"/>
      <c r="K335" s="197"/>
      <c r="L335" s="197"/>
      <c r="M335" s="197"/>
      <c r="N335" s="197"/>
      <c r="O335" s="197"/>
      <c r="P335" s="197"/>
      <c r="Q335" s="197"/>
      <c r="R335" s="197"/>
      <c r="S335" s="197"/>
      <c r="T335" s="197"/>
      <c r="U335" s="197"/>
      <c r="V335" s="197"/>
      <c r="W335" s="197"/>
      <c r="X335" s="197"/>
      <c r="Y335" s="197"/>
      <c r="Z335" s="197"/>
      <c r="AA335" s="197"/>
      <c r="AB335" s="197"/>
      <c r="AC335" s="197"/>
      <c r="AD335" s="197"/>
      <c r="AE335" s="197"/>
      <c r="AF335" s="197"/>
      <c r="AG335" s="197"/>
      <c r="AH335" s="197"/>
      <c r="AI335" s="197"/>
      <c r="AJ335" s="197"/>
      <c r="AK335" s="197"/>
      <c r="AL335" s="197"/>
    </row>
    <row r="336" s="197" customFormat="1" ht="15.75" customHeight="1">
      <c r="A336" s="197"/>
      <c r="B336" s="197"/>
      <c r="C336" s="197"/>
      <c r="D336" s="197"/>
      <c r="E336" s="197"/>
      <c r="F336" s="197"/>
      <c r="G336" s="197"/>
      <c r="H336" s="197"/>
      <c r="I336" s="197"/>
      <c r="J336" s="197"/>
      <c r="K336" s="197"/>
      <c r="L336" s="197"/>
      <c r="M336" s="197"/>
      <c r="N336" s="197"/>
      <c r="O336" s="197"/>
      <c r="P336" s="197"/>
      <c r="Q336" s="197"/>
      <c r="R336" s="197"/>
      <c r="S336" s="197"/>
      <c r="T336" s="197"/>
      <c r="U336" s="197"/>
      <c r="V336" s="197"/>
      <c r="W336" s="197"/>
      <c r="X336" s="197"/>
      <c r="Y336" s="197"/>
      <c r="Z336" s="197"/>
      <c r="AA336" s="197"/>
      <c r="AB336" s="197"/>
      <c r="AC336" s="197"/>
      <c r="AD336" s="197"/>
      <c r="AE336" s="197"/>
      <c r="AF336" s="197"/>
      <c r="AG336" s="197"/>
      <c r="AH336" s="197"/>
      <c r="AI336" s="197"/>
      <c r="AJ336" s="197"/>
      <c r="AK336" s="197"/>
      <c r="AL336" s="197"/>
    </row>
  </sheetData>
  <mergeCells count="1000">
    <mergeCell ref="A1:B1"/>
    <mergeCell ref="C1:AL1"/>
    <mergeCell ref="A2:B4"/>
    <mergeCell ref="C2:Z2"/>
    <mergeCell ref="AA2:AF2"/>
    <mergeCell ref="AG2:AL2"/>
    <mergeCell ref="C3:W3"/>
    <mergeCell ref="X3:Z3"/>
    <mergeCell ref="AA3:AF3"/>
    <mergeCell ref="AG3:AI4"/>
    <mergeCell ref="AJ3:AL4"/>
    <mergeCell ref="C4:E4"/>
    <mergeCell ref="F4:H4"/>
    <mergeCell ref="I4:K4"/>
    <mergeCell ref="L4:N4"/>
    <mergeCell ref="O4:Q4"/>
    <mergeCell ref="R4:T4"/>
    <mergeCell ref="U4:W4"/>
    <mergeCell ref="X4:Z4"/>
    <mergeCell ref="AA4:AC4"/>
    <mergeCell ref="AD4:AF4"/>
    <mergeCell ref="A5:B5"/>
    <mergeCell ref="C5:AL5"/>
    <mergeCell ref="A6:B9"/>
    <mergeCell ref="C6:C9"/>
    <mergeCell ref="F6:F9"/>
    <mergeCell ref="I6:I9"/>
    <mergeCell ref="J6:J9"/>
    <mergeCell ref="K6:K9"/>
    <mergeCell ref="L6:L9"/>
    <mergeCell ref="M6:M7"/>
    <mergeCell ref="N6:N7"/>
    <mergeCell ref="O6:O9"/>
    <mergeCell ref="P6:P9"/>
    <mergeCell ref="Q6:Q9"/>
    <mergeCell ref="R6:R9"/>
    <mergeCell ref="S6:S9"/>
    <mergeCell ref="T6:T9"/>
    <mergeCell ref="U6:U9"/>
    <mergeCell ref="V6:V9"/>
    <mergeCell ref="W6:W9"/>
    <mergeCell ref="X6:X9"/>
    <mergeCell ref="AA6:AA9"/>
    <mergeCell ref="AB6:AB9"/>
    <mergeCell ref="AC6:AC9"/>
    <mergeCell ref="AD6:AD9"/>
    <mergeCell ref="AE6:AE9"/>
    <mergeCell ref="AF6:AF9"/>
    <mergeCell ref="AG6:AG9"/>
    <mergeCell ref="AH6:AH9"/>
    <mergeCell ref="AI6:AI9"/>
    <mergeCell ref="AJ6:AJ9"/>
    <mergeCell ref="AK6:AK9"/>
    <mergeCell ref="AL6:AL9"/>
    <mergeCell ref="Y7:Y9"/>
    <mergeCell ref="Z7:Z9"/>
    <mergeCell ref="A10:B14"/>
    <mergeCell ref="C10:C14"/>
    <mergeCell ref="F10:F14"/>
    <mergeCell ref="I10:I14"/>
    <mergeCell ref="J10:J14"/>
    <mergeCell ref="K10:K14"/>
    <mergeCell ref="L10:L14"/>
    <mergeCell ref="O10:O14"/>
    <mergeCell ref="P10:P14"/>
    <mergeCell ref="Q10:Q14"/>
    <mergeCell ref="R10:R14"/>
    <mergeCell ref="S10:S14"/>
    <mergeCell ref="T10:T14"/>
    <mergeCell ref="U10:U14"/>
    <mergeCell ref="V10:V14"/>
    <mergeCell ref="W10:W14"/>
    <mergeCell ref="X10:X14"/>
    <mergeCell ref="Y10:Y11"/>
    <mergeCell ref="Z10:Z11"/>
    <mergeCell ref="AA10:AA14"/>
    <mergeCell ref="AB10:AB14"/>
    <mergeCell ref="AC10:AC14"/>
    <mergeCell ref="AD10:AD14"/>
    <mergeCell ref="AE10:AE14"/>
    <mergeCell ref="AF10:AF14"/>
    <mergeCell ref="AG10:AG14"/>
    <mergeCell ref="AH10:AH14"/>
    <mergeCell ref="AI10:AI14"/>
    <mergeCell ref="AJ10:AJ14"/>
    <mergeCell ref="AK10:AK14"/>
    <mergeCell ref="AL10:AL14"/>
    <mergeCell ref="D11:D12"/>
    <mergeCell ref="E11:E12"/>
    <mergeCell ref="G11:G12"/>
    <mergeCell ref="H11:H12"/>
    <mergeCell ref="Y12:Y14"/>
    <mergeCell ref="Z12:Z14"/>
    <mergeCell ref="A15:B18"/>
    <mergeCell ref="C15:C18"/>
    <mergeCell ref="D15:D18"/>
    <mergeCell ref="E15:E18"/>
    <mergeCell ref="F15:F18"/>
    <mergeCell ref="I15:I18"/>
    <mergeCell ref="J15:J18"/>
    <mergeCell ref="K15:K18"/>
    <mergeCell ref="L15:L18"/>
    <mergeCell ref="O15:O18"/>
    <mergeCell ref="P15:P18"/>
    <mergeCell ref="Q15:Q18"/>
    <mergeCell ref="R15:R18"/>
    <mergeCell ref="S15:S18"/>
    <mergeCell ref="T15:T18"/>
    <mergeCell ref="U15:U18"/>
    <mergeCell ref="V15:V18"/>
    <mergeCell ref="W15:W18"/>
    <mergeCell ref="X15:X18"/>
    <mergeCell ref="Y15:Y16"/>
    <mergeCell ref="Z15:Z16"/>
    <mergeCell ref="AA15:AA18"/>
    <mergeCell ref="AB15:AB18"/>
    <mergeCell ref="AC15:AC18"/>
    <mergeCell ref="AD15:AD18"/>
    <mergeCell ref="AE15:AE18"/>
    <mergeCell ref="AF15:AF18"/>
    <mergeCell ref="AG15:AG18"/>
    <mergeCell ref="AH15:AH18"/>
    <mergeCell ref="AI15:AI18"/>
    <mergeCell ref="AJ15:AJ18"/>
    <mergeCell ref="AK15:AK18"/>
    <mergeCell ref="AL15:AL18"/>
    <mergeCell ref="Y17:Y18"/>
    <mergeCell ref="Z17:Z18"/>
    <mergeCell ref="A19:B25"/>
    <mergeCell ref="C19:C25"/>
    <mergeCell ref="D19:D25"/>
    <mergeCell ref="E19:E25"/>
    <mergeCell ref="F19:F22"/>
    <mergeCell ref="I19:I25"/>
    <mergeCell ref="J19:J25"/>
    <mergeCell ref="K19:K25"/>
    <mergeCell ref="L19:L22"/>
    <mergeCell ref="O19:O25"/>
    <mergeCell ref="P19:P25"/>
    <mergeCell ref="Q19:Q25"/>
    <mergeCell ref="R19:R25"/>
    <mergeCell ref="S19:S25"/>
    <mergeCell ref="T19:T25"/>
    <mergeCell ref="U19:U25"/>
    <mergeCell ref="V19:V25"/>
    <mergeCell ref="W19:W25"/>
    <mergeCell ref="X19:X25"/>
    <mergeCell ref="Y19:Y20"/>
    <mergeCell ref="Z19:Z20"/>
    <mergeCell ref="AA19:AA25"/>
    <mergeCell ref="AB19:AB25"/>
    <mergeCell ref="AC19:AC25"/>
    <mergeCell ref="AD19:AD25"/>
    <mergeCell ref="AE19:AE25"/>
    <mergeCell ref="AF19:AF25"/>
    <mergeCell ref="AG19:AG25"/>
    <mergeCell ref="AH19:AH25"/>
    <mergeCell ref="AI19:AI25"/>
    <mergeCell ref="AJ19:AJ25"/>
    <mergeCell ref="AK19:AK25"/>
    <mergeCell ref="AL19:AL25"/>
    <mergeCell ref="Y21:Y25"/>
    <mergeCell ref="Z21:Z25"/>
    <mergeCell ref="F23:F25"/>
    <mergeCell ref="L23:L25"/>
    <mergeCell ref="A26:A30"/>
    <mergeCell ref="B26:B28"/>
    <mergeCell ref="C26:C28"/>
    <mergeCell ref="D26:D27"/>
    <mergeCell ref="E26:E27"/>
    <mergeCell ref="F26:F28"/>
    <mergeCell ref="G26:G27"/>
    <mergeCell ref="H26:H27"/>
    <mergeCell ref="I26:I28"/>
    <mergeCell ref="J26:J27"/>
    <mergeCell ref="K26:K27"/>
    <mergeCell ref="L26:L28"/>
    <mergeCell ref="M26:M27"/>
    <mergeCell ref="N26:N27"/>
    <mergeCell ref="O26:O30"/>
    <mergeCell ref="P26:P30"/>
    <mergeCell ref="Q26:Q30"/>
    <mergeCell ref="R26:R30"/>
    <mergeCell ref="S26:S28"/>
    <mergeCell ref="T26:T28"/>
    <mergeCell ref="U26:U30"/>
    <mergeCell ref="V26:V28"/>
    <mergeCell ref="W26:W28"/>
    <mergeCell ref="X26:X28"/>
    <mergeCell ref="Y26:Y27"/>
    <mergeCell ref="Z26:Z27"/>
    <mergeCell ref="AA26:AA30"/>
    <mergeCell ref="AD26:AD30"/>
    <mergeCell ref="AE26:AE30"/>
    <mergeCell ref="AF26:AF30"/>
    <mergeCell ref="AG26:AG30"/>
    <mergeCell ref="AJ26:AJ30"/>
    <mergeCell ref="AK26:AK30"/>
    <mergeCell ref="AL26:AL30"/>
    <mergeCell ref="B29:B30"/>
    <mergeCell ref="C29:C30"/>
    <mergeCell ref="F29:F30"/>
    <mergeCell ref="I29:I30"/>
    <mergeCell ref="L29:L30"/>
    <mergeCell ref="S29:S30"/>
    <mergeCell ref="T29:T30"/>
    <mergeCell ref="V29:V30"/>
    <mergeCell ref="W29:W30"/>
    <mergeCell ref="X29:X30"/>
    <mergeCell ref="A31:B36"/>
    <mergeCell ref="C31:C36"/>
    <mergeCell ref="D31:D36"/>
    <mergeCell ref="E31:E36"/>
    <mergeCell ref="F31:F36"/>
    <mergeCell ref="G31:G32"/>
    <mergeCell ref="H31:H32"/>
    <mergeCell ref="I31:I36"/>
    <mergeCell ref="J31:J36"/>
    <mergeCell ref="K31:K36"/>
    <mergeCell ref="L31:L36"/>
    <mergeCell ref="M31:M32"/>
    <mergeCell ref="N31:N32"/>
    <mergeCell ref="O31:O36"/>
    <mergeCell ref="P31:P36"/>
    <mergeCell ref="Q31:Q36"/>
    <mergeCell ref="R31:R36"/>
    <mergeCell ref="S31:S36"/>
    <mergeCell ref="T31:T36"/>
    <mergeCell ref="U31:U36"/>
    <mergeCell ref="V31:V36"/>
    <mergeCell ref="W31:W36"/>
    <mergeCell ref="X31:X36"/>
    <mergeCell ref="Y31:Y33"/>
    <mergeCell ref="Z31:Z33"/>
    <mergeCell ref="AA31:AA36"/>
    <mergeCell ref="AD31:AD36"/>
    <mergeCell ref="AE31:AE36"/>
    <mergeCell ref="AF31:AF36"/>
    <mergeCell ref="AG31:AG36"/>
    <mergeCell ref="AJ31:AJ36"/>
    <mergeCell ref="AK31:AK36"/>
    <mergeCell ref="AL31:AL36"/>
    <mergeCell ref="G33:G34"/>
    <mergeCell ref="H33:H34"/>
    <mergeCell ref="M33:M34"/>
    <mergeCell ref="N33:N34"/>
    <mergeCell ref="Y34:Y36"/>
    <mergeCell ref="Z34:Z36"/>
    <mergeCell ref="AH34:AH35"/>
    <mergeCell ref="AI34:AI35"/>
    <mergeCell ref="A37:A55"/>
    <mergeCell ref="B37:B41"/>
    <mergeCell ref="C37:C49"/>
    <mergeCell ref="D37:D41"/>
    <mergeCell ref="E37:E41"/>
    <mergeCell ref="F37:F49"/>
    <mergeCell ref="G37:G41"/>
    <mergeCell ref="H37:H41"/>
    <mergeCell ref="I37:I49"/>
    <mergeCell ref="J37:J49"/>
    <mergeCell ref="K37:K49"/>
    <mergeCell ref="L37:L49"/>
    <mergeCell ref="M37:M41"/>
    <mergeCell ref="N37:N41"/>
    <mergeCell ref="O37:O49"/>
    <mergeCell ref="P37:P49"/>
    <mergeCell ref="Q37:Q49"/>
    <mergeCell ref="R37:R49"/>
    <mergeCell ref="S37:S49"/>
    <mergeCell ref="T37:T49"/>
    <mergeCell ref="U37:U49"/>
    <mergeCell ref="V37:V49"/>
    <mergeCell ref="W37:W49"/>
    <mergeCell ref="X37:X49"/>
    <mergeCell ref="Y37:Y41"/>
    <mergeCell ref="Z37:Z41"/>
    <mergeCell ref="AA37:AA45"/>
    <mergeCell ref="AD37:AD45"/>
    <mergeCell ref="AE37:AE49"/>
    <mergeCell ref="AF37:AF49"/>
    <mergeCell ref="AG37:AG41"/>
    <mergeCell ref="AJ37:AJ49"/>
    <mergeCell ref="AK37:AK49"/>
    <mergeCell ref="AL37:AL49"/>
    <mergeCell ref="B42:B45"/>
    <mergeCell ref="D42:D49"/>
    <mergeCell ref="E42:E49"/>
    <mergeCell ref="G42:G49"/>
    <mergeCell ref="H42:H49"/>
    <mergeCell ref="M42:M49"/>
    <mergeCell ref="N42:N49"/>
    <mergeCell ref="Y42:Y49"/>
    <mergeCell ref="Z42:Z49"/>
    <mergeCell ref="AB42:AB45"/>
    <mergeCell ref="AC42:AC45"/>
    <mergeCell ref="AG42:AG45"/>
    <mergeCell ref="B46:B49"/>
    <mergeCell ref="AA46:AA49"/>
    <mergeCell ref="AD46:AD49"/>
    <mergeCell ref="AG46:AG49"/>
    <mergeCell ref="AH46:AH47"/>
    <mergeCell ref="AI46:AI47"/>
    <mergeCell ref="AH48:AH49"/>
    <mergeCell ref="AI48:AI49"/>
    <mergeCell ref="B50:B53"/>
    <mergeCell ref="C50:C53"/>
    <mergeCell ref="D50:D53"/>
    <mergeCell ref="E50:E53"/>
    <mergeCell ref="F50:F53"/>
    <mergeCell ref="I50:I53"/>
    <mergeCell ref="J50:J53"/>
    <mergeCell ref="K50:K53"/>
    <mergeCell ref="L50:L53"/>
    <mergeCell ref="M50:M53"/>
    <mergeCell ref="N50:N53"/>
    <mergeCell ref="O50:O53"/>
    <mergeCell ref="P50:P53"/>
    <mergeCell ref="Q50:Q53"/>
    <mergeCell ref="R50:R53"/>
    <mergeCell ref="S50:S53"/>
    <mergeCell ref="T50:T53"/>
    <mergeCell ref="U50:U53"/>
    <mergeCell ref="V50:V53"/>
    <mergeCell ref="W50:W53"/>
    <mergeCell ref="X50:X55"/>
    <mergeCell ref="Y50:Y53"/>
    <mergeCell ref="Z50:Z53"/>
    <mergeCell ref="AA50:AA53"/>
    <mergeCell ref="AB50:AB53"/>
    <mergeCell ref="AC50:AC53"/>
    <mergeCell ref="AD50:AD53"/>
    <mergeCell ref="AE50:AE53"/>
    <mergeCell ref="AF50:AF53"/>
    <mergeCell ref="AG50:AG53"/>
    <mergeCell ref="AH50:AH53"/>
    <mergeCell ref="AI50:AI53"/>
    <mergeCell ref="AJ50:AJ53"/>
    <mergeCell ref="AK50:AK53"/>
    <mergeCell ref="AL50:AL53"/>
    <mergeCell ref="B54:B55"/>
    <mergeCell ref="C54:C55"/>
    <mergeCell ref="D54:D55"/>
    <mergeCell ref="E54:E55"/>
    <mergeCell ref="F54:F55"/>
    <mergeCell ref="I54:I55"/>
    <mergeCell ref="J54:J55"/>
    <mergeCell ref="K54:K55"/>
    <mergeCell ref="L54:L55"/>
    <mergeCell ref="M54:M55"/>
    <mergeCell ref="N54:N55"/>
    <mergeCell ref="O54:O55"/>
    <mergeCell ref="P54:P55"/>
    <mergeCell ref="Q54:Q55"/>
    <mergeCell ref="R54:R55"/>
    <mergeCell ref="S54:S55"/>
    <mergeCell ref="T54:T55"/>
    <mergeCell ref="U54:U55"/>
    <mergeCell ref="V54:V55"/>
    <mergeCell ref="W54:W55"/>
    <mergeCell ref="Y54:Y55"/>
    <mergeCell ref="Z54:Z55"/>
    <mergeCell ref="AA54:AA55"/>
    <mergeCell ref="AB54:AB55"/>
    <mergeCell ref="AC54:AC55"/>
    <mergeCell ref="AD54:AD55"/>
    <mergeCell ref="AE54:AE55"/>
    <mergeCell ref="AF54:AF55"/>
    <mergeCell ref="AG54:AG55"/>
    <mergeCell ref="AH54:AH55"/>
    <mergeCell ref="AI54:AI55"/>
    <mergeCell ref="AJ54:AJ55"/>
    <mergeCell ref="AK54:AK55"/>
    <mergeCell ref="AL54:AL55"/>
    <mergeCell ref="A56:A62"/>
    <mergeCell ref="B56:B59"/>
    <mergeCell ref="C56:C62"/>
    <mergeCell ref="D56:D62"/>
    <mergeCell ref="E56:E62"/>
    <mergeCell ref="F56:F62"/>
    <mergeCell ref="G56:G62"/>
    <mergeCell ref="H56:H62"/>
    <mergeCell ref="I56:I62"/>
    <mergeCell ref="J56:J62"/>
    <mergeCell ref="K56:K62"/>
    <mergeCell ref="L56:L62"/>
    <mergeCell ref="M56:M62"/>
    <mergeCell ref="N56:N62"/>
    <mergeCell ref="O56:O62"/>
    <mergeCell ref="P56:P62"/>
    <mergeCell ref="Q56:Q62"/>
    <mergeCell ref="R56:R62"/>
    <mergeCell ref="S56:S62"/>
    <mergeCell ref="T56:T62"/>
    <mergeCell ref="U56:U62"/>
    <mergeCell ref="V56:V62"/>
    <mergeCell ref="W56:W62"/>
    <mergeCell ref="X56:X59"/>
    <mergeCell ref="Y56:Y57"/>
    <mergeCell ref="Z56:Z57"/>
    <mergeCell ref="AA56:AA62"/>
    <mergeCell ref="AD56:AD62"/>
    <mergeCell ref="AE56:AE62"/>
    <mergeCell ref="AF56:AF62"/>
    <mergeCell ref="AG56:AG62"/>
    <mergeCell ref="AJ56:AJ62"/>
    <mergeCell ref="AK56:AK62"/>
    <mergeCell ref="AL56:AL62"/>
    <mergeCell ref="AB57:AB58"/>
    <mergeCell ref="AC57:AC58"/>
    <mergeCell ref="Y58:Y59"/>
    <mergeCell ref="Z58:Z59"/>
    <mergeCell ref="B60:B62"/>
    <mergeCell ref="X60:X62"/>
    <mergeCell ref="Y61:Y62"/>
    <mergeCell ref="Z61:Z62"/>
    <mergeCell ref="A63:B67"/>
    <mergeCell ref="C63:C67"/>
    <mergeCell ref="D63:D67"/>
    <mergeCell ref="E63:E67"/>
    <mergeCell ref="F63:F67"/>
    <mergeCell ref="G63:G67"/>
    <mergeCell ref="H63:H67"/>
    <mergeCell ref="I63:I67"/>
    <mergeCell ref="J63:J67"/>
    <mergeCell ref="K63:K67"/>
    <mergeCell ref="L63:L67"/>
    <mergeCell ref="M63:M67"/>
    <mergeCell ref="N63:N67"/>
    <mergeCell ref="O63:O67"/>
    <mergeCell ref="P63:P67"/>
    <mergeCell ref="Q63:Q67"/>
    <mergeCell ref="R63:R67"/>
    <mergeCell ref="S63:S67"/>
    <mergeCell ref="T63:T67"/>
    <mergeCell ref="U63:U67"/>
    <mergeCell ref="V63:V67"/>
    <mergeCell ref="W63:W67"/>
    <mergeCell ref="X63:X67"/>
    <mergeCell ref="Y63:Y67"/>
    <mergeCell ref="Z63:Z67"/>
    <mergeCell ref="AA63:AA67"/>
    <mergeCell ref="AD63:AD67"/>
    <mergeCell ref="AE63:AE67"/>
    <mergeCell ref="AF63:AF67"/>
    <mergeCell ref="AG63:AG67"/>
    <mergeCell ref="AJ63:AJ67"/>
    <mergeCell ref="AK63:AK67"/>
    <mergeCell ref="AL63:AL67"/>
    <mergeCell ref="AB66:AB67"/>
    <mergeCell ref="AC66:AC67"/>
    <mergeCell ref="A68:B69"/>
    <mergeCell ref="C68:C69"/>
    <mergeCell ref="D68:D69"/>
    <mergeCell ref="E68:E69"/>
    <mergeCell ref="F68:F69"/>
    <mergeCell ref="I68:I69"/>
    <mergeCell ref="J68:J69"/>
    <mergeCell ref="K68:K69"/>
    <mergeCell ref="L68:L69"/>
    <mergeCell ref="O68:O69"/>
    <mergeCell ref="P68:P69"/>
    <mergeCell ref="Q68:Q69"/>
    <mergeCell ref="R68:R69"/>
    <mergeCell ref="S68:S69"/>
    <mergeCell ref="T68:T69"/>
    <mergeCell ref="U68:U69"/>
    <mergeCell ref="V68:V69"/>
    <mergeCell ref="W68:W69"/>
    <mergeCell ref="X68:X69"/>
    <mergeCell ref="Y68:Y69"/>
    <mergeCell ref="Z68:Z69"/>
    <mergeCell ref="AA68:AA69"/>
    <mergeCell ref="AB68:AB69"/>
    <mergeCell ref="AC68:AC69"/>
    <mergeCell ref="AD68:AD69"/>
    <mergeCell ref="AE68:AE69"/>
    <mergeCell ref="AF68:AF69"/>
    <mergeCell ref="AG68:AG69"/>
    <mergeCell ref="AJ68:AJ69"/>
    <mergeCell ref="AK68:AK69"/>
    <mergeCell ref="AL68:AL69"/>
    <mergeCell ref="A70:B70"/>
    <mergeCell ref="C70:AL70"/>
    <mergeCell ref="A71:B75"/>
    <mergeCell ref="C71:C75"/>
    <mergeCell ref="F71:F75"/>
    <mergeCell ref="G71:G75"/>
    <mergeCell ref="H71:H75"/>
    <mergeCell ref="I71:I75"/>
    <mergeCell ref="J71:J75"/>
    <mergeCell ref="K71:K75"/>
    <mergeCell ref="L71:L75"/>
    <mergeCell ref="O71:O75"/>
    <mergeCell ref="P71:P75"/>
    <mergeCell ref="Q71:Q75"/>
    <mergeCell ref="R71:R75"/>
    <mergeCell ref="S71:S75"/>
    <mergeCell ref="T71:T75"/>
    <mergeCell ref="U71:U75"/>
    <mergeCell ref="V71:V75"/>
    <mergeCell ref="W71:W75"/>
    <mergeCell ref="X71:X75"/>
    <mergeCell ref="Y71:Y72"/>
    <mergeCell ref="Z71:Z72"/>
    <mergeCell ref="AA71:AA75"/>
    <mergeCell ref="AB71:AB75"/>
    <mergeCell ref="AC71:AC75"/>
    <mergeCell ref="AD71:AD75"/>
    <mergeCell ref="AE71:AE75"/>
    <mergeCell ref="AF71:AF75"/>
    <mergeCell ref="AG71:AG75"/>
    <mergeCell ref="AH71:AH75"/>
    <mergeCell ref="AI71:AI75"/>
    <mergeCell ref="AJ71:AJ75"/>
    <mergeCell ref="AK71:AK75"/>
    <mergeCell ref="AL71:AL75"/>
    <mergeCell ref="D72:D73"/>
    <mergeCell ref="E72:E73"/>
    <mergeCell ref="Y73:Y75"/>
    <mergeCell ref="Z73:Z75"/>
    <mergeCell ref="A76:B101"/>
    <mergeCell ref="C76:C101"/>
    <mergeCell ref="D76:D101"/>
    <mergeCell ref="E76:E101"/>
    <mergeCell ref="F76:F101"/>
    <mergeCell ref="G76:G101"/>
    <mergeCell ref="H76:H101"/>
    <mergeCell ref="I76:I101"/>
    <mergeCell ref="J76:J101"/>
    <mergeCell ref="K76:K101"/>
    <mergeCell ref="L76:L101"/>
    <mergeCell ref="M76:M82"/>
    <mergeCell ref="N76:N82"/>
    <mergeCell ref="O76:O101"/>
    <mergeCell ref="P76:P101"/>
    <mergeCell ref="Q76:Q101"/>
    <mergeCell ref="R76:R101"/>
    <mergeCell ref="S76:S101"/>
    <mergeCell ref="T76:T101"/>
    <mergeCell ref="U76:U101"/>
    <mergeCell ref="V76:V101"/>
    <mergeCell ref="W76:W101"/>
    <mergeCell ref="X76:X101"/>
    <mergeCell ref="Y76:Y83"/>
    <mergeCell ref="Z76:Z83"/>
    <mergeCell ref="AA76:AA101"/>
    <mergeCell ref="AB76:AB101"/>
    <mergeCell ref="AC76:AC101"/>
    <mergeCell ref="AD76:AD101"/>
    <mergeCell ref="AE76:AE101"/>
    <mergeCell ref="AF76:AF101"/>
    <mergeCell ref="AG76:AG81"/>
    <mergeCell ref="AJ76:AJ101"/>
    <mergeCell ref="AK76:AK101"/>
    <mergeCell ref="AL76:AL101"/>
    <mergeCell ref="AG82:AG87"/>
    <mergeCell ref="M83:M89"/>
    <mergeCell ref="N83:N89"/>
    <mergeCell ref="Y84:Y101"/>
    <mergeCell ref="Z84:Z101"/>
    <mergeCell ref="AG88:AG94"/>
    <mergeCell ref="M90:M96"/>
    <mergeCell ref="N90:N96"/>
    <mergeCell ref="AG95:AG101"/>
    <mergeCell ref="M97:M101"/>
    <mergeCell ref="N97:N101"/>
    <mergeCell ref="A102:A109"/>
    <mergeCell ref="B102:B105"/>
    <mergeCell ref="C102:C105"/>
    <mergeCell ref="F102:F105"/>
    <mergeCell ref="I102:I105"/>
    <mergeCell ref="L102:L105"/>
    <mergeCell ref="O102:O105"/>
    <mergeCell ref="P102:P105"/>
    <mergeCell ref="Q102:Q105"/>
    <mergeCell ref="R102:R105"/>
    <mergeCell ref="U102:U105"/>
    <mergeCell ref="X102:X109"/>
    <mergeCell ref="Y102:Y104"/>
    <mergeCell ref="Z102:Z104"/>
    <mergeCell ref="AA102:AA109"/>
    <mergeCell ref="AB102:AB104"/>
    <mergeCell ref="AC102:AC104"/>
    <mergeCell ref="AD102:AD109"/>
    <mergeCell ref="AE102:AE109"/>
    <mergeCell ref="AF102:AF109"/>
    <mergeCell ref="AG102:AG109"/>
    <mergeCell ref="AJ102:AJ109"/>
    <mergeCell ref="AK102:AK109"/>
    <mergeCell ref="AL102:AL109"/>
    <mergeCell ref="Y105:Y109"/>
    <mergeCell ref="Z105:Z109"/>
    <mergeCell ref="AB105:AB109"/>
    <mergeCell ref="AC105:AC109"/>
    <mergeCell ref="AH105:AH106"/>
    <mergeCell ref="AI105:AI106"/>
    <mergeCell ref="B106:B109"/>
    <mergeCell ref="C106:C109"/>
    <mergeCell ref="D106:D109"/>
    <mergeCell ref="E106:E109"/>
    <mergeCell ref="F106:F109"/>
    <mergeCell ref="G106:G109"/>
    <mergeCell ref="H106:H109"/>
    <mergeCell ref="I106:I109"/>
    <mergeCell ref="J106:J109"/>
    <mergeCell ref="K106:K109"/>
    <mergeCell ref="L106:L109"/>
    <mergeCell ref="M106:M109"/>
    <mergeCell ref="N106:N109"/>
    <mergeCell ref="O106:O109"/>
    <mergeCell ref="P106:P109"/>
    <mergeCell ref="Q106:Q109"/>
    <mergeCell ref="R106:R109"/>
    <mergeCell ref="U106:U109"/>
    <mergeCell ref="AH108:AH109"/>
    <mergeCell ref="AI108:AI109"/>
    <mergeCell ref="A110:B121"/>
    <mergeCell ref="C110:C121"/>
    <mergeCell ref="D110:D121"/>
    <mergeCell ref="E110:E121"/>
    <mergeCell ref="F110:F121"/>
    <mergeCell ref="G110:G111"/>
    <mergeCell ref="H110:H111"/>
    <mergeCell ref="I110:I121"/>
    <mergeCell ref="J110:J111"/>
    <mergeCell ref="K110:K111"/>
    <mergeCell ref="L110:L121"/>
    <mergeCell ref="M110:M111"/>
    <mergeCell ref="N110:N111"/>
    <mergeCell ref="O110:O121"/>
    <mergeCell ref="P110:P121"/>
    <mergeCell ref="Q110:Q121"/>
    <mergeCell ref="R110:R121"/>
    <mergeCell ref="S110:S111"/>
    <mergeCell ref="T110:T111"/>
    <mergeCell ref="U110:U121"/>
    <mergeCell ref="V110:V111"/>
    <mergeCell ref="W110:W111"/>
    <mergeCell ref="X110:X121"/>
    <mergeCell ref="Y110:Y113"/>
    <mergeCell ref="Z110:Z113"/>
    <mergeCell ref="AA110:AA121"/>
    <mergeCell ref="AB110:AB113"/>
    <mergeCell ref="AC110:AC113"/>
    <mergeCell ref="AD110:AD121"/>
    <mergeCell ref="AE110:AE121"/>
    <mergeCell ref="AF110:AF121"/>
    <mergeCell ref="AG110:AG115"/>
    <mergeCell ref="AJ110:AJ121"/>
    <mergeCell ref="AK110:AK121"/>
    <mergeCell ref="AL110:AL121"/>
    <mergeCell ref="G112:G116"/>
    <mergeCell ref="H112:H116"/>
    <mergeCell ref="J112:J116"/>
    <mergeCell ref="K112:K116"/>
    <mergeCell ref="M112:M116"/>
    <mergeCell ref="N112:N116"/>
    <mergeCell ref="S112:S116"/>
    <mergeCell ref="T112:T116"/>
    <mergeCell ref="V112:V116"/>
    <mergeCell ref="W112:W116"/>
    <mergeCell ref="Y114:Y121"/>
    <mergeCell ref="Z114:Z121"/>
    <mergeCell ref="AB114:AB121"/>
    <mergeCell ref="AC114:AC121"/>
    <mergeCell ref="AG116:AG121"/>
    <mergeCell ref="G117:G118"/>
    <mergeCell ref="H117:H118"/>
    <mergeCell ref="J117:J118"/>
    <mergeCell ref="K117:K118"/>
    <mergeCell ref="M117:M118"/>
    <mergeCell ref="N117:N118"/>
    <mergeCell ref="S117:S118"/>
    <mergeCell ref="T117:T118"/>
    <mergeCell ref="V117:V118"/>
    <mergeCell ref="W117:W118"/>
    <mergeCell ref="G119:G121"/>
    <mergeCell ref="H119:H121"/>
    <mergeCell ref="J119:J121"/>
    <mergeCell ref="K119:K121"/>
    <mergeCell ref="M119:M121"/>
    <mergeCell ref="N119:N121"/>
    <mergeCell ref="S119:S121"/>
    <mergeCell ref="T119:T121"/>
    <mergeCell ref="V119:V121"/>
    <mergeCell ref="W119:W121"/>
    <mergeCell ref="A122:B126"/>
    <mergeCell ref="C122:C126"/>
    <mergeCell ref="F122:F126"/>
    <mergeCell ref="I122:I126"/>
    <mergeCell ref="L122:L126"/>
    <mergeCell ref="O122:O126"/>
    <mergeCell ref="P122:P126"/>
    <mergeCell ref="Q122:Q126"/>
    <mergeCell ref="R122:R126"/>
    <mergeCell ref="U122:U126"/>
    <mergeCell ref="X122:X126"/>
    <mergeCell ref="Y122:Y124"/>
    <mergeCell ref="Z122:Z124"/>
    <mergeCell ref="AA122:AA128"/>
    <mergeCell ref="AB122:AB124"/>
    <mergeCell ref="AC122:AC124"/>
    <mergeCell ref="AD122:AD128"/>
    <mergeCell ref="AE122:AE128"/>
    <mergeCell ref="AF122:AF128"/>
    <mergeCell ref="AG122:AG128"/>
    <mergeCell ref="AJ122:AJ128"/>
    <mergeCell ref="AK122:AK128"/>
    <mergeCell ref="AL122:AL128"/>
    <mergeCell ref="D123:D124"/>
    <mergeCell ref="E123:E124"/>
    <mergeCell ref="G123:G124"/>
    <mergeCell ref="H123:H124"/>
    <mergeCell ref="J123:J124"/>
    <mergeCell ref="K123:K124"/>
    <mergeCell ref="M123:M124"/>
    <mergeCell ref="N123:N124"/>
    <mergeCell ref="S123:S124"/>
    <mergeCell ref="T123:T124"/>
    <mergeCell ref="V123:V124"/>
    <mergeCell ref="W123:W124"/>
    <mergeCell ref="Y125:Y126"/>
    <mergeCell ref="Z125:Z126"/>
    <mergeCell ref="AB125:AB128"/>
    <mergeCell ref="AC125:AC128"/>
    <mergeCell ref="A127:A128"/>
    <mergeCell ref="B127:B128"/>
    <mergeCell ref="C127:C128"/>
    <mergeCell ref="D127:D128"/>
    <mergeCell ref="E127:E128"/>
    <mergeCell ref="F127:F128"/>
    <mergeCell ref="I127:I128"/>
    <mergeCell ref="J127:J128"/>
    <mergeCell ref="K127:K128"/>
    <mergeCell ref="L127:L128"/>
    <mergeCell ref="O127:O128"/>
    <mergeCell ref="P127:P128"/>
    <mergeCell ref="Q127:Q128"/>
    <mergeCell ref="R127:R128"/>
    <mergeCell ref="U127:U128"/>
    <mergeCell ref="V127:V128"/>
    <mergeCell ref="W127:W128"/>
    <mergeCell ref="X127:X128"/>
    <mergeCell ref="A129:A139"/>
    <mergeCell ref="B129:B133"/>
    <mergeCell ref="C129:C133"/>
    <mergeCell ref="D129:D133"/>
    <mergeCell ref="E129:E133"/>
    <mergeCell ref="F129:F130"/>
    <mergeCell ref="I129:I130"/>
    <mergeCell ref="L129:L130"/>
    <mergeCell ref="O129:O133"/>
    <mergeCell ref="P129:P133"/>
    <mergeCell ref="Q129:Q133"/>
    <mergeCell ref="R129:R130"/>
    <mergeCell ref="U129:U130"/>
    <mergeCell ref="V129:V130"/>
    <mergeCell ref="W129:W130"/>
    <mergeCell ref="X129:X130"/>
    <mergeCell ref="AA129:AA136"/>
    <mergeCell ref="AB129:AB130"/>
    <mergeCell ref="AC129:AC130"/>
    <mergeCell ref="AD129:AD136"/>
    <mergeCell ref="AE129:AE136"/>
    <mergeCell ref="AF129:AF136"/>
    <mergeCell ref="AG129:AG136"/>
    <mergeCell ref="AJ129:AJ136"/>
    <mergeCell ref="AK129:AK136"/>
    <mergeCell ref="AL129:AL136"/>
    <mergeCell ref="F131:F133"/>
    <mergeCell ref="G131:G133"/>
    <mergeCell ref="H131:H133"/>
    <mergeCell ref="I131:I133"/>
    <mergeCell ref="J131:J133"/>
    <mergeCell ref="K131:K133"/>
    <mergeCell ref="L131:L133"/>
    <mergeCell ref="M131:M133"/>
    <mergeCell ref="N131:N133"/>
    <mergeCell ref="R131:R133"/>
    <mergeCell ref="S131:S133"/>
    <mergeCell ref="T131:T133"/>
    <mergeCell ref="U131:U133"/>
    <mergeCell ref="V131:V133"/>
    <mergeCell ref="W131:W133"/>
    <mergeCell ref="X131:X133"/>
    <mergeCell ref="AH131:AH132"/>
    <mergeCell ref="AI131:AI132"/>
    <mergeCell ref="Y132:Y133"/>
    <mergeCell ref="Z132:Z133"/>
    <mergeCell ref="B134:B136"/>
    <mergeCell ref="C134:C136"/>
    <mergeCell ref="D134:D136"/>
    <mergeCell ref="E134:E136"/>
    <mergeCell ref="F134:F136"/>
    <mergeCell ref="I134:I136"/>
    <mergeCell ref="L134:L136"/>
    <mergeCell ref="O134:O136"/>
    <mergeCell ref="P134:P136"/>
    <mergeCell ref="Q134:Q136"/>
    <mergeCell ref="R134:R136"/>
    <mergeCell ref="U134:U136"/>
    <mergeCell ref="V134:V136"/>
    <mergeCell ref="W134:W136"/>
    <mergeCell ref="X134:X136"/>
    <mergeCell ref="G135:G136"/>
    <mergeCell ref="H135:H136"/>
    <mergeCell ref="J135:J136"/>
    <mergeCell ref="K135:K136"/>
    <mergeCell ref="M135:M136"/>
    <mergeCell ref="N135:N136"/>
    <mergeCell ref="S135:S136"/>
    <mergeCell ref="T135:T136"/>
    <mergeCell ref="AB135:AB136"/>
    <mergeCell ref="AC135:AC136"/>
    <mergeCell ref="B137:B139"/>
    <mergeCell ref="C137:C139"/>
    <mergeCell ref="D137:D139"/>
    <mergeCell ref="E137:E139"/>
    <mergeCell ref="F137:F139"/>
    <mergeCell ref="G137:G139"/>
    <mergeCell ref="H137:H139"/>
    <mergeCell ref="I137:I139"/>
    <mergeCell ref="J137:J139"/>
    <mergeCell ref="K137:K139"/>
    <mergeCell ref="L137:L139"/>
    <mergeCell ref="M137:M139"/>
    <mergeCell ref="N137:N139"/>
    <mergeCell ref="O137:O139"/>
    <mergeCell ref="P137:P139"/>
    <mergeCell ref="Q137:Q139"/>
    <mergeCell ref="R137:R139"/>
    <mergeCell ref="S137:S139"/>
    <mergeCell ref="T137:T139"/>
    <mergeCell ref="U137:U139"/>
    <mergeCell ref="V137:V139"/>
    <mergeCell ref="W137:W139"/>
    <mergeCell ref="X137:X139"/>
    <mergeCell ref="Y137:Y139"/>
    <mergeCell ref="Z137:Z139"/>
    <mergeCell ref="AA137:AA139"/>
    <mergeCell ref="AB137:AB139"/>
    <mergeCell ref="AC137:AC139"/>
    <mergeCell ref="AD137:AD139"/>
    <mergeCell ref="AE137:AE139"/>
    <mergeCell ref="AF137:AF139"/>
    <mergeCell ref="AG137:AG139"/>
    <mergeCell ref="AJ137:AJ139"/>
    <mergeCell ref="AK137:AK139"/>
    <mergeCell ref="AL137:AL139"/>
    <mergeCell ref="A140:A141"/>
    <mergeCell ref="B140:B141"/>
    <mergeCell ref="C140:C141"/>
    <mergeCell ref="D140:D141"/>
    <mergeCell ref="E140:E141"/>
    <mergeCell ref="F140:F141"/>
    <mergeCell ref="G140:G141"/>
    <mergeCell ref="H140:H141"/>
    <mergeCell ref="I140:I141"/>
    <mergeCell ref="J140:J141"/>
    <mergeCell ref="K140:K141"/>
    <mergeCell ref="L140:L141"/>
    <mergeCell ref="M140:M141"/>
    <mergeCell ref="N140:N141"/>
    <mergeCell ref="O140:O141"/>
    <mergeCell ref="P140:P141"/>
    <mergeCell ref="Q140:Q141"/>
    <mergeCell ref="R140:R141"/>
    <mergeCell ref="S140:S141"/>
    <mergeCell ref="T140:T141"/>
    <mergeCell ref="U140:U141"/>
    <mergeCell ref="V140:V141"/>
    <mergeCell ref="W140:W141"/>
    <mergeCell ref="X140:X141"/>
    <mergeCell ref="Y140:Y141"/>
    <mergeCell ref="Z140:Z141"/>
    <mergeCell ref="AA140:AA141"/>
    <mergeCell ref="AB140:AB141"/>
    <mergeCell ref="AC140:AC141"/>
    <mergeCell ref="AD140:AD141"/>
    <mergeCell ref="AE140:AE141"/>
    <mergeCell ref="AF140:AF141"/>
    <mergeCell ref="AG140:AG141"/>
    <mergeCell ref="AJ140:AJ141"/>
    <mergeCell ref="AK140:AK141"/>
    <mergeCell ref="AL140:AL141"/>
    <mergeCell ref="A142:A155"/>
    <mergeCell ref="B142:B147"/>
    <mergeCell ref="C142:C155"/>
    <mergeCell ref="D142:D148"/>
    <mergeCell ref="E142:E148"/>
    <mergeCell ref="F142:F155"/>
    <mergeCell ref="G142:G155"/>
    <mergeCell ref="H142:H155"/>
    <mergeCell ref="I142:I155"/>
    <mergeCell ref="J142:J155"/>
    <mergeCell ref="K142:K155"/>
    <mergeCell ref="L142:L155"/>
    <mergeCell ref="M142:M155"/>
    <mergeCell ref="N142:N155"/>
    <mergeCell ref="O142:O155"/>
    <mergeCell ref="P142:P155"/>
    <mergeCell ref="Q142:Q155"/>
    <mergeCell ref="R142:R155"/>
    <mergeCell ref="S142:S155"/>
    <mergeCell ref="T142:T155"/>
    <mergeCell ref="U142:U155"/>
    <mergeCell ref="V142:V155"/>
    <mergeCell ref="W142:W155"/>
    <mergeCell ref="X142:X155"/>
    <mergeCell ref="Y142:Y148"/>
    <mergeCell ref="Z142:Z148"/>
    <mergeCell ref="AA142:AA148"/>
    <mergeCell ref="AD142:AD155"/>
    <mergeCell ref="AE142:AE155"/>
    <mergeCell ref="AF142:AF155"/>
    <mergeCell ref="AG142:AG147"/>
    <mergeCell ref="AJ142:AJ155"/>
    <mergeCell ref="AK142:AK155"/>
    <mergeCell ref="AL142:AL155"/>
    <mergeCell ref="AB143:AB144"/>
    <mergeCell ref="AC143:AC144"/>
    <mergeCell ref="AG148:AG155"/>
    <mergeCell ref="B149:B155"/>
    <mergeCell ref="D149:D155"/>
    <mergeCell ref="E149:E155"/>
    <mergeCell ref="Y149:Y155"/>
    <mergeCell ref="Z149:Z155"/>
    <mergeCell ref="AA149:AA155"/>
    <mergeCell ref="AH150:AH151"/>
    <mergeCell ref="AI150:AI151"/>
    <mergeCell ref="AH152:AH154"/>
    <mergeCell ref="AI152:AI154"/>
    <mergeCell ref="A156:A188"/>
    <mergeCell ref="B156:B175"/>
    <mergeCell ref="C156:C188"/>
    <mergeCell ref="D156:D175"/>
    <mergeCell ref="E156:E175"/>
    <mergeCell ref="F156:F188"/>
    <mergeCell ref="G156:G188"/>
    <mergeCell ref="H156:H188"/>
    <mergeCell ref="I156:I188"/>
    <mergeCell ref="J156:J188"/>
    <mergeCell ref="K156:K188"/>
    <mergeCell ref="L156:L188"/>
    <mergeCell ref="M156:M188"/>
    <mergeCell ref="N156:N188"/>
    <mergeCell ref="O156:O188"/>
    <mergeCell ref="P156:P188"/>
    <mergeCell ref="Q156:Q188"/>
    <mergeCell ref="R156:R188"/>
    <mergeCell ref="S156:S188"/>
    <mergeCell ref="T156:T188"/>
    <mergeCell ref="U156:U188"/>
    <mergeCell ref="V156:V188"/>
    <mergeCell ref="W156:W188"/>
    <mergeCell ref="X156:X188"/>
    <mergeCell ref="Y156:Y175"/>
    <mergeCell ref="Z156:Z175"/>
    <mergeCell ref="AA156:AA161"/>
    <mergeCell ref="AD156:AD188"/>
    <mergeCell ref="AE156:AE188"/>
    <mergeCell ref="AF156:AF188"/>
    <mergeCell ref="AG156:AG165"/>
    <mergeCell ref="AH156:AH157"/>
    <mergeCell ref="AI156:AI157"/>
    <mergeCell ref="AJ156:AJ188"/>
    <mergeCell ref="AK156:AK188"/>
    <mergeCell ref="AL156:AL188"/>
    <mergeCell ref="AH158:AH159"/>
    <mergeCell ref="AI158:AI159"/>
    <mergeCell ref="AH160:AH162"/>
    <mergeCell ref="AI160:AI162"/>
    <mergeCell ref="AA162:AA168"/>
    <mergeCell ref="AG166:AG175"/>
    <mergeCell ref="AH168:AH169"/>
    <mergeCell ref="AI168:AI169"/>
    <mergeCell ref="AA169:AA175"/>
    <mergeCell ref="AH171:AH172"/>
    <mergeCell ref="AI171:AI172"/>
    <mergeCell ref="AH173:AH174"/>
    <mergeCell ref="AI173:AI174"/>
    <mergeCell ref="B176:B181"/>
    <mergeCell ref="D176:D188"/>
    <mergeCell ref="E176:E188"/>
    <mergeCell ref="Y176:Y188"/>
    <mergeCell ref="Z176:Z188"/>
    <mergeCell ref="AA176:AA181"/>
    <mergeCell ref="AG176:AG188"/>
    <mergeCell ref="AH176:AH178"/>
    <mergeCell ref="AI176:AI178"/>
    <mergeCell ref="AH179:AH181"/>
    <mergeCell ref="AI179:AI181"/>
    <mergeCell ref="B182:B188"/>
    <mergeCell ref="AA182:AA188"/>
    <mergeCell ref="AH182:AH183"/>
    <mergeCell ref="AI182:AI183"/>
    <mergeCell ref="AH184:AH186"/>
    <mergeCell ref="AI184:AI186"/>
    <mergeCell ref="AH187:AH188"/>
    <mergeCell ref="AI187:AI188"/>
  </mergeCells>
  <printOptions headings="0" gridLines="1"/>
  <pageMargins left="0" right="0" top="0" bottom="0" header="0" footer="0"/>
  <pageSetup paperSize="9" scale="19" fitToWidth="0" fitToHeight="1" pageOrder="overThenDown" orientation="portrait" usePrinterDefaults="1" blackAndWhite="0" draft="0" cellComments="none" useFirstPageNumber="0" errors="displayed" horizontalDpi="600" verticalDpi="600" copies="1"/>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D9EAD3"/>
    <outlinePr applyStyles="0" summaryBelow="0" summaryRight="0" showOutlineSymbols="1"/>
    <pageSetUpPr autoPageBreaks="1" fitToPage="1"/>
  </sheetPr>
  <sheetViews>
    <sheetView view="pageBreakPreview" zoomScale="100" workbookViewId="0">
      <pane xSplit="2" ySplit="4" topLeftCell="C5" activePane="bottomRight" state="frozen"/>
      <selection activeCell="C5" activeCellId="0" sqref="C5"/>
    </sheetView>
  </sheetViews>
  <sheetFormatPr defaultColWidth="12.630000000000001" defaultRowHeight="15.75" customHeight="1" outlineLevelCol="1"/>
  <cols>
    <col customWidth="1" min="1" max="2" style="1" width="18.879999999999999"/>
    <col customWidth="1" min="3" max="3" style="1" width="22.629999999999999"/>
    <col customWidth="1" min="4" max="4" outlineLevel="1" style="1" width="31.379999999999999"/>
    <col customWidth="1" min="5" max="5" outlineLevel="1" style="1" width="8.25"/>
    <col customWidth="1" min="6" max="6" style="1" width="22.629999999999999"/>
    <col customWidth="1" min="7" max="7" outlineLevel="1" style="1" width="31.379999999999999"/>
    <col customWidth="1" min="8" max="8" outlineLevel="1" style="1" width="8.25"/>
    <col customWidth="1" min="9" max="9" style="1" width="22.629999999999999"/>
    <col customWidth="1" min="10" max="10" outlineLevel="1" style="1" width="31.379999999999999"/>
    <col customWidth="1" min="11" max="11" outlineLevel="1" style="1" width="8.25"/>
    <col customWidth="1" min="12" max="12" style="1" width="15.130000000000001"/>
    <col customWidth="1" min="13" max="13" outlineLevel="1" style="1" width="25.129999999999999"/>
    <col customWidth="1" min="14" max="14" outlineLevel="1" style="1" width="8.25"/>
    <col customWidth="1" min="15" max="15" style="1" width="22.629999999999999"/>
    <col customWidth="1" min="16" max="16" outlineLevel="1" style="1" width="31.379999999999999"/>
    <col customWidth="1" min="17" max="17" outlineLevel="1" style="1" width="8.25"/>
    <col customWidth="1" min="18" max="18" style="1" width="31.379999999999999"/>
    <col customWidth="1" min="19" max="19" outlineLevel="1" style="1" width="31.379999999999999"/>
    <col customWidth="1" min="20" max="20" outlineLevel="1" style="1" width="8.25"/>
    <col customWidth="1" min="21" max="21" style="1" width="10.880000000000001"/>
    <col collapsed="1" customWidth="1" min="22" max="22" style="1" width="22.629999999999999"/>
    <col customWidth="1" hidden="1" min="23" max="23" outlineLevel="1" style="1" width="43.880000000000003"/>
    <col customWidth="1" hidden="1" min="24" max="24" outlineLevel="1" style="1" width="8.25"/>
    <col collapsed="1" customWidth="1" min="25" max="25" style="1" width="11.380000000000001"/>
    <col customWidth="1" hidden="1" min="26" max="26" outlineLevel="1" style="1" width="25.129999999999999"/>
    <col min="27" max="83" style="197" width="12.630000000000001"/>
    <col min="84" max="16384" style="1" width="12.630000000000001"/>
  </cols>
  <sheetData>
    <row r="1" ht="20.25">
      <c r="A1" s="198"/>
      <c r="C1" s="198" t="s">
        <v>592</v>
      </c>
    </row>
    <row r="2">
      <c r="A2" s="59" t="s">
        <v>441</v>
      </c>
      <c r="C2" s="56" t="s">
        <v>442</v>
      </c>
      <c r="R2" s="56" t="s">
        <v>443</v>
      </c>
      <c r="V2" s="56" t="s">
        <v>444</v>
      </c>
    </row>
    <row r="3">
      <c r="C3" s="56" t="s">
        <v>79</v>
      </c>
      <c r="O3" s="56" t="s">
        <v>117</v>
      </c>
      <c r="R3" s="56" t="s">
        <v>445</v>
      </c>
      <c r="V3" s="59" t="s">
        <v>446</v>
      </c>
      <c r="Y3" s="59" t="s">
        <v>447</v>
      </c>
    </row>
    <row r="4">
      <c r="C4" s="59" t="s">
        <v>593</v>
      </c>
      <c r="F4" s="59" t="s">
        <v>450</v>
      </c>
      <c r="I4" s="59" t="s">
        <v>594</v>
      </c>
      <c r="L4" s="59" t="s">
        <v>451</v>
      </c>
      <c r="O4" s="59" t="s">
        <v>595</v>
      </c>
      <c r="R4" s="59" t="s">
        <v>448</v>
      </c>
      <c r="U4" s="59" t="s">
        <v>447</v>
      </c>
    </row>
    <row r="5" ht="18">
      <c r="A5" s="417"/>
      <c r="B5" s="417"/>
      <c r="C5" s="417" t="s">
        <v>596</v>
      </c>
    </row>
    <row r="6">
      <c r="A6" s="62" t="s">
        <v>597</v>
      </c>
      <c r="B6" s="77"/>
      <c r="C6" s="63" t="str">
        <f>'ОС'!A3</f>
        <v>ОС-1</v>
      </c>
      <c r="D6" s="192" t="str">
        <f>'ОС'!B3</f>
        <v xml:space="preserve">Грунтовка Бетонконтакт</v>
      </c>
      <c r="E6" s="133" t="str">
        <f>'ОС'!C3</f>
        <v xml:space="preserve">1 слой</v>
      </c>
      <c r="F6" s="207" t="str">
        <f>'ОС'!A13</f>
        <v>ОС-7</v>
      </c>
      <c r="G6" s="418" t="str">
        <f>'ОС'!B13</f>
        <v xml:space="preserve">Грунтовка глубокого проникновения</v>
      </c>
      <c r="H6" s="82" t="str">
        <f>'ОС'!C13</f>
        <v xml:space="preserve">1 слой</v>
      </c>
      <c r="I6" s="63" t="str">
        <f>'ОС'!A28</f>
        <v>ОС-15</v>
      </c>
      <c r="J6" s="419" t="str">
        <f>'ОС'!B28</f>
        <v xml:space="preserve">Грунтовка глубокого проникновения</v>
      </c>
      <c r="K6" s="63" t="str">
        <f>'ОС'!C28</f>
        <v xml:space="preserve">1 слой</v>
      </c>
      <c r="L6" s="224"/>
      <c r="M6" s="224"/>
      <c r="N6" s="224"/>
      <c r="O6" s="264" t="str">
        <f>'ОТ'!A29</f>
        <v>ОТ-14</v>
      </c>
      <c r="P6" s="420" t="str">
        <f>'ОТ'!B29</f>
        <v xml:space="preserve">Пропитка упрочняющая обеспыливающая</v>
      </c>
      <c r="Q6" s="255" t="str">
        <f>'ОТ'!C29</f>
        <v xml:space="preserve">1 слой</v>
      </c>
      <c r="R6" s="63" t="str">
        <f>'ПТ'!A126</f>
        <v>ПТ-26</v>
      </c>
      <c r="S6" s="419" t="str">
        <f>'ПТ'!B126</f>
        <v xml:space="preserve">Грунтовка Бетонконтакт</v>
      </c>
      <c r="T6" s="63" t="str">
        <f>'ПТ'!C126</f>
        <v xml:space="preserve">1 слой</v>
      </c>
      <c r="U6" s="388" t="s">
        <v>458</v>
      </c>
      <c r="V6" s="421" t="str">
        <f>'П'!A21</f>
        <v>П-5</v>
      </c>
      <c r="W6" s="422" t="str">
        <f>'П'!C21</f>
        <v xml:space="preserve">Пропитка упрочняющая и обеспыливающая</v>
      </c>
      <c r="X6" s="421" t="str">
        <f>'П'!D21</f>
        <v xml:space="preserve">1 слой</v>
      </c>
      <c r="Y6" s="423" t="s">
        <v>458</v>
      </c>
      <c r="Z6" s="423" t="s">
        <v>458</v>
      </c>
    </row>
    <row r="7" ht="10" customHeight="1">
      <c r="A7" s="58"/>
      <c r="B7" s="91"/>
      <c r="C7" s="91"/>
      <c r="D7" s="91"/>
      <c r="F7" s="91"/>
      <c r="G7" s="91"/>
      <c r="H7" s="91"/>
      <c r="I7" s="91"/>
      <c r="K7" s="91"/>
      <c r="L7" s="91"/>
      <c r="M7" s="91"/>
      <c r="N7" s="91"/>
      <c r="P7" s="91"/>
      <c r="R7" s="91"/>
      <c r="S7" s="424" t="str">
        <f>'ПТ'!B127</f>
        <v xml:space="preserve">Затирка поверхности после демонтажа опалубки</v>
      </c>
      <c r="T7" s="86" t="str">
        <f>'ПТ'!C127&amp;" мм"</f>
        <v xml:space="preserve">2-4 мм</v>
      </c>
      <c r="V7" s="91"/>
      <c r="W7" s="425" t="str">
        <f>П!C22</f>
        <v xml:space="preserve">Стяжка полусухая цементно-песчаная М150, армированная фиброволокном 
(фибра полипропиленовая 12мм, расход 0.6кг/м3)</v>
      </c>
      <c r="X7" s="426" t="str">
        <f>'П'!D22&amp;" мм"</f>
        <v xml:space="preserve">40 мм</v>
      </c>
      <c r="Y7" s="60"/>
      <c r="Z7" s="60"/>
    </row>
    <row r="8" ht="10" customHeight="1">
      <c r="A8" s="58"/>
      <c r="B8" s="91"/>
      <c r="C8" s="91"/>
      <c r="D8" s="91"/>
      <c r="F8" s="91"/>
      <c r="G8" s="91"/>
      <c r="H8" s="91"/>
      <c r="I8" s="91"/>
      <c r="K8" s="91"/>
      <c r="L8" s="91"/>
      <c r="M8" s="91"/>
      <c r="N8" s="91"/>
      <c r="P8" s="91"/>
      <c r="R8" s="91"/>
      <c r="T8" s="91"/>
      <c r="V8" s="91"/>
      <c r="W8" s="425" t="str">
        <f>П!C23</f>
        <v xml:space="preserve">Пленка полиэтиленовая 200 мкр</v>
      </c>
      <c r="X8" s="426" t="str">
        <f>'П'!D23</f>
        <v xml:space="preserve">1 слой</v>
      </c>
      <c r="Y8" s="60"/>
      <c r="Z8" s="60"/>
    </row>
    <row r="9" ht="10" customHeight="1">
      <c r="A9" s="58"/>
      <c r="B9" s="91"/>
      <c r="C9" s="91"/>
      <c r="D9" s="91"/>
      <c r="F9" s="91"/>
      <c r="G9" s="91"/>
      <c r="H9" s="91"/>
      <c r="I9" s="91"/>
      <c r="K9" s="91"/>
      <c r="L9" s="91"/>
      <c r="M9" s="91"/>
      <c r="N9" s="91"/>
      <c r="P9" s="91"/>
      <c r="R9" s="91"/>
      <c r="T9" s="91"/>
      <c r="V9" s="91"/>
      <c r="W9" s="425" t="str">
        <f>П!C24</f>
        <v xml:space="preserve">Утеплитель минераловатный (Технониколь ТЕХНОФЛОР СТАНДАРТ) q=100-120 кг/м3, предел прочности на сжатие не менее 30 кПа, λ=0,044 Вт/м°С</v>
      </c>
      <c r="X9" s="426" t="str">
        <f>'П'!D24&amp;" мм"</f>
        <v xml:space="preserve">50 мм</v>
      </c>
      <c r="Y9" s="60"/>
      <c r="Z9" s="60"/>
    </row>
    <row r="10" ht="10" customHeight="1">
      <c r="A10" s="58"/>
      <c r="B10" s="71"/>
      <c r="C10" s="91"/>
      <c r="D10" s="91"/>
      <c r="F10" s="91"/>
      <c r="G10" s="91"/>
      <c r="H10" s="91"/>
      <c r="I10" s="91"/>
      <c r="K10" s="91"/>
      <c r="L10" s="91"/>
      <c r="M10" s="91"/>
      <c r="N10" s="91"/>
      <c r="P10" s="91"/>
      <c r="R10" s="91"/>
      <c r="T10" s="91"/>
      <c r="V10" s="71"/>
      <c r="W10" s="425" t="str">
        <f>П!C25</f>
        <v xml:space="preserve">Монолитный ж/бетон</v>
      </c>
      <c r="X10" s="426" t="str">
        <f>'П'!D25</f>
        <v xml:space="preserve">по проекту</v>
      </c>
      <c r="Y10" s="60"/>
      <c r="Z10" s="60"/>
    </row>
    <row r="11" ht="15" customHeight="1">
      <c r="A11" s="58"/>
      <c r="B11" s="82" t="s">
        <v>598</v>
      </c>
      <c r="C11" s="91"/>
      <c r="D11" s="145" t="str">
        <f>'ОС'!B4</f>
        <v xml:space="preserve">Затирка поверхности после демонтажа опалубки</v>
      </c>
      <c r="E11" s="146" t="str">
        <f>'ОС'!C4&amp;" мм"</f>
        <v xml:space="preserve">2-4 мм</v>
      </c>
      <c r="F11" s="91"/>
      <c r="G11" s="138" t="str">
        <f>'ОС'!B14</f>
        <v xml:space="preserve">Простая штукатурка смесями цементно-песчаными по сетке тканой стальной 10х10х0.8 мм</v>
      </c>
      <c r="H11" s="98" t="str">
        <f>'ОС'!C14&amp;" мм"</f>
        <v xml:space="preserve">14 мм</v>
      </c>
      <c r="I11" s="91"/>
      <c r="J11" s="145" t="str">
        <f>'ОС'!B29</f>
        <v xml:space="preserve">Простая штукатурка смесями цементно-песчаными</v>
      </c>
      <c r="K11" s="189" t="str">
        <f>'ОС'!C29&amp;" мм"</f>
        <v xml:space="preserve">14 мм</v>
      </c>
      <c r="L11" s="91"/>
      <c r="M11" s="91"/>
      <c r="N11" s="91"/>
      <c r="P11" s="91"/>
      <c r="R11" s="91"/>
      <c r="S11" s="185" t="str">
        <f>'ПТ'!B128</f>
        <v xml:space="preserve">Пропитка упрочняющая обеспыливающая</v>
      </c>
      <c r="T11" s="86" t="str">
        <f>'ПТ'!C128</f>
        <v xml:space="preserve">1 слой</v>
      </c>
      <c r="V11" s="427" t="str">
        <f>П!A278</f>
        <v>П-47</v>
      </c>
      <c r="W11" s="428" t="str">
        <f>П!C278</f>
        <v xml:space="preserve">Гидроизоляция 2й слой (Технониколь Техноэласт ЭКП), масса 1 м2 ≥5,25 кг, теплостойкость ≥100°С с заведением на бортик кирпича</v>
      </c>
      <c r="X11" s="427" t="str">
        <f>П!D278</f>
        <v xml:space="preserve">1 слой</v>
      </c>
      <c r="Y11" s="60"/>
      <c r="Z11" s="60"/>
    </row>
    <row r="12" ht="15" customHeight="1">
      <c r="A12" s="58"/>
      <c r="B12" s="91"/>
      <c r="C12" s="91"/>
      <c r="D12" s="91"/>
      <c r="F12" s="91"/>
      <c r="G12" s="91"/>
      <c r="H12" s="91"/>
      <c r="I12" s="91"/>
      <c r="J12" s="91"/>
      <c r="K12" s="60"/>
      <c r="L12" s="91"/>
      <c r="M12" s="91"/>
      <c r="N12" s="91"/>
      <c r="P12" s="91"/>
      <c r="R12" s="91"/>
      <c r="S12" s="58"/>
      <c r="T12" s="91"/>
      <c r="V12" s="91"/>
      <c r="W12" s="429" t="str">
        <f>П!C279</f>
        <v xml:space="preserve">Гидроизоляция 1й слой (Технониколь Техноэласт ФИКС П ЭМП), масса 1 м2 ≥4,0 кг, теплостойкость ≥100°С с заведением на бортик кирпича</v>
      </c>
      <c r="X12" s="430" t="str">
        <f>П!D279</f>
        <v xml:space="preserve">1 слой</v>
      </c>
      <c r="Y12" s="60"/>
      <c r="Z12" s="60"/>
    </row>
    <row r="13" ht="15" customHeight="1">
      <c r="A13" s="58"/>
      <c r="B13" s="91"/>
      <c r="C13" s="91"/>
      <c r="D13" s="91"/>
      <c r="F13" s="91"/>
      <c r="G13" s="91"/>
      <c r="H13" s="91"/>
      <c r="I13" s="91"/>
      <c r="J13" s="91"/>
      <c r="K13" s="60"/>
      <c r="L13" s="91"/>
      <c r="M13" s="91"/>
      <c r="N13" s="91"/>
      <c r="P13" s="91"/>
      <c r="R13" s="91"/>
      <c r="S13" s="58"/>
      <c r="T13" s="91"/>
      <c r="V13" s="91"/>
      <c r="W13" s="429" t="str">
        <f>П!C280</f>
        <v xml:space="preserve">Стяжка полусухая цементно-песчаная М150, армированная фиброволокном 
(фибра полипропиленовая 12мм, расход 0.6кг/м3)</v>
      </c>
      <c r="X13" s="431" t="str">
        <f>П!D280&amp;" мм"</f>
        <v xml:space="preserve">43 мм</v>
      </c>
      <c r="Y13" s="60"/>
      <c r="Z13" s="60"/>
    </row>
    <row r="14" ht="15" customHeight="1">
      <c r="A14" s="58"/>
      <c r="B14" s="91"/>
      <c r="C14" s="91"/>
      <c r="D14" s="91"/>
      <c r="F14" s="91"/>
      <c r="G14" s="91"/>
      <c r="H14" s="91"/>
      <c r="I14" s="91"/>
      <c r="J14" s="91"/>
      <c r="K14" s="60"/>
      <c r="L14" s="91"/>
      <c r="M14" s="91"/>
      <c r="N14" s="91"/>
      <c r="P14" s="91"/>
      <c r="R14" s="91"/>
      <c r="S14" s="58"/>
      <c r="T14" s="91"/>
      <c r="V14" s="91"/>
      <c r="W14" s="429" t="str">
        <f>П!C281</f>
        <v xml:space="preserve">Пленка полиэтиленовая 200 мкр</v>
      </c>
      <c r="X14" s="430" t="str">
        <f>П!D281</f>
        <v xml:space="preserve">1 слой</v>
      </c>
      <c r="Y14" s="60"/>
      <c r="Z14" s="60"/>
    </row>
    <row r="15" ht="15" customHeight="1">
      <c r="A15" s="58"/>
      <c r="B15" s="91"/>
      <c r="C15" s="91"/>
      <c r="D15" s="91"/>
      <c r="F15" s="91"/>
      <c r="G15" s="91"/>
      <c r="H15" s="91"/>
      <c r="I15" s="91"/>
      <c r="J15" s="91"/>
      <c r="K15" s="60"/>
      <c r="L15" s="91"/>
      <c r="M15" s="91"/>
      <c r="N15" s="91"/>
      <c r="P15" s="91"/>
      <c r="R15" s="91"/>
      <c r="S15" s="58"/>
      <c r="T15" s="91"/>
      <c r="V15" s="91"/>
      <c r="W15" s="429" t="str">
        <f>П!C282</f>
        <v xml:space="preserve">Утеплитель минераловатный (Технониколь ТЕХНОФЛОР СТАНДАРТ) q=100-120 кг/м3, предел прочности на сжатие не менее 30 кПа, λ=0,044 Вт/м°С</v>
      </c>
      <c r="X15" s="430" t="str">
        <f>П!D282&amp;" мм"</f>
        <v xml:space="preserve">50 мм</v>
      </c>
      <c r="Y15" s="60"/>
      <c r="Z15" s="60"/>
    </row>
    <row r="16" ht="15" customHeight="1">
      <c r="A16" s="70"/>
      <c r="B16" s="71"/>
      <c r="C16" s="71"/>
      <c r="D16" s="71"/>
      <c r="E16" s="28"/>
      <c r="F16" s="71"/>
      <c r="G16" s="71"/>
      <c r="H16" s="71"/>
      <c r="I16" s="71"/>
      <c r="J16" s="71"/>
      <c r="K16" s="29"/>
      <c r="L16" s="71"/>
      <c r="M16" s="71"/>
      <c r="N16" s="71"/>
      <c r="O16" s="28"/>
      <c r="P16" s="71"/>
      <c r="Q16" s="28"/>
      <c r="R16" s="71"/>
      <c r="S16" s="70"/>
      <c r="T16" s="71"/>
      <c r="U16" s="28"/>
      <c r="V16" s="71"/>
      <c r="W16" s="429" t="str">
        <f>П!C283</f>
        <v xml:space="preserve">Монолитный ж/бетон</v>
      </c>
      <c r="X16" s="430" t="str">
        <f>П!D283</f>
        <v xml:space="preserve">по проекту</v>
      </c>
      <c r="Y16" s="29"/>
      <c r="Z16" s="29"/>
    </row>
    <row r="17" ht="14" customHeight="1">
      <c r="A17" s="62" t="s">
        <v>491</v>
      </c>
      <c r="B17" s="51"/>
      <c r="C17" s="63" t="str">
        <f>'ОС'!A3</f>
        <v>ОС-1</v>
      </c>
      <c r="D17" s="168" t="str">
        <f>'ОС'!B3</f>
        <v xml:space="preserve">Грунтовка Бетонконтакт</v>
      </c>
      <c r="E17" s="146" t="str">
        <f>'ОС'!C3</f>
        <v xml:space="preserve">1 слой</v>
      </c>
      <c r="F17" s="207" t="str">
        <f>'ОС'!A13</f>
        <v>ОС-7</v>
      </c>
      <c r="G17" s="418" t="str">
        <f>'ОС'!B13</f>
        <v xml:space="preserve">Грунтовка глубокого проникновения</v>
      </c>
      <c r="H17" s="82" t="str">
        <f>'ОС'!C13</f>
        <v xml:space="preserve">1 слой</v>
      </c>
      <c r="I17" s="63" t="str">
        <f>'ОС'!A28</f>
        <v>ОС-15</v>
      </c>
      <c r="J17" s="432" t="str">
        <f>'ОС'!B28</f>
        <v xml:space="preserve">Грунтовка глубокого проникновения</v>
      </c>
      <c r="K17" s="86" t="str">
        <f>'ОС'!C28</f>
        <v xml:space="preserve">1 слой</v>
      </c>
      <c r="L17" s="224"/>
      <c r="M17" s="224"/>
      <c r="N17" s="224"/>
      <c r="O17" s="264" t="str">
        <f>'ОТ'!A29</f>
        <v>ОТ-14</v>
      </c>
      <c r="P17" s="420" t="str">
        <f>'ОТ'!B29</f>
        <v xml:space="preserve">Пропитка упрочняющая обеспыливающая</v>
      </c>
      <c r="Q17" s="264" t="str">
        <f>'ОТ'!C29</f>
        <v xml:space="preserve">1 слой</v>
      </c>
      <c r="R17" s="63" t="str">
        <f>'ПТ'!A140</f>
        <v>ПТ-30</v>
      </c>
      <c r="S17" s="432" t="str">
        <f>'ПТ'!B140</f>
        <v xml:space="preserve">Пропитка упрочняющая обеспыливающая</v>
      </c>
      <c r="T17" s="86" t="str">
        <f>'ПТ'!C140</f>
        <v xml:space="preserve">1 слой</v>
      </c>
      <c r="U17" s="388" t="s">
        <v>458</v>
      </c>
      <c r="V17" s="421" t="str">
        <f>'П'!A21</f>
        <v>П-5</v>
      </c>
      <c r="W17" s="433" t="str">
        <f>'П'!C21</f>
        <v xml:space="preserve">Пропитка упрочняющая и обеспыливающая</v>
      </c>
      <c r="X17" s="421" t="str">
        <f>'П'!D21</f>
        <v xml:space="preserve">1 слой</v>
      </c>
      <c r="Y17" s="423" t="s">
        <v>458</v>
      </c>
      <c r="Z17" s="423" t="s">
        <v>458</v>
      </c>
    </row>
    <row r="18" ht="14" customHeight="1">
      <c r="A18" s="58"/>
      <c r="C18" s="91"/>
      <c r="D18" s="91"/>
      <c r="F18" s="91"/>
      <c r="G18" s="91"/>
      <c r="H18" s="91"/>
      <c r="I18" s="91"/>
      <c r="K18" s="91"/>
      <c r="L18" s="91"/>
      <c r="M18" s="91"/>
      <c r="N18" s="91"/>
      <c r="P18" s="91"/>
      <c r="R18" s="91"/>
      <c r="T18" s="91"/>
      <c r="V18" s="91"/>
      <c r="W18" s="434" t="str">
        <f>П!C22</f>
        <v xml:space="preserve">Стяжка полусухая цементно-песчаная М150, армированная фиброволокном 
(фибра полипропиленовая 12мм, расход 0.6кг/м3)</v>
      </c>
      <c r="X18" s="426" t="str">
        <f>'П'!D22&amp;" мм"</f>
        <v xml:space="preserve">40 мм</v>
      </c>
      <c r="Y18" s="60"/>
      <c r="Z18" s="60"/>
    </row>
    <row r="19" ht="14" customHeight="1">
      <c r="A19" s="58"/>
      <c r="C19" s="91"/>
      <c r="D19" s="145" t="str">
        <f>'ОС'!B4</f>
        <v xml:space="preserve">Затирка поверхности после демонтажа опалубки</v>
      </c>
      <c r="E19" s="146" t="str">
        <f>'ОС'!C4&amp;" мм"</f>
        <v xml:space="preserve">2-4 мм</v>
      </c>
      <c r="F19" s="91"/>
      <c r="G19" s="138" t="str">
        <f>'ОС'!B14</f>
        <v xml:space="preserve">Простая штукатурка смесями цементно-песчаными по сетке тканой стальной 10х10х0.8 мм</v>
      </c>
      <c r="H19" s="98" t="str">
        <f>'ОС'!C14&amp;" мм"</f>
        <v xml:space="preserve">14 мм</v>
      </c>
      <c r="I19" s="91"/>
      <c r="J19" s="424" t="str">
        <f>'ОС'!B29</f>
        <v xml:space="preserve">Простая штукатурка смесями цементно-песчаными</v>
      </c>
      <c r="K19" s="86" t="str">
        <f>'ОС'!C29&amp;" мм"</f>
        <v xml:space="preserve">14 мм</v>
      </c>
      <c r="L19" s="91"/>
      <c r="M19" s="91"/>
      <c r="N19" s="91"/>
      <c r="P19" s="91"/>
      <c r="R19" s="91"/>
      <c r="T19" s="91"/>
      <c r="V19" s="91"/>
      <c r="W19" s="434" t="str">
        <f>П!C23</f>
        <v xml:space="preserve">Пленка полиэтиленовая 200 мкр</v>
      </c>
      <c r="X19" s="426" t="str">
        <f>'П'!D23</f>
        <v xml:space="preserve">1 слой</v>
      </c>
      <c r="Y19" s="60"/>
      <c r="Z19" s="60"/>
    </row>
    <row r="20" ht="14" customHeight="1">
      <c r="A20" s="58"/>
      <c r="C20" s="91"/>
      <c r="D20" s="91"/>
      <c r="F20" s="91"/>
      <c r="G20" s="91"/>
      <c r="H20" s="91"/>
      <c r="I20" s="91"/>
      <c r="K20" s="91"/>
      <c r="L20" s="91"/>
      <c r="M20" s="91"/>
      <c r="N20" s="91"/>
      <c r="P20" s="91"/>
      <c r="R20" s="91"/>
      <c r="T20" s="91"/>
      <c r="V20" s="91"/>
      <c r="W20" s="434" t="str">
        <f>П!C24</f>
        <v xml:space="preserve">Утеплитель минераловатный (Технониколь ТЕХНОФЛОР СТАНДАРТ) q=100-120 кг/м3, предел прочности на сжатие не менее 30 кПа, λ=0,044 Вт/м°С</v>
      </c>
      <c r="X20" s="426" t="str">
        <f>'П'!D24&amp;" мм"</f>
        <v xml:space="preserve">50 мм</v>
      </c>
      <c r="Y20" s="60"/>
      <c r="Z20" s="60"/>
    </row>
    <row r="21" ht="16.5" customHeight="1">
      <c r="A21" s="70"/>
      <c r="B21" s="28"/>
      <c r="C21" s="71"/>
      <c r="D21" s="91"/>
      <c r="F21" s="91"/>
      <c r="G21" s="71"/>
      <c r="H21" s="71"/>
      <c r="I21" s="71"/>
      <c r="K21" s="91"/>
      <c r="L21" s="91"/>
      <c r="M21" s="91"/>
      <c r="N21" s="91"/>
      <c r="O21" s="28"/>
      <c r="P21" s="71"/>
      <c r="Q21" s="28"/>
      <c r="R21" s="71"/>
      <c r="T21" s="91"/>
      <c r="U21" s="28"/>
      <c r="V21" s="71"/>
      <c r="W21" s="435" t="str">
        <f>П!C25</f>
        <v xml:space="preserve">Монолитный ж/бетон</v>
      </c>
      <c r="X21" s="436" t="str">
        <f>'П'!D25</f>
        <v xml:space="preserve">по проекту</v>
      </c>
      <c r="Y21" s="29"/>
      <c r="Z21" s="29"/>
    </row>
    <row r="22">
      <c r="A22" s="62" t="s">
        <v>599</v>
      </c>
      <c r="B22" s="51"/>
      <c r="C22" s="63" t="str">
        <f>'ОС'!A3</f>
        <v>ОС-1</v>
      </c>
      <c r="D22" s="192" t="str">
        <f>'ОС'!B3</f>
        <v xml:space="preserve">Грунтовка Бетонконтакт</v>
      </c>
      <c r="E22" s="133" t="str">
        <f>'ОС'!C3</f>
        <v xml:space="preserve">1 слой</v>
      </c>
      <c r="F22" s="207" t="str">
        <f>'ОС'!A13</f>
        <v>ОС-7</v>
      </c>
      <c r="G22" s="418" t="str">
        <f>'ОС'!B13</f>
        <v xml:space="preserve">Грунтовка глубокого проникновения</v>
      </c>
      <c r="H22" s="82" t="str">
        <f>'ОС'!C13</f>
        <v xml:space="preserve">1 слой</v>
      </c>
      <c r="I22" s="63" t="str">
        <f>'ОС'!A28</f>
        <v>ОС-15</v>
      </c>
      <c r="J22" s="419" t="str">
        <f>'ОС'!B28</f>
        <v xml:space="preserve">Грунтовка глубокого проникновения</v>
      </c>
      <c r="K22" s="63" t="str">
        <f>'ОС'!C28</f>
        <v xml:space="preserve">1 слой</v>
      </c>
      <c r="L22" s="224"/>
      <c r="M22" s="224"/>
      <c r="N22" s="224"/>
      <c r="O22" s="264" t="str">
        <f>'ОТ'!A11</f>
        <v>ОТ-5</v>
      </c>
      <c r="P22" s="420" t="str">
        <f>'ОТ'!B11</f>
        <v xml:space="preserve">Грунтовка под финишную отделку</v>
      </c>
      <c r="Q22" s="255" t="str">
        <f>'ОТ'!C11</f>
        <v xml:space="preserve">1 слой</v>
      </c>
      <c r="R22" s="63" t="str">
        <f>'ПТ'!A23</f>
        <v>ПТ-5</v>
      </c>
      <c r="S22" s="419" t="str">
        <f>'ПТ'!B23</f>
        <v xml:space="preserve">Грунтовка Бетонконтакт</v>
      </c>
      <c r="T22" s="63" t="str">
        <f>'ПТ'!C23</f>
        <v xml:space="preserve">1 слой</v>
      </c>
      <c r="U22" s="388" t="s">
        <v>458</v>
      </c>
      <c r="V22" s="421" t="str">
        <f>П!A275</f>
        <v>П-46</v>
      </c>
      <c r="W22" s="422" t="str">
        <f>П!C275</f>
        <v xml:space="preserve">Пропитка упрочняющая и обеспыливающая</v>
      </c>
      <c r="X22" s="421" t="str">
        <f>П!D275</f>
        <v xml:space="preserve">1 слой</v>
      </c>
      <c r="Y22" s="423" t="s">
        <v>458</v>
      </c>
      <c r="Z22" s="423" t="s">
        <v>458</v>
      </c>
    </row>
    <row r="23" ht="30">
      <c r="A23" s="58"/>
      <c r="C23" s="91"/>
      <c r="D23" s="91"/>
      <c r="F23" s="91"/>
      <c r="G23" s="91"/>
      <c r="H23" s="91"/>
      <c r="I23" s="91"/>
      <c r="K23" s="91"/>
      <c r="L23" s="91"/>
      <c r="M23" s="91"/>
      <c r="N23" s="91"/>
      <c r="P23" s="91"/>
      <c r="R23" s="91"/>
      <c r="S23" s="424" t="str">
        <f>'ПТ'!B24</f>
        <v xml:space="preserve">Затирка поверхности после демонтажа опалубки</v>
      </c>
      <c r="T23" s="86" t="str">
        <f>'ПТ'!C24&amp;" мм"</f>
        <v xml:space="preserve">2-4 мм</v>
      </c>
      <c r="V23" s="91"/>
      <c r="W23" s="425" t="str">
        <f>П!C276</f>
        <v xml:space="preserve">Стяжка полусухая цементно-песчаная М150, армированная фиброволокном 
(фибра полипропиленовая 12мм, расход 0.6кг/м3)</v>
      </c>
      <c r="X23" s="426" t="str">
        <f>П!D276&amp;" мм"</f>
        <v xml:space="preserve">50 мм</v>
      </c>
      <c r="Y23" s="60"/>
      <c r="Z23" s="60"/>
    </row>
    <row r="24" ht="30">
      <c r="A24" s="58"/>
      <c r="C24" s="91"/>
      <c r="D24" s="145" t="str">
        <f>'ОС'!B4</f>
        <v xml:space="preserve">Затирка поверхности после демонтажа опалубки</v>
      </c>
      <c r="E24" s="146" t="str">
        <f>'ОС'!C4&amp;" мм"</f>
        <v xml:space="preserve">2-4 мм</v>
      </c>
      <c r="F24" s="91"/>
      <c r="G24" s="138" t="str">
        <f>'ОС'!B14</f>
        <v xml:space="preserve">Простая штукатурка смесями цементно-песчаными по сетке тканой стальной 10х10х0.8 мм</v>
      </c>
      <c r="H24" s="98" t="str">
        <f>'ОС'!C14&amp;" мм"</f>
        <v xml:space="preserve">14 мм</v>
      </c>
      <c r="I24" s="91"/>
      <c r="J24" s="424" t="str">
        <f>'ОС'!B29</f>
        <v xml:space="preserve">Простая штукатурка смесями цементно-песчаными</v>
      </c>
      <c r="K24" s="86" t="str">
        <f>'ОС'!C29&amp;" мм"</f>
        <v xml:space="preserve">14 мм</v>
      </c>
      <c r="L24" s="91"/>
      <c r="M24" s="91"/>
      <c r="N24" s="91"/>
      <c r="P24" s="213" t="str">
        <f>'ОТ'!B12</f>
        <v xml:space="preserve">Простая окраска краской водно-дисперсионной за 2 раза</v>
      </c>
      <c r="Q24" s="259" t="str">
        <f>'ОТ'!C12</f>
        <v xml:space="preserve">2 слоя</v>
      </c>
      <c r="R24" s="91"/>
      <c r="S24" s="432" t="str">
        <f>'ПТ'!B25</f>
        <v xml:space="preserve">Грунтовка под финишную отделку</v>
      </c>
      <c r="T24" s="86" t="str">
        <f>'ПТ'!C25</f>
        <v xml:space="preserve">1 слой</v>
      </c>
      <c r="V24" s="91"/>
      <c r="X24" s="91"/>
      <c r="Y24" s="60"/>
      <c r="Z24" s="60"/>
    </row>
    <row r="25" ht="30">
      <c r="A25" s="70"/>
      <c r="B25" s="28"/>
      <c r="C25" s="71"/>
      <c r="D25" s="71"/>
      <c r="E25" s="28"/>
      <c r="F25" s="71"/>
      <c r="G25" s="71"/>
      <c r="H25" s="71"/>
      <c r="I25" s="71"/>
      <c r="J25" s="28"/>
      <c r="K25" s="71"/>
      <c r="L25" s="71"/>
      <c r="M25" s="71"/>
      <c r="N25" s="71"/>
      <c r="O25" s="28"/>
      <c r="P25" s="71"/>
      <c r="Q25" s="28"/>
      <c r="R25" s="71"/>
      <c r="S25" s="424" t="str">
        <f>'ПТ'!B26</f>
        <v xml:space="preserve">Простая окраска краской водно-дисперсионной за 2 раза</v>
      </c>
      <c r="T25" s="75" t="str">
        <f>'ПТ'!C26</f>
        <v xml:space="preserve">2 слоя</v>
      </c>
      <c r="U25" s="28"/>
      <c r="V25" s="71"/>
      <c r="W25" s="437" t="str">
        <f>П!C277</f>
        <v xml:space="preserve">Монолитный ж/бетон</v>
      </c>
      <c r="X25" s="436" t="str">
        <f>П!D277</f>
        <v xml:space="preserve">по проекту</v>
      </c>
      <c r="Y25" s="29"/>
      <c r="Z25" s="29"/>
    </row>
    <row r="26">
      <c r="A26" s="438" t="s">
        <v>600</v>
      </c>
      <c r="B26" s="118" t="s">
        <v>601</v>
      </c>
      <c r="C26" s="82" t="str">
        <f>'ОС'!A36</f>
        <v>ОС-19</v>
      </c>
      <c r="D26" s="439" t="str">
        <f>'ОС'!B36</f>
        <v xml:space="preserve">Грунтовка Бетонконтакт</v>
      </c>
      <c r="E26" s="82" t="str">
        <f>'ОС'!C36</f>
        <v xml:space="preserve">1 слой</v>
      </c>
      <c r="F26" s="82" t="str">
        <f>'ОС'!A15</f>
        <v>ОС-8</v>
      </c>
      <c r="G26" s="418" t="str">
        <f>'ОС'!B15</f>
        <v xml:space="preserve">Грунтовка глубокого проникновения</v>
      </c>
      <c r="H26" s="82" t="str">
        <f>'ОС'!C15</f>
        <v xml:space="preserve">1 слой</v>
      </c>
      <c r="I26" s="82" t="str">
        <f>'ОС'!A34</f>
        <v>ОС-18</v>
      </c>
      <c r="J26" s="418" t="str">
        <f>'ОС'!B34</f>
        <v xml:space="preserve">Грунтовка глубокого проникновения</v>
      </c>
      <c r="K26" s="438" t="str">
        <f>'ОС'!C34</f>
        <v xml:space="preserve">1 слой</v>
      </c>
      <c r="L26" s="82" t="str">
        <f>'ОС'!A6</f>
        <v>ОС-3</v>
      </c>
      <c r="M26" s="131" t="str">
        <f>'ОС'!B6</f>
        <v xml:space="preserve">Слой штукатурно-клеевой Технониколь 210 или аналог, армированный сеткой фасадной стеклотканевой щелочестойкой М3600</v>
      </c>
      <c r="N26" s="82" t="str">
        <f>'ОС'!C6&amp;" мм"</f>
        <v xml:space="preserve">10 мм</v>
      </c>
      <c r="O26" s="82" t="str">
        <f>'ОТ'!A7</f>
        <v>ОТ-3</v>
      </c>
      <c r="P26" s="440" t="str">
        <f>'ОТ'!B7</f>
        <v xml:space="preserve">Грунт-краска колеруемая, группа горючести НГ</v>
      </c>
      <c r="Q26" s="82" t="str">
        <f>'ОТ'!C7</f>
        <v xml:space="preserve">1 слой</v>
      </c>
      <c r="R26" s="303" t="str">
        <f>'ПТ'!A17</f>
        <v>ПТ-4</v>
      </c>
      <c r="S26" s="441" t="str">
        <f>'ПТ'!B17</f>
        <v xml:space="preserve">Грунтовка Бетонконтакт</v>
      </c>
      <c r="T26" s="207" t="str">
        <f>'ПТ'!C17</f>
        <v xml:space="preserve">1 слой</v>
      </c>
      <c r="U26" s="207" t="s">
        <v>458</v>
      </c>
      <c r="V26" s="207" t="str">
        <f>'П'!A17</f>
        <v>П-4</v>
      </c>
      <c r="W26" s="441" t="str">
        <f>'П'!C17</f>
        <v xml:space="preserve">Пропитка упрочняющая и обеспыливающая</v>
      </c>
      <c r="X26" s="270" t="str">
        <f>'П'!D17</f>
        <v xml:space="preserve">1 слой</v>
      </c>
      <c r="Y26" s="442" t="str">
        <f>П!A368</f>
        <v>ПЛН-10</v>
      </c>
      <c r="Z26" s="340" t="str">
        <f>П!C368</f>
        <v xml:space="preserve">Покрытие негорючее защитно-декоративное моющееся, окраска низа стен h=100мм, полоса по поверхности пола, ступеней b=50мм, RAL 7040 (Серое окно)</v>
      </c>
    </row>
    <row r="27" ht="30">
      <c r="B27" s="58"/>
      <c r="C27" s="91"/>
      <c r="D27" s="58"/>
      <c r="E27" s="91"/>
      <c r="F27" s="91"/>
      <c r="G27" s="91"/>
      <c r="H27" s="91"/>
      <c r="I27" s="91"/>
      <c r="J27" s="91"/>
      <c r="L27" s="91"/>
      <c r="M27" s="91"/>
      <c r="N27" s="91"/>
      <c r="O27" s="91"/>
      <c r="P27" s="257"/>
      <c r="Q27" s="91"/>
      <c r="R27" s="58"/>
      <c r="S27" s="228" t="str">
        <f>'ПТ'!B18</f>
        <v xml:space="preserve">Затирка поверхности после демонтажа опалубки</v>
      </c>
      <c r="T27" s="443" t="str">
        <f>'ПТ'!C18&amp;" мм"</f>
        <v xml:space="preserve">2-4 мм</v>
      </c>
      <c r="U27" s="91"/>
      <c r="V27" s="91"/>
      <c r="W27" s="444" t="str">
        <f>П!C18</f>
        <v xml:space="preserve">Пол наливной (цементная основа) Церезит CN 76 EXTRAHART</v>
      </c>
      <c r="X27" s="239" t="str">
        <f>'П'!D18&amp;" мм"</f>
        <v xml:space="preserve">20 мм</v>
      </c>
      <c r="Y27" s="60"/>
      <c r="Z27" s="60"/>
    </row>
    <row r="28" ht="30">
      <c r="B28" s="58"/>
      <c r="C28" s="91"/>
      <c r="D28" s="58"/>
      <c r="E28" s="91"/>
      <c r="F28" s="91"/>
      <c r="G28" s="91"/>
      <c r="H28" s="91"/>
      <c r="I28" s="91"/>
      <c r="J28" s="91"/>
      <c r="L28" s="91"/>
      <c r="M28" s="91"/>
      <c r="N28" s="91"/>
      <c r="O28" s="91"/>
      <c r="P28" s="257"/>
      <c r="Q28" s="91"/>
      <c r="R28" s="58"/>
      <c r="S28" s="444" t="str">
        <f>'ПТ'!B19</f>
        <v xml:space="preserve">Грунтовка глубокого проникновения</v>
      </c>
      <c r="T28" s="443" t="str">
        <f>'ПТ'!C19</f>
        <v xml:space="preserve">1 слой</v>
      </c>
      <c r="U28" s="91"/>
      <c r="V28" s="91"/>
      <c r="W28" s="91"/>
      <c r="X28" s="91"/>
      <c r="Y28" s="60"/>
      <c r="Z28" s="60"/>
    </row>
    <row r="29" ht="30">
      <c r="B29" s="58"/>
      <c r="C29" s="91"/>
      <c r="D29" s="58"/>
      <c r="E29" s="91"/>
      <c r="F29" s="91"/>
      <c r="G29" s="91"/>
      <c r="H29" s="91"/>
      <c r="I29" s="91"/>
      <c r="J29" s="91"/>
      <c r="L29" s="91"/>
      <c r="M29" s="91"/>
      <c r="N29" s="91"/>
      <c r="O29" s="91"/>
      <c r="P29" s="257"/>
      <c r="Q29" s="91"/>
      <c r="R29" s="58"/>
      <c r="S29" s="228" t="str">
        <f>'ПТ'!B20</f>
        <v xml:space="preserve">Шпатлевка поверхности на цементной основе</v>
      </c>
      <c r="T29" s="443" t="str">
        <f>'ПТ'!C20&amp;" мм"</f>
        <v xml:space="preserve">2 мм</v>
      </c>
      <c r="U29" s="91"/>
      <c r="V29" s="91"/>
      <c r="W29" s="444" t="str">
        <f>'П'!C19</f>
        <v xml:space="preserve">Грунтовка Бетоноконтакт Церезит CT 19</v>
      </c>
      <c r="X29" s="239" t="str">
        <f>'П'!D19</f>
        <v xml:space="preserve">1 слой</v>
      </c>
      <c r="Y29" s="60"/>
      <c r="Z29" s="60"/>
    </row>
    <row r="30" ht="30">
      <c r="B30" s="58"/>
      <c r="C30" s="91"/>
      <c r="D30" s="58"/>
      <c r="E30" s="91"/>
      <c r="F30" s="91"/>
      <c r="G30" s="91"/>
      <c r="H30" s="91"/>
      <c r="I30" s="91"/>
      <c r="J30" s="91"/>
      <c r="L30" s="91"/>
      <c r="M30" s="91"/>
      <c r="N30" s="91"/>
      <c r="O30" s="91"/>
      <c r="P30" s="257"/>
      <c r="Q30" s="91"/>
      <c r="R30" s="58"/>
      <c r="S30" s="444" t="str">
        <f>'ПТ'!B21</f>
        <v xml:space="preserve">Грунтовка под финишную отделку</v>
      </c>
      <c r="T30" s="443" t="str">
        <f>'ПТ'!C21</f>
        <v xml:space="preserve">1 слой</v>
      </c>
      <c r="U30" s="91"/>
      <c r="V30" s="91"/>
      <c r="W30" s="91"/>
      <c r="X30" s="91"/>
      <c r="Y30" s="60"/>
      <c r="Z30" s="60"/>
    </row>
    <row r="31" ht="60">
      <c r="B31" s="58"/>
      <c r="C31" s="91"/>
      <c r="D31" s="58"/>
      <c r="E31" s="91"/>
      <c r="F31" s="91"/>
      <c r="G31" s="91"/>
      <c r="H31" s="91"/>
      <c r="I31" s="91"/>
      <c r="J31" s="91"/>
      <c r="L31" s="91"/>
      <c r="M31" s="91"/>
      <c r="N31" s="91"/>
      <c r="O31" s="91"/>
      <c r="P31" s="257"/>
      <c r="Q31" s="91"/>
      <c r="R31" s="70"/>
      <c r="S31" s="228" t="str">
        <f>'ПТ'!B22</f>
        <v xml:space="preserve">Улучшенная окраска краской водно-дисперсионной негорючей за 2 раза, группа горючести НГ</v>
      </c>
      <c r="T31" s="443" t="str">
        <f>'ПТ'!C22</f>
        <v xml:space="preserve">2 слоя</v>
      </c>
      <c r="U31" s="71"/>
      <c r="V31" s="71"/>
      <c r="W31" s="228" t="str">
        <f>'П'!C20</f>
        <v xml:space="preserve">Монолитный ж/бетон</v>
      </c>
      <c r="X31" s="239" t="str">
        <f>'П'!D20</f>
        <v xml:space="preserve">по проекту</v>
      </c>
      <c r="Y31" s="60"/>
      <c r="Z31" s="60"/>
    </row>
    <row r="32">
      <c r="B32" s="82" t="s">
        <v>511</v>
      </c>
      <c r="C32" s="91"/>
      <c r="D32" s="135" t="str">
        <f>'ОС'!B37</f>
        <v xml:space="preserve">Улучшенная штукатурка смесями цементно-песчаными</v>
      </c>
      <c r="E32" s="98" t="str">
        <f>'ОС'!C37&amp;" мм"</f>
        <v xml:space="preserve">17 мм</v>
      </c>
      <c r="F32" s="91"/>
      <c r="G32" s="138" t="str">
        <f>'ОС'!B16</f>
        <v xml:space="preserve">Улучшенная штукатурка смесями цементно-песчаными по сетке тканой стальной 10х10х0.8 мм</v>
      </c>
      <c r="H32" s="98" t="str">
        <f>'ОС'!C16&amp;" мм"</f>
        <v xml:space="preserve">17 мм</v>
      </c>
      <c r="I32" s="91"/>
      <c r="J32" s="138" t="str">
        <f>'ОС'!B35</f>
        <v xml:space="preserve">Улучшенная штукатурка смесями цементно-песчаными</v>
      </c>
      <c r="K32" s="438" t="str">
        <f>'ОС'!C35&amp;" мм"</f>
        <v xml:space="preserve">17 мм</v>
      </c>
      <c r="L32" s="91"/>
      <c r="M32" s="91"/>
      <c r="N32" s="91"/>
      <c r="O32" s="91"/>
      <c r="P32" s="445" t="str">
        <f>'ОТ'!B8</f>
        <v xml:space="preserve">Окраска краской структурной негорючей, нанесение краскопультом, группа горючести НГ</v>
      </c>
      <c r="Q32" s="98" t="str">
        <f>'ОТ'!C8</f>
        <v xml:space="preserve">1 слой</v>
      </c>
      <c r="R32" s="303" t="str">
        <f>'ПТ'!A58</f>
        <v>ПТ-11</v>
      </c>
      <c r="S32" s="441" t="str">
        <f>'ПТ'!B58</f>
        <v xml:space="preserve">Грунтовка Бетонконтакт</v>
      </c>
      <c r="T32" s="207" t="str">
        <f>'ПТ'!C58</f>
        <v xml:space="preserve">1 слой</v>
      </c>
      <c r="U32" s="207" t="s">
        <v>458</v>
      </c>
      <c r="V32" s="207" t="str">
        <f>'П'!A26</f>
        <v>П-6</v>
      </c>
      <c r="W32" s="441" t="str">
        <f>'П'!C26</f>
        <v xml:space="preserve">Пропитка упрочняющая и обеспыливающая</v>
      </c>
      <c r="X32" s="270" t="str">
        <f>'П'!D26</f>
        <v xml:space="preserve">1 слой</v>
      </c>
      <c r="Y32" s="60"/>
      <c r="Z32" s="60"/>
    </row>
    <row r="33" ht="30">
      <c r="B33" s="91"/>
      <c r="C33" s="91"/>
      <c r="D33" s="58"/>
      <c r="E33" s="91"/>
      <c r="F33" s="91"/>
      <c r="G33" s="91"/>
      <c r="H33" s="91"/>
      <c r="I33" s="91"/>
      <c r="J33" s="91"/>
      <c r="L33" s="91"/>
      <c r="M33" s="91"/>
      <c r="N33" s="91"/>
      <c r="O33" s="91"/>
      <c r="Q33" s="91"/>
      <c r="R33" s="58"/>
      <c r="S33" s="228" t="str">
        <f>'ПТ'!B59</f>
        <v xml:space="preserve">Шпатлевка поверхности на цементной основе</v>
      </c>
      <c r="T33" s="443" t="str">
        <f>'ПТ'!C59&amp;" мм"</f>
        <v xml:space="preserve">2 мм</v>
      </c>
      <c r="U33" s="91"/>
      <c r="V33" s="91"/>
      <c r="W33" s="91"/>
      <c r="X33" s="91"/>
      <c r="Y33" s="60"/>
      <c r="Z33" s="60"/>
    </row>
    <row r="34" ht="15.75" hidden="1">
      <c r="B34" s="91"/>
      <c r="C34" s="91"/>
      <c r="D34" s="58"/>
      <c r="E34" s="91"/>
      <c r="F34" s="91"/>
      <c r="G34" s="91"/>
      <c r="H34" s="91"/>
      <c r="I34" s="91"/>
      <c r="J34" s="91"/>
      <c r="L34" s="91"/>
      <c r="M34" s="91"/>
      <c r="N34" s="91"/>
      <c r="O34" s="91"/>
      <c r="Q34" s="91"/>
      <c r="R34" s="58"/>
      <c r="S34" s="444" t="str">
        <f>'ПТ'!B60</f>
        <v xml:space="preserve">Грунтовка под финишную отделку</v>
      </c>
      <c r="T34" s="443" t="str">
        <f>'ПТ'!C60</f>
        <v xml:space="preserve">1 слой</v>
      </c>
      <c r="U34" s="91"/>
      <c r="V34" s="91"/>
      <c r="W34" s="228" t="str">
        <f>'П'!C27</f>
        <v xml:space="preserve">Монолитный ж/бетон</v>
      </c>
      <c r="X34" s="239" t="str">
        <f>'П'!D27</f>
        <v xml:space="preserve">по проекту</v>
      </c>
      <c r="Y34" s="60"/>
      <c r="Z34" s="60"/>
    </row>
    <row r="35" ht="60">
      <c r="B35" s="71"/>
      <c r="C35" s="71"/>
      <c r="D35" s="58"/>
      <c r="E35" s="71"/>
      <c r="F35" s="71"/>
      <c r="G35" s="71"/>
      <c r="H35" s="71"/>
      <c r="I35" s="71"/>
      <c r="J35" s="71"/>
      <c r="L35" s="71"/>
      <c r="M35" s="71"/>
      <c r="N35" s="71"/>
      <c r="O35" s="71"/>
      <c r="Q35" s="71"/>
      <c r="R35" s="70"/>
      <c r="S35" s="215" t="str">
        <f>'ПТ'!B61</f>
        <v xml:space="preserve">Улучшенная окраска краской водно-дисперсионной негорючей за 2 раза, группа горючести НГ</v>
      </c>
      <c r="T35" s="446" t="str">
        <f>'ПТ'!C61</f>
        <v xml:space="preserve">2 слоя</v>
      </c>
      <c r="U35" s="71"/>
      <c r="V35" s="71"/>
      <c r="W35" s="71"/>
      <c r="X35" s="71"/>
      <c r="Y35" s="29"/>
      <c r="Z35" s="29"/>
    </row>
    <row r="36" ht="15.75">
      <c r="B36" s="118" t="s">
        <v>602</v>
      </c>
      <c r="C36" s="82" t="str">
        <f>'ОС'!A49</f>
        <v>ОС-26</v>
      </c>
      <c r="D36" s="418" t="str">
        <f>'ОС'!B49</f>
        <v xml:space="preserve">Грунтовка Бетонконтакт</v>
      </c>
      <c r="E36" s="82" t="str">
        <f>'ОС'!C49</f>
        <v xml:space="preserve">1 слой</v>
      </c>
      <c r="F36" s="63"/>
      <c r="G36" s="63"/>
      <c r="H36" s="63"/>
      <c r="I36" s="63"/>
      <c r="J36" s="63"/>
      <c r="K36" s="63"/>
      <c r="L36" s="63"/>
      <c r="M36" s="63"/>
      <c r="N36" s="63"/>
      <c r="O36" s="82" t="str">
        <f>'ОТ'!A21</f>
        <v>ОТ-10</v>
      </c>
      <c r="P36" s="171" t="str">
        <f>'ОТ'!B21</f>
        <v xml:space="preserve">Грунтовка под финишную отделку</v>
      </c>
      <c r="Q36" s="82" t="str">
        <f>'ОТ'!C21</f>
        <v xml:space="preserve">1 слой</v>
      </c>
      <c r="R36" s="66"/>
      <c r="S36" s="86"/>
      <c r="T36" s="63"/>
      <c r="U36" s="63"/>
      <c r="V36" s="63"/>
      <c r="W36" s="63"/>
      <c r="X36" s="63"/>
      <c r="Y36" s="63"/>
      <c r="Z36" s="63"/>
    </row>
    <row r="37" ht="30">
      <c r="B37" s="58"/>
      <c r="C37" s="91"/>
      <c r="D37" s="138" t="str">
        <f>'ОС'!B50</f>
        <v xml:space="preserve">Затирка поверхности после демонтажа опалубки</v>
      </c>
      <c r="E37" s="98" t="str">
        <f>'ОС'!C50&amp;" мм"</f>
        <v xml:space="preserve">2-4 мм</v>
      </c>
      <c r="F37" s="91"/>
      <c r="G37" s="91"/>
      <c r="H37" s="91"/>
      <c r="I37" s="91"/>
      <c r="J37" s="91"/>
      <c r="K37" s="91"/>
      <c r="L37" s="91"/>
      <c r="M37" s="91"/>
      <c r="N37" s="91"/>
      <c r="O37" s="91"/>
      <c r="P37" s="58"/>
      <c r="Q37" s="91"/>
      <c r="R37" s="60"/>
      <c r="S37" s="91"/>
      <c r="T37" s="91"/>
      <c r="U37" s="91"/>
      <c r="V37" s="91"/>
      <c r="W37" s="91"/>
      <c r="X37" s="91"/>
      <c r="Y37" s="91"/>
      <c r="Z37" s="91"/>
    </row>
    <row r="38" ht="30">
      <c r="B38" s="58"/>
      <c r="C38" s="91"/>
      <c r="D38" s="447" t="str">
        <f>'ОС'!B51</f>
        <v xml:space="preserve">Грунтовка глубокого проникновения</v>
      </c>
      <c r="E38" s="98" t="str">
        <f>'ОС'!C51</f>
        <v xml:space="preserve">1 слой</v>
      </c>
      <c r="F38" s="91"/>
      <c r="G38" s="91"/>
      <c r="H38" s="91"/>
      <c r="I38" s="91"/>
      <c r="J38" s="91"/>
      <c r="K38" s="91"/>
      <c r="L38" s="91"/>
      <c r="M38" s="91"/>
      <c r="N38" s="91"/>
      <c r="O38" s="91"/>
      <c r="P38" s="58"/>
      <c r="Q38" s="91"/>
      <c r="R38" s="60"/>
      <c r="S38" s="91"/>
      <c r="T38" s="91"/>
      <c r="U38" s="91"/>
      <c r="V38" s="91"/>
      <c r="W38" s="91"/>
      <c r="X38" s="91"/>
      <c r="Y38" s="91"/>
      <c r="Z38" s="91"/>
    </row>
    <row r="39" ht="30">
      <c r="B39" s="58"/>
      <c r="C39" s="71"/>
      <c r="D39" s="170" t="str">
        <f>'ОС'!B52</f>
        <v xml:space="preserve">Шпатлевка поверхности на цементной основе</v>
      </c>
      <c r="E39" s="163" t="str">
        <f>'ОС'!C52&amp;" мм"</f>
        <v xml:space="preserve">2 мм</v>
      </c>
      <c r="F39" s="71"/>
      <c r="G39" s="71"/>
      <c r="H39" s="71"/>
      <c r="I39" s="71"/>
      <c r="J39" s="71"/>
      <c r="K39" s="71"/>
      <c r="L39" s="71"/>
      <c r="M39" s="71"/>
      <c r="N39" s="71"/>
      <c r="O39" s="91"/>
      <c r="P39" s="58"/>
      <c r="Q39" s="91"/>
      <c r="R39" s="29"/>
      <c r="S39" s="71"/>
      <c r="T39" s="71"/>
      <c r="U39" s="71"/>
      <c r="V39" s="71"/>
      <c r="W39" s="71"/>
      <c r="X39" s="71"/>
      <c r="Y39" s="71"/>
      <c r="Z39" s="71"/>
    </row>
    <row r="40" ht="28.5" customHeight="1">
      <c r="B40" s="82" t="s">
        <v>513</v>
      </c>
      <c r="C40" s="82" t="str">
        <f>'ОС'!A138</f>
        <v>ОС-51</v>
      </c>
      <c r="D40" s="418" t="str">
        <f>'ОС'!B138</f>
        <v xml:space="preserve">Грунтовка Бетонконтакт</v>
      </c>
      <c r="E40" s="82" t="str">
        <f>'ОС'!C138</f>
        <v xml:space="preserve">1 слой</v>
      </c>
      <c r="F40" s="63"/>
      <c r="G40" s="63"/>
      <c r="H40" s="63"/>
      <c r="I40" s="63"/>
      <c r="J40" s="63"/>
      <c r="K40" s="63"/>
      <c r="L40" s="63"/>
      <c r="M40" s="63"/>
      <c r="N40" s="63"/>
      <c r="O40" s="91"/>
      <c r="P40" s="135" t="str">
        <f>'ОТ'!B22</f>
        <v xml:space="preserve">Улучшенная окраска краской водно-дисперсионной негорючей за 2 раза, группа горючести НГ</v>
      </c>
      <c r="Q40" s="98" t="str">
        <f>'ОТ'!C22</f>
        <v xml:space="preserve">2 слоя</v>
      </c>
      <c r="R40" s="66"/>
      <c r="S40" s="63"/>
      <c r="T40" s="63"/>
      <c r="U40" s="63"/>
      <c r="V40" s="63"/>
      <c r="W40" s="63"/>
      <c r="X40" s="63"/>
      <c r="Y40" s="63"/>
      <c r="Z40" s="63"/>
    </row>
    <row r="41" ht="30">
      <c r="B41" s="71"/>
      <c r="C41" s="71"/>
      <c r="D41" s="170" t="str">
        <f>'ОС'!B139</f>
        <v xml:space="preserve">Шпатлевка поверхности на цементной основе</v>
      </c>
      <c r="E41" s="163" t="str">
        <f>'ОС'!C139&amp;" мм"</f>
        <v xml:space="preserve">2 мм</v>
      </c>
      <c r="F41" s="71"/>
      <c r="G41" s="71"/>
      <c r="H41" s="71"/>
      <c r="I41" s="71"/>
      <c r="J41" s="71"/>
      <c r="K41" s="71"/>
      <c r="L41" s="71"/>
      <c r="M41" s="71"/>
      <c r="N41" s="71"/>
      <c r="O41" s="71"/>
      <c r="P41" s="70"/>
      <c r="Q41" s="71"/>
      <c r="R41" s="29"/>
      <c r="S41" s="71"/>
      <c r="T41" s="71"/>
      <c r="U41" s="71"/>
      <c r="V41" s="71"/>
      <c r="W41" s="71"/>
      <c r="X41" s="71"/>
      <c r="Y41" s="71"/>
      <c r="Z41" s="71"/>
    </row>
    <row r="42" ht="30">
      <c r="A42" s="180" t="s">
        <v>603</v>
      </c>
      <c r="B42" s="53"/>
      <c r="C42" s="117" t="str">
        <f>'ОС'!A3</f>
        <v>ОС-1</v>
      </c>
      <c r="D42" s="171" t="str">
        <f>'ОС'!B3</f>
        <v xml:space="preserve">Грунтовка Бетонконтакт</v>
      </c>
      <c r="E42" s="82" t="str">
        <f>'ОС'!C3</f>
        <v xml:space="preserve">1 слой</v>
      </c>
      <c r="F42" s="82" t="str">
        <f>'ОС'!A9</f>
        <v>ОС-5</v>
      </c>
      <c r="G42" s="418" t="str">
        <f>'ОС'!B9</f>
        <v xml:space="preserve">Грунтовка глубокого проникновения</v>
      </c>
      <c r="H42" s="82" t="str">
        <f>'ОС'!C9</f>
        <v xml:space="preserve">1 слой</v>
      </c>
      <c r="I42" s="82" t="str">
        <f>'ОС'!A9</f>
        <v>ОС-5</v>
      </c>
      <c r="J42" s="418" t="str">
        <f>'ОС'!B9</f>
        <v xml:space="preserve">Грунтовка глубокого проникновения</v>
      </c>
      <c r="K42" s="82" t="str">
        <f>'ОС'!C13</f>
        <v xml:space="preserve">1 слой</v>
      </c>
      <c r="L42" s="294"/>
      <c r="M42" s="294"/>
      <c r="N42" s="294"/>
      <c r="O42" s="207" t="str">
        <f>'ОТ'!A29</f>
        <v>ОТ-14</v>
      </c>
      <c r="P42" s="444" t="str">
        <f>'ОТ'!B29</f>
        <v xml:space="preserve">Пропитка упрочняющая обеспыливающая</v>
      </c>
      <c r="Q42" s="443" t="str">
        <f>'ОТ'!C29</f>
        <v xml:space="preserve">1 слой</v>
      </c>
      <c r="R42" s="224"/>
      <c r="S42" s="224"/>
      <c r="T42" s="224"/>
      <c r="U42" s="224"/>
      <c r="V42" s="224"/>
      <c r="W42" s="224"/>
      <c r="X42" s="224"/>
      <c r="Y42" s="224"/>
      <c r="Z42" s="224"/>
    </row>
    <row r="43" ht="75">
      <c r="A43" s="70"/>
      <c r="B43" s="29"/>
      <c r="C43" s="161"/>
      <c r="D43" s="162" t="str">
        <f>'ОС'!B4</f>
        <v xml:space="preserve">Затирка поверхности после демонтажа опалубки</v>
      </c>
      <c r="E43" s="392" t="str">
        <f>'ОС'!C4&amp;" мм"</f>
        <v xml:space="preserve">2-4 мм</v>
      </c>
      <c r="F43" s="71"/>
      <c r="G43" s="170" t="str">
        <f>'ОС'!B10</f>
        <v xml:space="preserve">Профиль углозащитный оцинкованный 25х25мм, простая штукатурка смесями цементно-песчаными по сетке тканой стальной 10х10х0.8 мм</v>
      </c>
      <c r="H43" s="163" t="str">
        <f>'ОС'!C10&amp;" мм"</f>
        <v xml:space="preserve">14 мм</v>
      </c>
      <c r="I43" s="71"/>
      <c r="J43" s="170" t="str">
        <f>'ОС'!B10</f>
        <v xml:space="preserve">Профиль углозащитный оцинкованный 25х25мм, простая штукатурка смесями цементно-песчаными по сетке тканой стальной 10х10х0.8 мм</v>
      </c>
      <c r="K43" s="163" t="str">
        <f>'ОС'!C10&amp;" мм"</f>
        <v xml:space="preserve">14 мм</v>
      </c>
      <c r="L43" s="71"/>
      <c r="M43" s="71"/>
      <c r="N43" s="71"/>
      <c r="O43" s="71"/>
      <c r="P43" s="71"/>
      <c r="Q43" s="71"/>
      <c r="R43" s="71"/>
      <c r="S43" s="71"/>
      <c r="T43" s="71"/>
      <c r="U43" s="71"/>
      <c r="V43" s="71"/>
      <c r="W43" s="71"/>
      <c r="X43" s="71"/>
      <c r="Y43" s="71"/>
      <c r="Z43" s="71"/>
    </row>
    <row r="44" ht="30">
      <c r="A44" s="180" t="s">
        <v>604</v>
      </c>
      <c r="B44" s="53"/>
      <c r="C44" s="82" t="str">
        <f>'ОС'!A7</f>
        <v>ОС-4</v>
      </c>
      <c r="D44" s="171" t="str">
        <f>'ОС'!B7</f>
        <v xml:space="preserve">Грунтовка Бетонконтакт</v>
      </c>
      <c r="E44" s="82" t="str">
        <f>'ОС'!C7</f>
        <v xml:space="preserve">1 слой</v>
      </c>
      <c r="F44" s="82" t="str">
        <f>'ОС'!A9</f>
        <v>ОС-5</v>
      </c>
      <c r="G44" s="418" t="str">
        <f>'ОС'!B9</f>
        <v xml:space="preserve">Грунтовка глубокого проникновения</v>
      </c>
      <c r="H44" s="82" t="str">
        <f>'ОС'!C9</f>
        <v xml:space="preserve">1 слой</v>
      </c>
      <c r="I44" s="82" t="str">
        <f>'ОС'!A9</f>
        <v>ОС-5</v>
      </c>
      <c r="J44" s="418" t="str">
        <f>'ОС'!B9</f>
        <v xml:space="preserve">Грунтовка глубокого проникновения</v>
      </c>
      <c r="K44" s="82" t="str">
        <f>'ОС'!C13</f>
        <v xml:space="preserve">1 слой</v>
      </c>
      <c r="L44" s="294"/>
      <c r="M44" s="294"/>
      <c r="N44" s="294"/>
      <c r="O44" s="207" t="str">
        <f>'ОТ'!A11</f>
        <v>ОТ-5</v>
      </c>
      <c r="P44" s="441" t="str">
        <f>'ОТ'!B11</f>
        <v xml:space="preserve">Грунтовка под финишную отделку</v>
      </c>
      <c r="Q44" s="207" t="str">
        <f>'ОТ'!C11</f>
        <v xml:space="preserve">1 слой</v>
      </c>
      <c r="R44" s="224"/>
      <c r="S44" s="224"/>
      <c r="T44" s="224"/>
      <c r="U44" s="224"/>
      <c r="V44" s="224"/>
      <c r="W44" s="224"/>
      <c r="X44" s="224"/>
      <c r="Y44" s="224"/>
      <c r="Z44" s="224"/>
    </row>
    <row r="45" ht="90">
      <c r="A45" s="70"/>
      <c r="B45" s="29"/>
      <c r="C45" s="71"/>
      <c r="D45" s="164" t="str">
        <f>'ОС'!B8</f>
        <v xml:space="preserve">Профиль углозащитный оцинкованный 25х25мм, сплошное выравнивание смесями цементно-песчаными по сетке тканой стальной 10х10х0.8 мм</v>
      </c>
      <c r="E45" s="163" t="str">
        <f>'ОС'!C8&amp;" мм"</f>
        <v xml:space="preserve">10 мм</v>
      </c>
      <c r="F45" s="71"/>
      <c r="G45" s="170" t="str">
        <f>'ОС'!B10</f>
        <v xml:space="preserve">Профиль углозащитный оцинкованный 25х25мм, простая штукатурка смесями цементно-песчаными по сетке тканой стальной 10х10х0.8 мм</v>
      </c>
      <c r="H45" s="163" t="str">
        <f>'ОС'!C10&amp;" мм"</f>
        <v xml:space="preserve">14 мм</v>
      </c>
      <c r="I45" s="71"/>
      <c r="J45" s="170" t="str">
        <f>'ОС'!B10</f>
        <v xml:space="preserve">Профиль углозащитный оцинкованный 25х25мм, простая штукатурка смесями цементно-песчаными по сетке тканой стальной 10х10х0.8 мм</v>
      </c>
      <c r="K45" s="163" t="str">
        <f>'ОС'!C10&amp;" мм"</f>
        <v xml:space="preserve">14 мм</v>
      </c>
      <c r="L45" s="71"/>
      <c r="M45" s="71"/>
      <c r="N45" s="71"/>
      <c r="O45" s="71"/>
      <c r="P45" s="215" t="str">
        <f>'ОТ'!B12</f>
        <v xml:space="preserve">Простая окраска краской водно-дисперсионной за 2 раза</v>
      </c>
      <c r="Q45" s="446" t="str">
        <f>'ОТ'!C12</f>
        <v xml:space="preserve">2 слоя</v>
      </c>
      <c r="R45" s="71"/>
      <c r="S45" s="71"/>
      <c r="T45" s="71"/>
      <c r="U45" s="71"/>
      <c r="V45" s="71"/>
      <c r="W45" s="71"/>
      <c r="X45" s="71"/>
      <c r="Y45" s="71"/>
      <c r="Z45" s="71"/>
    </row>
    <row r="46">
      <c r="A46" s="106" t="s">
        <v>564</v>
      </c>
      <c r="B46" s="53"/>
      <c r="C46" s="76" t="str">
        <f>'ОС'!A134</f>
        <v>ОС-50</v>
      </c>
      <c r="D46" s="448" t="str">
        <f>'ОС'!B134</f>
        <v xml:space="preserve">Грунтовка Бетонконтакт</v>
      </c>
      <c r="E46" s="76" t="str">
        <f>'ОС'!C134</f>
        <v xml:space="preserve">1 слой</v>
      </c>
      <c r="F46" s="77"/>
      <c r="G46" s="77"/>
      <c r="H46" s="77"/>
      <c r="I46" s="77"/>
      <c r="J46" s="77"/>
      <c r="K46" s="77"/>
      <c r="L46" s="77"/>
      <c r="M46" s="77"/>
      <c r="N46" s="77"/>
      <c r="O46" s="76" t="str">
        <f>'ОТ'!A21</f>
        <v>ОТ-10</v>
      </c>
      <c r="P46" s="449" t="str">
        <f>'ОТ'!B21</f>
        <v xml:space="preserve">Грунтовка под финишную отделку</v>
      </c>
      <c r="Q46" s="240" t="str">
        <f>'ОТ'!C21</f>
        <v xml:space="preserve">1 слой</v>
      </c>
      <c r="R46" s="77"/>
      <c r="S46" s="77"/>
      <c r="T46" s="77"/>
      <c r="U46" s="350"/>
      <c r="V46" s="77"/>
      <c r="W46" s="77"/>
      <c r="X46" s="77"/>
      <c r="Y46" s="350"/>
      <c r="Z46" s="350"/>
    </row>
    <row r="47" ht="105">
      <c r="A47" s="58"/>
      <c r="B47" s="60"/>
      <c r="C47" s="91"/>
      <c r="D47" s="97" t="str">
        <f>'ОС'!B135</f>
        <v xml:space="preserve">Профиль угловой ПВХ перфорированный с армирующей стеклотканевой сеткой 100х100мм, сплошное выравнивание смесями цементно-песчаными по сетке тканой стальной 10х10х0.8 мм</v>
      </c>
      <c r="E47" s="95" t="str">
        <f>'ОС'!C135&amp;" мм"</f>
        <v xml:space="preserve">17-40 мм</v>
      </c>
      <c r="F47" s="91"/>
      <c r="G47" s="91"/>
      <c r="H47" s="91"/>
      <c r="I47" s="91"/>
      <c r="J47" s="91"/>
      <c r="K47" s="91"/>
      <c r="L47" s="91"/>
      <c r="M47" s="91"/>
      <c r="N47" s="91"/>
      <c r="O47" s="91"/>
      <c r="P47" s="91"/>
      <c r="Q47" s="91"/>
      <c r="R47" s="91"/>
      <c r="S47" s="91"/>
      <c r="T47" s="91"/>
      <c r="U47" s="91"/>
      <c r="V47" s="91"/>
      <c r="W47" s="91"/>
      <c r="X47" s="91"/>
      <c r="Y47" s="91"/>
      <c r="Z47" s="91"/>
    </row>
    <row r="48" ht="30">
      <c r="A48" s="58"/>
      <c r="B48" s="60"/>
      <c r="C48" s="91"/>
      <c r="D48" s="174" t="str">
        <f>'ОС'!B136</f>
        <v xml:space="preserve">Грунтовка глубокого проникновения</v>
      </c>
      <c r="E48" s="95" t="str">
        <f>'ОС'!C136</f>
        <v xml:space="preserve">1 слой</v>
      </c>
      <c r="F48" s="91"/>
      <c r="G48" s="91"/>
      <c r="H48" s="91"/>
      <c r="I48" s="91"/>
      <c r="J48" s="91"/>
      <c r="K48" s="91"/>
      <c r="L48" s="91"/>
      <c r="M48" s="91"/>
      <c r="N48" s="91"/>
      <c r="O48" s="91"/>
      <c r="P48" s="231" t="str">
        <f>'ОТ'!B22</f>
        <v xml:space="preserve">Улучшенная окраска краской водно-дисперсионной негорючей за 2 раза, группа горючести НГ</v>
      </c>
      <c r="Q48" s="242" t="str">
        <f>'ОТ'!C22</f>
        <v xml:space="preserve">2 слоя</v>
      </c>
      <c r="R48" s="91"/>
      <c r="S48" s="91"/>
      <c r="T48" s="91"/>
      <c r="U48" s="91"/>
      <c r="V48" s="91"/>
      <c r="W48" s="91"/>
      <c r="X48" s="91"/>
      <c r="Y48" s="91"/>
      <c r="Z48" s="91"/>
    </row>
    <row r="49" ht="30">
      <c r="A49" s="70"/>
      <c r="B49" s="29"/>
      <c r="C49" s="71"/>
      <c r="D49" s="176" t="str">
        <f>'ОС'!B137</f>
        <v xml:space="preserve">Шпатлевка поверхности на цементной основе</v>
      </c>
      <c r="E49" s="130" t="str">
        <f>'ОС'!C137&amp;" мм"</f>
        <v xml:space="preserve">2 мм</v>
      </c>
      <c r="F49" s="71"/>
      <c r="G49" s="71"/>
      <c r="H49" s="71"/>
      <c r="I49" s="71"/>
      <c r="J49" s="71"/>
      <c r="K49" s="71"/>
      <c r="L49" s="71"/>
      <c r="M49" s="71"/>
      <c r="N49" s="71"/>
      <c r="O49" s="71"/>
      <c r="P49" s="71"/>
      <c r="Q49" s="71"/>
      <c r="R49" s="71"/>
      <c r="S49" s="71"/>
      <c r="T49" s="71"/>
      <c r="U49" s="71"/>
      <c r="V49" s="71"/>
      <c r="W49" s="71"/>
      <c r="X49" s="71"/>
      <c r="Y49" s="71"/>
      <c r="Z49" s="71"/>
    </row>
    <row r="50" s="197" customFormat="1" ht="15.75" customHeight="1">
      <c r="A50" s="197"/>
      <c r="B50" s="197"/>
      <c r="C50" s="197"/>
      <c r="D50" s="197"/>
      <c r="E50" s="197"/>
      <c r="F50" s="197"/>
      <c r="G50" s="197"/>
      <c r="H50" s="197"/>
      <c r="I50" s="197"/>
      <c r="J50" s="197"/>
      <c r="K50" s="197"/>
      <c r="L50" s="197"/>
      <c r="M50" s="197"/>
      <c r="N50" s="197"/>
      <c r="O50" s="197"/>
      <c r="P50" s="197"/>
      <c r="Q50" s="197"/>
      <c r="R50" s="197"/>
      <c r="S50" s="197"/>
      <c r="T50" s="197"/>
      <c r="U50" s="197"/>
      <c r="V50" s="197"/>
      <c r="W50" s="197"/>
      <c r="X50" s="197"/>
      <c r="Y50" s="197"/>
      <c r="Z50" s="197"/>
    </row>
    <row r="51" s="197" customFormat="1" ht="15.75" customHeight="1">
      <c r="A51" s="197"/>
      <c r="B51" s="197"/>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row>
    <row r="52" s="197" customFormat="1" ht="15.75" customHeight="1">
      <c r="A52" s="197"/>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row>
    <row r="53" s="197" customFormat="1" ht="15.75" customHeight="1">
      <c r="A53" s="197"/>
      <c r="B53" s="197"/>
      <c r="C53" s="197"/>
      <c r="D53" s="197"/>
      <c r="E53" s="197"/>
      <c r="F53" s="197"/>
      <c r="G53" s="197"/>
      <c r="H53" s="197"/>
      <c r="I53" s="197"/>
      <c r="J53" s="197"/>
      <c r="K53" s="197"/>
      <c r="L53" s="197"/>
      <c r="M53" s="197"/>
      <c r="N53" s="197"/>
      <c r="O53" s="197"/>
      <c r="P53" s="197"/>
      <c r="Q53" s="197"/>
      <c r="R53" s="197"/>
      <c r="S53" s="197"/>
      <c r="T53" s="197"/>
      <c r="U53" s="197"/>
      <c r="V53" s="197"/>
      <c r="W53" s="197"/>
      <c r="X53" s="197"/>
      <c r="Y53" s="197"/>
      <c r="Z53" s="197"/>
    </row>
    <row r="54" s="197" customFormat="1" ht="15.75" customHeight="1">
      <c r="A54" s="197"/>
      <c r="B54" s="197"/>
      <c r="C54" s="197"/>
      <c r="D54" s="197"/>
      <c r="E54" s="197"/>
      <c r="F54" s="197"/>
      <c r="G54" s="197"/>
      <c r="H54" s="197"/>
      <c r="I54" s="197"/>
      <c r="J54" s="197"/>
      <c r="K54" s="197"/>
      <c r="L54" s="197"/>
      <c r="M54" s="197"/>
      <c r="N54" s="197"/>
      <c r="O54" s="197"/>
      <c r="P54" s="197"/>
      <c r="Q54" s="197"/>
      <c r="R54" s="197"/>
      <c r="S54" s="197"/>
      <c r="T54" s="197"/>
      <c r="U54" s="197"/>
      <c r="V54" s="197"/>
      <c r="W54" s="197"/>
      <c r="X54" s="197"/>
      <c r="Y54" s="197"/>
      <c r="Z54" s="197"/>
    </row>
    <row r="55" s="197" customFormat="1" ht="15.75" customHeight="1">
      <c r="A55" s="197"/>
      <c r="B55" s="197"/>
      <c r="C55" s="197"/>
      <c r="D55" s="197"/>
      <c r="E55" s="197"/>
      <c r="F55" s="197"/>
      <c r="G55" s="197"/>
      <c r="H55" s="197"/>
      <c r="I55" s="197"/>
      <c r="J55" s="197"/>
      <c r="K55" s="197"/>
      <c r="L55" s="197"/>
      <c r="M55" s="197"/>
      <c r="N55" s="197"/>
      <c r="O55" s="197"/>
      <c r="P55" s="197"/>
      <c r="Q55" s="197"/>
      <c r="R55" s="197"/>
      <c r="S55" s="197"/>
      <c r="T55" s="197"/>
      <c r="U55" s="197"/>
      <c r="V55" s="197"/>
      <c r="W55" s="197"/>
      <c r="X55" s="197"/>
      <c r="Y55" s="197"/>
      <c r="Z55" s="197"/>
    </row>
    <row r="56" s="197" customFormat="1" ht="15.75" customHeight="1">
      <c r="A56" s="197"/>
      <c r="B56" s="197"/>
      <c r="C56" s="197"/>
      <c r="D56" s="197"/>
      <c r="E56" s="197"/>
      <c r="F56" s="197"/>
      <c r="G56" s="197"/>
      <c r="H56" s="197"/>
      <c r="I56" s="197"/>
      <c r="J56" s="197"/>
      <c r="K56" s="197"/>
      <c r="L56" s="197"/>
      <c r="M56" s="197"/>
      <c r="N56" s="197"/>
      <c r="O56" s="197"/>
      <c r="P56" s="197"/>
      <c r="Q56" s="197"/>
      <c r="R56" s="197"/>
      <c r="S56" s="197"/>
      <c r="T56" s="197"/>
      <c r="U56" s="197"/>
      <c r="V56" s="197"/>
      <c r="W56" s="197"/>
      <c r="X56" s="197"/>
      <c r="Y56" s="197"/>
      <c r="Z56" s="197"/>
    </row>
    <row r="57" s="197" customFormat="1" ht="15.75" customHeight="1">
      <c r="A57" s="197"/>
      <c r="B57" s="197"/>
      <c r="C57" s="197"/>
      <c r="D57" s="197"/>
      <c r="E57" s="197"/>
      <c r="F57" s="197"/>
      <c r="G57" s="197"/>
      <c r="H57" s="197"/>
      <c r="I57" s="197"/>
      <c r="J57" s="197"/>
      <c r="K57" s="197"/>
      <c r="L57" s="197"/>
      <c r="M57" s="197"/>
      <c r="N57" s="197"/>
      <c r="O57" s="197"/>
      <c r="P57" s="197"/>
      <c r="Q57" s="197"/>
      <c r="R57" s="197"/>
      <c r="S57" s="197"/>
      <c r="T57" s="197"/>
      <c r="U57" s="197"/>
      <c r="V57" s="197"/>
      <c r="W57" s="197"/>
      <c r="X57" s="197"/>
      <c r="Y57" s="197"/>
      <c r="Z57" s="197"/>
    </row>
    <row r="58" s="197" customFormat="1" ht="15.75" customHeight="1">
      <c r="A58" s="197"/>
      <c r="B58" s="197"/>
      <c r="C58" s="197"/>
      <c r="D58" s="197"/>
      <c r="E58" s="197"/>
      <c r="F58" s="197"/>
      <c r="G58" s="197"/>
      <c r="H58" s="197"/>
      <c r="I58" s="197"/>
      <c r="J58" s="197"/>
      <c r="K58" s="197"/>
      <c r="L58" s="197"/>
      <c r="M58" s="197"/>
      <c r="N58" s="197"/>
      <c r="O58" s="197"/>
      <c r="P58" s="197"/>
      <c r="Q58" s="197"/>
      <c r="R58" s="197"/>
      <c r="S58" s="197"/>
      <c r="T58" s="197"/>
      <c r="U58" s="197"/>
      <c r="V58" s="197"/>
      <c r="W58" s="197"/>
      <c r="X58" s="197"/>
      <c r="Y58" s="197"/>
      <c r="Z58" s="197"/>
    </row>
    <row r="59" s="197" customFormat="1" ht="15.75" customHeight="1">
      <c r="A59" s="197"/>
      <c r="B59" s="197"/>
      <c r="C59" s="197"/>
      <c r="D59" s="197"/>
      <c r="E59" s="197"/>
      <c r="F59" s="197"/>
      <c r="G59" s="197"/>
      <c r="H59" s="197"/>
      <c r="I59" s="197"/>
      <c r="J59" s="197"/>
      <c r="K59" s="197"/>
      <c r="L59" s="197"/>
      <c r="M59" s="197"/>
      <c r="N59" s="197"/>
      <c r="O59" s="197"/>
      <c r="P59" s="197"/>
      <c r="Q59" s="197"/>
      <c r="R59" s="197"/>
      <c r="S59" s="197"/>
      <c r="T59" s="197"/>
      <c r="U59" s="197"/>
      <c r="V59" s="197"/>
      <c r="W59" s="197"/>
      <c r="X59" s="197"/>
      <c r="Y59" s="197"/>
      <c r="Z59" s="197"/>
    </row>
    <row r="60" s="197" customFormat="1" ht="15.75" customHeight="1">
      <c r="A60" s="197"/>
      <c r="B60" s="197"/>
      <c r="C60" s="197"/>
      <c r="D60" s="197"/>
      <c r="E60" s="197"/>
      <c r="F60" s="197"/>
      <c r="G60" s="197"/>
      <c r="H60" s="197"/>
      <c r="I60" s="197"/>
      <c r="J60" s="197"/>
      <c r="K60" s="197"/>
      <c r="L60" s="197"/>
      <c r="M60" s="197"/>
      <c r="N60" s="197"/>
      <c r="O60" s="197"/>
      <c r="P60" s="197"/>
      <c r="Q60" s="197"/>
      <c r="R60" s="197"/>
      <c r="S60" s="197"/>
      <c r="T60" s="197"/>
      <c r="U60" s="197"/>
      <c r="V60" s="197"/>
      <c r="W60" s="197"/>
      <c r="X60" s="197"/>
      <c r="Y60" s="197"/>
      <c r="Z60" s="197"/>
    </row>
    <row r="61" s="197" customFormat="1" ht="15.75" customHeight="1">
      <c r="A61" s="197"/>
      <c r="B61" s="197"/>
      <c r="C61" s="197"/>
      <c r="D61" s="197"/>
      <c r="E61" s="197"/>
      <c r="F61" s="197"/>
      <c r="G61" s="197"/>
      <c r="H61" s="197"/>
      <c r="I61" s="197"/>
      <c r="J61" s="197"/>
      <c r="K61" s="197"/>
      <c r="L61" s="197"/>
      <c r="M61" s="197"/>
      <c r="N61" s="197"/>
      <c r="O61" s="197"/>
      <c r="P61" s="197"/>
      <c r="Q61" s="197"/>
      <c r="R61" s="197"/>
      <c r="S61" s="197"/>
      <c r="T61" s="197"/>
      <c r="U61" s="197"/>
      <c r="V61" s="197"/>
      <c r="W61" s="197"/>
      <c r="X61" s="197"/>
      <c r="Y61" s="197"/>
      <c r="Z61" s="197"/>
    </row>
    <row r="62" s="197" customFormat="1" ht="15.75" customHeight="1">
      <c r="A62" s="197"/>
      <c r="B62" s="197"/>
      <c r="C62" s="197"/>
      <c r="D62" s="197"/>
      <c r="E62" s="197"/>
      <c r="F62" s="197"/>
      <c r="G62" s="197"/>
      <c r="H62" s="197"/>
      <c r="I62" s="197"/>
      <c r="J62" s="197"/>
      <c r="K62" s="197"/>
      <c r="L62" s="197"/>
      <c r="M62" s="197"/>
      <c r="N62" s="197"/>
      <c r="O62" s="197"/>
      <c r="P62" s="197"/>
      <c r="Q62" s="197"/>
      <c r="R62" s="197"/>
      <c r="S62" s="197"/>
      <c r="T62" s="197"/>
      <c r="U62" s="197"/>
      <c r="V62" s="197"/>
      <c r="W62" s="197"/>
      <c r="X62" s="197"/>
      <c r="Y62" s="197"/>
      <c r="Z62" s="197"/>
    </row>
    <row r="63" s="197" customFormat="1" ht="15.75" customHeight="1">
      <c r="A63" s="197"/>
      <c r="B63" s="197"/>
      <c r="C63" s="197"/>
      <c r="D63" s="197"/>
      <c r="E63" s="197"/>
      <c r="F63" s="197"/>
      <c r="G63" s="197"/>
      <c r="H63" s="197"/>
      <c r="I63" s="197"/>
      <c r="J63" s="197"/>
      <c r="K63" s="197"/>
      <c r="L63" s="197"/>
      <c r="M63" s="197"/>
      <c r="N63" s="197"/>
      <c r="O63" s="197"/>
      <c r="P63" s="197"/>
      <c r="Q63" s="197"/>
      <c r="R63" s="197"/>
      <c r="S63" s="197"/>
      <c r="T63" s="197"/>
      <c r="U63" s="197"/>
      <c r="V63" s="197"/>
      <c r="W63" s="197"/>
      <c r="X63" s="197"/>
      <c r="Y63" s="197"/>
      <c r="Z63" s="197"/>
    </row>
    <row r="64" s="197" customFormat="1" ht="15.75" customHeight="1">
      <c r="A64" s="197"/>
      <c r="B64" s="197"/>
      <c r="C64" s="197"/>
      <c r="D64" s="197"/>
      <c r="E64" s="197"/>
      <c r="F64" s="197"/>
      <c r="G64" s="197"/>
      <c r="H64" s="197"/>
      <c r="I64" s="197"/>
      <c r="J64" s="197"/>
      <c r="K64" s="197"/>
      <c r="L64" s="197"/>
      <c r="M64" s="197"/>
      <c r="N64" s="197"/>
      <c r="O64" s="197"/>
      <c r="P64" s="197"/>
      <c r="Q64" s="197"/>
      <c r="R64" s="197"/>
      <c r="S64" s="197"/>
      <c r="T64" s="197"/>
      <c r="U64" s="197"/>
      <c r="V64" s="197"/>
      <c r="W64" s="197"/>
      <c r="X64" s="197"/>
      <c r="Y64" s="197"/>
      <c r="Z64" s="197"/>
    </row>
    <row r="65" s="197" customFormat="1" ht="15.75" customHeight="1">
      <c r="A65" s="197"/>
      <c r="B65" s="197"/>
      <c r="C65" s="197"/>
      <c r="D65" s="197"/>
      <c r="E65" s="197"/>
      <c r="F65" s="197"/>
      <c r="G65" s="197"/>
      <c r="H65" s="197"/>
      <c r="I65" s="197"/>
      <c r="J65" s="197"/>
      <c r="K65" s="197"/>
      <c r="L65" s="197"/>
      <c r="M65" s="197"/>
      <c r="N65" s="197"/>
      <c r="O65" s="197"/>
      <c r="P65" s="197"/>
      <c r="Q65" s="197"/>
      <c r="R65" s="197"/>
      <c r="S65" s="197"/>
      <c r="T65" s="197"/>
      <c r="U65" s="197"/>
      <c r="V65" s="197"/>
      <c r="W65" s="197"/>
      <c r="X65" s="197"/>
      <c r="Y65" s="197"/>
      <c r="Z65" s="197"/>
    </row>
    <row r="66" s="197" customFormat="1" ht="15.75" customHeight="1">
      <c r="A66" s="197"/>
      <c r="B66" s="197"/>
      <c r="C66" s="197"/>
      <c r="D66" s="197"/>
      <c r="E66" s="197"/>
      <c r="F66" s="197"/>
      <c r="G66" s="197"/>
      <c r="H66" s="197"/>
      <c r="I66" s="197"/>
      <c r="J66" s="197"/>
      <c r="K66" s="197"/>
      <c r="L66" s="197"/>
      <c r="M66" s="197"/>
      <c r="N66" s="197"/>
      <c r="O66" s="197"/>
      <c r="P66" s="197"/>
      <c r="Q66" s="197"/>
      <c r="R66" s="197"/>
      <c r="S66" s="197"/>
      <c r="T66" s="197"/>
      <c r="U66" s="197"/>
      <c r="V66" s="197"/>
      <c r="W66" s="197"/>
      <c r="X66" s="197"/>
      <c r="Y66" s="197"/>
      <c r="Z66" s="197"/>
    </row>
    <row r="67" s="197" customFormat="1" ht="15.75" customHeight="1">
      <c r="A67" s="197"/>
      <c r="B67" s="197"/>
      <c r="C67" s="197"/>
      <c r="D67" s="197"/>
      <c r="E67" s="197"/>
      <c r="F67" s="197"/>
      <c r="G67" s="197"/>
      <c r="H67" s="197"/>
      <c r="I67" s="197"/>
      <c r="J67" s="197"/>
      <c r="K67" s="197"/>
      <c r="L67" s="197"/>
      <c r="M67" s="197"/>
      <c r="N67" s="197"/>
      <c r="O67" s="197"/>
      <c r="P67" s="197"/>
      <c r="Q67" s="197"/>
      <c r="R67" s="197"/>
      <c r="S67" s="197"/>
      <c r="T67" s="197"/>
      <c r="U67" s="197"/>
      <c r="V67" s="197"/>
      <c r="W67" s="197"/>
      <c r="X67" s="197"/>
      <c r="Y67" s="197"/>
      <c r="Z67" s="197"/>
    </row>
    <row r="68" s="197" customFormat="1" ht="15.75" customHeight="1">
      <c r="A68" s="197"/>
      <c r="B68" s="197"/>
      <c r="C68" s="197"/>
      <c r="D68" s="197"/>
      <c r="E68" s="197"/>
      <c r="F68" s="197"/>
      <c r="G68" s="197"/>
      <c r="H68" s="197"/>
      <c r="I68" s="197"/>
      <c r="J68" s="197"/>
      <c r="K68" s="197"/>
      <c r="L68" s="197"/>
      <c r="M68" s="197"/>
      <c r="N68" s="197"/>
      <c r="O68" s="197"/>
      <c r="P68" s="197"/>
      <c r="Q68" s="197"/>
      <c r="R68" s="197"/>
      <c r="S68" s="197"/>
      <c r="T68" s="197"/>
      <c r="U68" s="197"/>
      <c r="V68" s="197"/>
      <c r="W68" s="197"/>
      <c r="X68" s="197"/>
      <c r="Y68" s="197"/>
      <c r="Z68" s="197"/>
    </row>
    <row r="69" s="197" customFormat="1" ht="15.75" customHeight="1">
      <c r="A69" s="197"/>
      <c r="B69" s="197"/>
      <c r="C69" s="197"/>
      <c r="D69" s="197"/>
      <c r="E69" s="197"/>
      <c r="F69" s="197"/>
      <c r="G69" s="197"/>
      <c r="H69" s="197"/>
      <c r="I69" s="197"/>
      <c r="J69" s="197"/>
      <c r="K69" s="197"/>
      <c r="L69" s="197"/>
      <c r="M69" s="197"/>
      <c r="N69" s="197"/>
      <c r="O69" s="197"/>
      <c r="P69" s="197"/>
      <c r="Q69" s="197"/>
      <c r="R69" s="197"/>
      <c r="S69" s="197"/>
      <c r="T69" s="197"/>
      <c r="U69" s="197"/>
      <c r="V69" s="197"/>
      <c r="W69" s="197"/>
      <c r="X69" s="197"/>
      <c r="Y69" s="197"/>
      <c r="Z69" s="197"/>
    </row>
    <row r="70" s="197" customFormat="1" ht="15.75" customHeight="1">
      <c r="A70" s="197"/>
      <c r="B70" s="197"/>
      <c r="C70" s="197"/>
      <c r="D70" s="197"/>
      <c r="E70" s="197"/>
      <c r="F70" s="197"/>
      <c r="G70" s="197"/>
      <c r="H70" s="197"/>
      <c r="I70" s="197"/>
      <c r="J70" s="197"/>
      <c r="K70" s="197"/>
      <c r="L70" s="197"/>
      <c r="M70" s="197"/>
      <c r="N70" s="197"/>
      <c r="O70" s="197"/>
      <c r="P70" s="197"/>
      <c r="Q70" s="197"/>
      <c r="R70" s="197"/>
      <c r="S70" s="197"/>
      <c r="T70" s="197"/>
      <c r="U70" s="197"/>
      <c r="V70" s="197"/>
      <c r="W70" s="197"/>
      <c r="X70" s="197"/>
      <c r="Y70" s="197"/>
      <c r="Z70" s="197"/>
    </row>
    <row r="71" s="197" customFormat="1" ht="15.75" customHeight="1">
      <c r="A71" s="197"/>
      <c r="B71" s="197"/>
      <c r="C71" s="197"/>
      <c r="D71" s="197"/>
      <c r="E71" s="197"/>
      <c r="F71" s="197"/>
      <c r="G71" s="197"/>
      <c r="H71" s="197"/>
      <c r="I71" s="197"/>
      <c r="J71" s="197"/>
      <c r="K71" s="197"/>
      <c r="L71" s="197"/>
      <c r="M71" s="197"/>
      <c r="N71" s="197"/>
      <c r="O71" s="197"/>
      <c r="P71" s="197"/>
      <c r="Q71" s="197"/>
      <c r="R71" s="197"/>
      <c r="S71" s="197"/>
      <c r="T71" s="197"/>
      <c r="U71" s="197"/>
      <c r="V71" s="197"/>
      <c r="W71" s="197"/>
      <c r="X71" s="197"/>
      <c r="Y71" s="197"/>
      <c r="Z71" s="197"/>
    </row>
    <row r="72" s="197" customFormat="1" ht="15.75" customHeight="1">
      <c r="A72" s="197"/>
      <c r="B72" s="197"/>
      <c r="C72" s="197"/>
      <c r="D72" s="197"/>
      <c r="E72" s="197"/>
      <c r="F72" s="197"/>
      <c r="G72" s="197"/>
      <c r="H72" s="197"/>
      <c r="I72" s="197"/>
      <c r="J72" s="197"/>
      <c r="K72" s="197"/>
      <c r="L72" s="197"/>
      <c r="M72" s="197"/>
      <c r="N72" s="197"/>
      <c r="O72" s="197"/>
      <c r="P72" s="197"/>
      <c r="Q72" s="197"/>
      <c r="R72" s="197"/>
      <c r="S72" s="197"/>
      <c r="T72" s="197"/>
      <c r="U72" s="197"/>
      <c r="V72" s="197"/>
      <c r="W72" s="197"/>
      <c r="X72" s="197"/>
      <c r="Y72" s="197"/>
      <c r="Z72" s="197"/>
    </row>
    <row r="73" s="197" customFormat="1" ht="15.75" customHeight="1">
      <c r="A73" s="197"/>
      <c r="B73" s="197"/>
      <c r="C73" s="197"/>
      <c r="D73" s="197"/>
      <c r="E73" s="197"/>
      <c r="F73" s="197"/>
      <c r="G73" s="197"/>
      <c r="H73" s="197"/>
      <c r="I73" s="197"/>
      <c r="J73" s="197"/>
      <c r="K73" s="197"/>
      <c r="L73" s="197"/>
      <c r="M73" s="197"/>
      <c r="N73" s="197"/>
      <c r="O73" s="197"/>
      <c r="P73" s="197"/>
      <c r="Q73" s="197"/>
      <c r="R73" s="197"/>
      <c r="S73" s="197"/>
      <c r="T73" s="197"/>
      <c r="U73" s="197"/>
      <c r="V73" s="197"/>
      <c r="W73" s="197"/>
      <c r="X73" s="197"/>
      <c r="Y73" s="197"/>
      <c r="Z73" s="197"/>
    </row>
    <row r="74" s="197" customFormat="1" ht="15.75" customHeight="1">
      <c r="A74" s="197"/>
      <c r="B74" s="197"/>
      <c r="C74" s="197"/>
      <c r="D74" s="197"/>
      <c r="E74" s="197"/>
      <c r="F74" s="197"/>
      <c r="G74" s="197"/>
      <c r="H74" s="197"/>
      <c r="I74" s="197"/>
      <c r="J74" s="197"/>
      <c r="K74" s="197"/>
      <c r="L74" s="197"/>
      <c r="M74" s="197"/>
      <c r="N74" s="197"/>
      <c r="O74" s="197"/>
      <c r="P74" s="197"/>
      <c r="Q74" s="197"/>
      <c r="R74" s="197"/>
      <c r="S74" s="197"/>
      <c r="T74" s="197"/>
      <c r="U74" s="197"/>
      <c r="V74" s="197"/>
      <c r="W74" s="197"/>
      <c r="X74" s="197"/>
      <c r="Y74" s="197"/>
      <c r="Z74" s="197"/>
    </row>
    <row r="75" s="197" customFormat="1" ht="15.75" customHeight="1">
      <c r="A75" s="197"/>
      <c r="B75" s="197"/>
      <c r="C75" s="197"/>
      <c r="D75" s="197"/>
      <c r="E75" s="197"/>
      <c r="F75" s="197"/>
      <c r="G75" s="197"/>
      <c r="H75" s="197"/>
      <c r="I75" s="197"/>
      <c r="J75" s="197"/>
      <c r="K75" s="197"/>
      <c r="L75" s="197"/>
      <c r="M75" s="197"/>
      <c r="N75" s="197"/>
      <c r="O75" s="197"/>
      <c r="P75" s="197"/>
      <c r="Q75" s="197"/>
      <c r="R75" s="197"/>
      <c r="S75" s="197"/>
      <c r="T75" s="197"/>
      <c r="U75" s="197"/>
      <c r="V75" s="197"/>
      <c r="W75" s="197"/>
      <c r="X75" s="197"/>
      <c r="Y75" s="197"/>
      <c r="Z75" s="197"/>
    </row>
    <row r="76" s="197" customFormat="1" ht="15.75" customHeight="1">
      <c r="A76" s="197"/>
      <c r="B76" s="197"/>
      <c r="C76" s="197"/>
      <c r="D76" s="197"/>
      <c r="E76" s="197"/>
      <c r="F76" s="197"/>
      <c r="G76" s="197"/>
      <c r="H76" s="197"/>
      <c r="I76" s="197"/>
      <c r="J76" s="197"/>
      <c r="K76" s="197"/>
      <c r="L76" s="197"/>
      <c r="M76" s="197"/>
      <c r="N76" s="197"/>
      <c r="O76" s="197"/>
      <c r="P76" s="197"/>
      <c r="Q76" s="197"/>
      <c r="R76" s="197"/>
      <c r="S76" s="197"/>
      <c r="T76" s="197"/>
      <c r="U76" s="197"/>
      <c r="V76" s="197"/>
      <c r="W76" s="197"/>
      <c r="X76" s="197"/>
      <c r="Y76" s="197"/>
      <c r="Z76" s="197"/>
    </row>
    <row r="77" s="197" customFormat="1" ht="15.75" customHeight="1">
      <c r="A77" s="197"/>
      <c r="B77" s="197"/>
      <c r="C77" s="197"/>
      <c r="D77" s="197"/>
      <c r="E77" s="197"/>
      <c r="F77" s="197"/>
      <c r="G77" s="197"/>
      <c r="H77" s="197"/>
      <c r="I77" s="197"/>
      <c r="J77" s="197"/>
      <c r="K77" s="197"/>
      <c r="L77" s="197"/>
      <c r="M77" s="197"/>
      <c r="N77" s="197"/>
      <c r="O77" s="197"/>
      <c r="P77" s="197"/>
      <c r="Q77" s="197"/>
      <c r="R77" s="197"/>
      <c r="S77" s="197"/>
      <c r="T77" s="197"/>
      <c r="U77" s="197"/>
      <c r="V77" s="197"/>
      <c r="W77" s="197"/>
      <c r="X77" s="197"/>
      <c r="Y77" s="197"/>
      <c r="Z77" s="197"/>
    </row>
    <row r="78" s="197" customFormat="1" ht="15.75" customHeight="1">
      <c r="A78" s="197"/>
      <c r="B78" s="197"/>
      <c r="C78" s="197"/>
      <c r="D78" s="197"/>
      <c r="E78" s="197"/>
      <c r="F78" s="197"/>
      <c r="G78" s="197"/>
      <c r="H78" s="197"/>
      <c r="I78" s="197"/>
      <c r="J78" s="197"/>
      <c r="K78" s="197"/>
      <c r="L78" s="197"/>
      <c r="M78" s="197"/>
      <c r="N78" s="197"/>
      <c r="O78" s="197"/>
      <c r="P78" s="197"/>
      <c r="Q78" s="197"/>
      <c r="R78" s="197"/>
      <c r="S78" s="197"/>
      <c r="T78" s="197"/>
      <c r="U78" s="197"/>
      <c r="V78" s="197"/>
      <c r="W78" s="197"/>
      <c r="X78" s="197"/>
      <c r="Y78" s="197"/>
      <c r="Z78" s="197"/>
    </row>
    <row r="79" s="197" customFormat="1" ht="15.75" customHeight="1">
      <c r="A79" s="197"/>
      <c r="B79" s="197"/>
      <c r="C79" s="197"/>
      <c r="D79" s="197"/>
      <c r="E79" s="197"/>
      <c r="F79" s="197"/>
      <c r="G79" s="197"/>
      <c r="H79" s="197"/>
      <c r="I79" s="197"/>
      <c r="J79" s="197"/>
      <c r="K79" s="197"/>
      <c r="L79" s="197"/>
      <c r="M79" s="197"/>
      <c r="N79" s="197"/>
      <c r="O79" s="197"/>
      <c r="P79" s="197"/>
      <c r="Q79" s="197"/>
      <c r="R79" s="197"/>
      <c r="S79" s="197"/>
      <c r="T79" s="197"/>
      <c r="U79" s="197"/>
      <c r="V79" s="197"/>
      <c r="W79" s="197"/>
      <c r="X79" s="197"/>
      <c r="Y79" s="197"/>
      <c r="Z79" s="197"/>
    </row>
    <row r="80" s="197" customFormat="1" ht="15.75" customHeight="1">
      <c r="A80" s="197"/>
      <c r="B80" s="197"/>
      <c r="C80" s="197"/>
      <c r="D80" s="197"/>
      <c r="E80" s="197"/>
      <c r="F80" s="197"/>
      <c r="G80" s="197"/>
      <c r="H80" s="197"/>
      <c r="I80" s="197"/>
      <c r="J80" s="197"/>
      <c r="K80" s="197"/>
      <c r="L80" s="197"/>
      <c r="M80" s="197"/>
      <c r="N80" s="197"/>
      <c r="O80" s="197"/>
      <c r="P80" s="197"/>
      <c r="Q80" s="197"/>
      <c r="R80" s="197"/>
      <c r="S80" s="197"/>
      <c r="T80" s="197"/>
      <c r="U80" s="197"/>
      <c r="V80" s="197"/>
      <c r="W80" s="197"/>
      <c r="X80" s="197"/>
      <c r="Y80" s="197"/>
      <c r="Z80" s="197"/>
    </row>
    <row r="81" s="197" customFormat="1" ht="15.75" customHeight="1">
      <c r="A81" s="197"/>
      <c r="B81" s="197"/>
      <c r="C81" s="197"/>
      <c r="D81" s="197"/>
      <c r="E81" s="197"/>
      <c r="F81" s="197"/>
      <c r="G81" s="197"/>
      <c r="H81" s="197"/>
      <c r="I81" s="197"/>
      <c r="J81" s="197"/>
      <c r="K81" s="197"/>
      <c r="L81" s="197"/>
      <c r="M81" s="197"/>
      <c r="N81" s="197"/>
      <c r="O81" s="197"/>
      <c r="P81" s="197"/>
      <c r="Q81" s="197"/>
      <c r="R81" s="197"/>
      <c r="S81" s="197"/>
      <c r="T81" s="197"/>
      <c r="U81" s="197"/>
      <c r="V81" s="197"/>
      <c r="W81" s="197"/>
      <c r="X81" s="197"/>
      <c r="Y81" s="197"/>
      <c r="Z81" s="197"/>
    </row>
    <row r="82" s="197" customFormat="1" ht="15.75" customHeight="1">
      <c r="A82" s="197"/>
      <c r="B82" s="197"/>
      <c r="C82" s="197"/>
      <c r="D82" s="197"/>
      <c r="E82" s="197"/>
      <c r="F82" s="197"/>
      <c r="G82" s="197"/>
      <c r="H82" s="197"/>
      <c r="I82" s="197"/>
      <c r="J82" s="197"/>
      <c r="K82" s="197"/>
      <c r="L82" s="197"/>
      <c r="M82" s="197"/>
      <c r="N82" s="197"/>
      <c r="O82" s="197"/>
      <c r="P82" s="197"/>
      <c r="Q82" s="197"/>
      <c r="R82" s="197"/>
      <c r="S82" s="197"/>
      <c r="T82" s="197"/>
      <c r="U82" s="197"/>
      <c r="V82" s="197"/>
      <c r="W82" s="197"/>
      <c r="X82" s="197"/>
      <c r="Y82" s="197"/>
      <c r="Z82" s="197"/>
    </row>
    <row r="83" s="197" customFormat="1" ht="15.75" customHeight="1">
      <c r="A83" s="197"/>
      <c r="B83" s="197"/>
      <c r="C83" s="197"/>
      <c r="D83" s="197"/>
      <c r="E83" s="197"/>
      <c r="F83" s="197"/>
      <c r="G83" s="197"/>
      <c r="H83" s="197"/>
      <c r="I83" s="197"/>
      <c r="J83" s="197"/>
      <c r="K83" s="197"/>
      <c r="L83" s="197"/>
      <c r="M83" s="197"/>
      <c r="N83" s="197"/>
      <c r="O83" s="197"/>
      <c r="P83" s="197"/>
      <c r="Q83" s="197"/>
      <c r="R83" s="197"/>
      <c r="S83" s="197"/>
      <c r="T83" s="197"/>
      <c r="U83" s="197"/>
      <c r="V83" s="197"/>
      <c r="W83" s="197"/>
      <c r="X83" s="197"/>
      <c r="Y83" s="197"/>
      <c r="Z83" s="197"/>
    </row>
    <row r="84" s="197" customFormat="1" ht="15.75" customHeight="1">
      <c r="A84" s="197"/>
      <c r="B84" s="197"/>
      <c r="C84" s="197"/>
      <c r="D84" s="197"/>
      <c r="E84" s="197"/>
      <c r="F84" s="197"/>
      <c r="G84" s="197"/>
      <c r="H84" s="197"/>
      <c r="I84" s="197"/>
      <c r="J84" s="197"/>
      <c r="K84" s="197"/>
      <c r="L84" s="197"/>
      <c r="M84" s="197"/>
      <c r="N84" s="197"/>
      <c r="O84" s="197"/>
      <c r="P84" s="197"/>
      <c r="Q84" s="197"/>
      <c r="R84" s="197"/>
      <c r="S84" s="197"/>
      <c r="T84" s="197"/>
      <c r="U84" s="197"/>
      <c r="V84" s="197"/>
      <c r="W84" s="197"/>
      <c r="X84" s="197"/>
      <c r="Y84" s="197"/>
      <c r="Z84" s="197"/>
    </row>
    <row r="85" s="197" customFormat="1" ht="15.75" customHeight="1">
      <c r="A85" s="197"/>
      <c r="B85" s="197"/>
      <c r="C85" s="197"/>
      <c r="D85" s="197"/>
      <c r="E85" s="197"/>
      <c r="F85" s="197"/>
      <c r="G85" s="197"/>
      <c r="H85" s="197"/>
      <c r="I85" s="197"/>
      <c r="J85" s="197"/>
      <c r="K85" s="197"/>
      <c r="L85" s="197"/>
      <c r="M85" s="197"/>
      <c r="N85" s="197"/>
      <c r="O85" s="197"/>
      <c r="P85" s="197"/>
      <c r="Q85" s="197"/>
      <c r="R85" s="197"/>
      <c r="S85" s="197"/>
      <c r="T85" s="197"/>
      <c r="U85" s="197"/>
      <c r="V85" s="197"/>
      <c r="W85" s="197"/>
      <c r="X85" s="197"/>
      <c r="Y85" s="197"/>
      <c r="Z85" s="197"/>
    </row>
    <row r="86" s="197" customFormat="1" ht="15.75" customHeight="1">
      <c r="A86" s="197"/>
      <c r="B86" s="197"/>
      <c r="C86" s="197"/>
      <c r="D86" s="197"/>
      <c r="E86" s="197"/>
      <c r="F86" s="197"/>
      <c r="G86" s="197"/>
      <c r="H86" s="197"/>
      <c r="I86" s="197"/>
      <c r="J86" s="197"/>
      <c r="K86" s="197"/>
      <c r="L86" s="197"/>
      <c r="M86" s="197"/>
      <c r="N86" s="197"/>
      <c r="O86" s="197"/>
      <c r="P86" s="197"/>
      <c r="Q86" s="197"/>
      <c r="R86" s="197"/>
      <c r="S86" s="197"/>
      <c r="T86" s="197"/>
      <c r="U86" s="197"/>
      <c r="V86" s="197"/>
      <c r="W86" s="197"/>
      <c r="X86" s="197"/>
      <c r="Y86" s="197"/>
      <c r="Z86" s="197"/>
    </row>
    <row r="87" s="197" customFormat="1" ht="15.75" customHeight="1">
      <c r="A87" s="197"/>
      <c r="B87" s="197"/>
      <c r="C87" s="197"/>
      <c r="D87" s="197"/>
      <c r="E87" s="197"/>
      <c r="F87" s="197"/>
      <c r="G87" s="197"/>
      <c r="H87" s="197"/>
      <c r="I87" s="197"/>
      <c r="J87" s="197"/>
      <c r="K87" s="197"/>
      <c r="L87" s="197"/>
      <c r="M87" s="197"/>
      <c r="N87" s="197"/>
      <c r="O87" s="197"/>
      <c r="P87" s="197"/>
      <c r="Q87" s="197"/>
      <c r="R87" s="197"/>
      <c r="S87" s="197"/>
      <c r="T87" s="197"/>
      <c r="U87" s="197"/>
      <c r="V87" s="197"/>
      <c r="W87" s="197"/>
      <c r="X87" s="197"/>
      <c r="Y87" s="197"/>
      <c r="Z87" s="197"/>
    </row>
    <row r="88" s="197" customFormat="1" ht="15.75" customHeight="1">
      <c r="A88" s="197"/>
      <c r="B88" s="197"/>
      <c r="C88" s="197"/>
      <c r="D88" s="197"/>
      <c r="E88" s="197"/>
      <c r="F88" s="197"/>
      <c r="G88" s="197"/>
      <c r="H88" s="197"/>
      <c r="I88" s="197"/>
      <c r="J88" s="197"/>
      <c r="K88" s="197"/>
      <c r="L88" s="197"/>
      <c r="M88" s="197"/>
      <c r="N88" s="197"/>
      <c r="O88" s="197"/>
      <c r="P88" s="197"/>
      <c r="Q88" s="197"/>
      <c r="R88" s="197"/>
      <c r="S88" s="197"/>
      <c r="T88" s="197"/>
      <c r="U88" s="197"/>
      <c r="V88" s="197"/>
      <c r="W88" s="197"/>
      <c r="X88" s="197"/>
      <c r="Y88" s="197"/>
      <c r="Z88" s="197"/>
    </row>
    <row r="89" s="197" customFormat="1" ht="15.75" customHeight="1">
      <c r="A89" s="197"/>
      <c r="B89" s="197"/>
      <c r="C89" s="197"/>
      <c r="D89" s="197"/>
      <c r="E89" s="197"/>
      <c r="F89" s="197"/>
      <c r="G89" s="197"/>
      <c r="H89" s="197"/>
      <c r="I89" s="197"/>
      <c r="J89" s="197"/>
      <c r="K89" s="197"/>
      <c r="L89" s="197"/>
      <c r="M89" s="197"/>
      <c r="N89" s="197"/>
      <c r="O89" s="197"/>
      <c r="P89" s="197"/>
      <c r="Q89" s="197"/>
      <c r="R89" s="197"/>
      <c r="S89" s="197"/>
      <c r="T89" s="197"/>
      <c r="U89" s="197"/>
      <c r="V89" s="197"/>
      <c r="W89" s="197"/>
      <c r="X89" s="197"/>
      <c r="Y89" s="197"/>
      <c r="Z89" s="197"/>
    </row>
    <row r="90" s="197" customFormat="1" ht="15.75" customHeight="1">
      <c r="A90" s="197"/>
      <c r="B90" s="197"/>
      <c r="C90" s="197"/>
      <c r="D90" s="197"/>
      <c r="E90" s="197"/>
      <c r="F90" s="197"/>
      <c r="G90" s="197"/>
      <c r="H90" s="197"/>
      <c r="I90" s="197"/>
      <c r="J90" s="197"/>
      <c r="K90" s="197"/>
      <c r="L90" s="197"/>
      <c r="M90" s="197"/>
      <c r="N90" s="197"/>
      <c r="O90" s="197"/>
      <c r="P90" s="197"/>
      <c r="Q90" s="197"/>
      <c r="R90" s="197"/>
      <c r="S90" s="197"/>
      <c r="T90" s="197"/>
      <c r="U90" s="197"/>
      <c r="V90" s="197"/>
      <c r="W90" s="197"/>
      <c r="X90" s="197"/>
      <c r="Y90" s="197"/>
      <c r="Z90" s="197"/>
    </row>
    <row r="91" s="197" customFormat="1" ht="15.75" customHeight="1">
      <c r="A91" s="197"/>
      <c r="B91" s="197"/>
      <c r="C91" s="197"/>
      <c r="D91" s="197"/>
      <c r="E91" s="197"/>
      <c r="F91" s="197"/>
      <c r="G91" s="197"/>
      <c r="H91" s="197"/>
      <c r="I91" s="197"/>
      <c r="J91" s="197"/>
      <c r="K91" s="197"/>
      <c r="L91" s="197"/>
      <c r="M91" s="197"/>
      <c r="N91" s="197"/>
      <c r="O91" s="197"/>
      <c r="P91" s="197"/>
      <c r="Q91" s="197"/>
      <c r="R91" s="197"/>
      <c r="S91" s="197"/>
      <c r="T91" s="197"/>
      <c r="U91" s="197"/>
      <c r="V91" s="197"/>
      <c r="W91" s="197"/>
      <c r="X91" s="197"/>
      <c r="Y91" s="197"/>
      <c r="Z91" s="197"/>
    </row>
    <row r="92" s="197" customFormat="1" ht="15.75" customHeight="1">
      <c r="A92" s="197"/>
      <c r="B92" s="197"/>
      <c r="C92" s="197"/>
      <c r="D92" s="197"/>
      <c r="E92" s="197"/>
      <c r="F92" s="197"/>
      <c r="G92" s="197"/>
      <c r="H92" s="197"/>
      <c r="I92" s="197"/>
      <c r="J92" s="197"/>
      <c r="K92" s="197"/>
      <c r="L92" s="197"/>
      <c r="M92" s="197"/>
      <c r="N92" s="197"/>
      <c r="O92" s="197"/>
      <c r="P92" s="197"/>
      <c r="Q92" s="197"/>
      <c r="R92" s="197"/>
      <c r="S92" s="197"/>
      <c r="T92" s="197"/>
      <c r="U92" s="197"/>
      <c r="V92" s="197"/>
      <c r="W92" s="197"/>
      <c r="X92" s="197"/>
      <c r="Y92" s="197"/>
      <c r="Z92" s="197"/>
    </row>
    <row r="93" s="197" customFormat="1" ht="15.75" customHeight="1">
      <c r="A93" s="197"/>
      <c r="B93" s="197"/>
      <c r="C93" s="197"/>
      <c r="D93" s="197"/>
      <c r="E93" s="197"/>
      <c r="F93" s="197"/>
      <c r="G93" s="197"/>
      <c r="H93" s="197"/>
      <c r="I93" s="197"/>
      <c r="J93" s="197"/>
      <c r="K93" s="197"/>
      <c r="L93" s="197"/>
      <c r="M93" s="197"/>
      <c r="N93" s="197"/>
      <c r="O93" s="197"/>
      <c r="P93" s="197"/>
      <c r="Q93" s="197"/>
      <c r="R93" s="197"/>
      <c r="S93" s="197"/>
      <c r="T93" s="197"/>
      <c r="U93" s="197"/>
      <c r="V93" s="197"/>
      <c r="W93" s="197"/>
      <c r="X93" s="197"/>
      <c r="Y93" s="197"/>
      <c r="Z93" s="197"/>
    </row>
    <row r="94" s="197" customFormat="1" ht="15.75" customHeight="1">
      <c r="A94" s="197"/>
      <c r="B94" s="197"/>
      <c r="C94" s="197"/>
      <c r="D94" s="197"/>
      <c r="E94" s="197"/>
      <c r="F94" s="197"/>
      <c r="G94" s="197"/>
      <c r="H94" s="197"/>
      <c r="I94" s="197"/>
      <c r="J94" s="197"/>
      <c r="K94" s="197"/>
      <c r="L94" s="197"/>
      <c r="M94" s="197"/>
      <c r="N94" s="197"/>
      <c r="O94" s="197"/>
      <c r="P94" s="197"/>
      <c r="Q94" s="197"/>
      <c r="R94" s="197"/>
      <c r="S94" s="197"/>
      <c r="T94" s="197"/>
      <c r="U94" s="197"/>
      <c r="V94" s="197"/>
      <c r="W94" s="197"/>
      <c r="X94" s="197"/>
      <c r="Y94" s="197"/>
      <c r="Z94" s="197"/>
    </row>
    <row r="95" s="197" customFormat="1" ht="15.75" customHeight="1">
      <c r="A95" s="197"/>
      <c r="B95" s="197"/>
      <c r="C95" s="197"/>
      <c r="D95" s="197"/>
      <c r="E95" s="197"/>
      <c r="F95" s="197"/>
      <c r="G95" s="197"/>
      <c r="H95" s="197"/>
      <c r="I95" s="197"/>
      <c r="J95" s="197"/>
      <c r="K95" s="197"/>
      <c r="L95" s="197"/>
      <c r="M95" s="197"/>
      <c r="N95" s="197"/>
      <c r="O95" s="197"/>
      <c r="P95" s="197"/>
      <c r="Q95" s="197"/>
      <c r="R95" s="197"/>
      <c r="S95" s="197"/>
      <c r="T95" s="197"/>
      <c r="U95" s="197"/>
      <c r="V95" s="197"/>
      <c r="W95" s="197"/>
      <c r="X95" s="197"/>
      <c r="Y95" s="197"/>
      <c r="Z95" s="197"/>
    </row>
    <row r="96" s="197" customFormat="1" ht="15.75" customHeight="1">
      <c r="A96" s="197"/>
      <c r="B96" s="197"/>
      <c r="C96" s="197"/>
      <c r="D96" s="197"/>
      <c r="E96" s="197"/>
      <c r="F96" s="197"/>
      <c r="G96" s="197"/>
      <c r="H96" s="197"/>
      <c r="I96" s="197"/>
      <c r="J96" s="197"/>
      <c r="K96" s="197"/>
      <c r="L96" s="197"/>
      <c r="M96" s="197"/>
      <c r="N96" s="197"/>
      <c r="O96" s="197"/>
      <c r="P96" s="197"/>
      <c r="Q96" s="197"/>
      <c r="R96" s="197"/>
      <c r="S96" s="197"/>
      <c r="T96" s="197"/>
      <c r="U96" s="197"/>
      <c r="V96" s="197"/>
      <c r="W96" s="197"/>
      <c r="X96" s="197"/>
      <c r="Y96" s="197"/>
      <c r="Z96" s="197"/>
    </row>
    <row r="97" s="197" customFormat="1" ht="15.75" customHeight="1">
      <c r="A97" s="197"/>
      <c r="B97" s="197"/>
      <c r="C97" s="197"/>
      <c r="D97" s="197"/>
      <c r="E97" s="197"/>
      <c r="F97" s="197"/>
      <c r="G97" s="197"/>
      <c r="H97" s="197"/>
      <c r="I97" s="197"/>
      <c r="J97" s="197"/>
      <c r="K97" s="197"/>
      <c r="L97" s="197"/>
      <c r="M97" s="197"/>
      <c r="N97" s="197"/>
      <c r="O97" s="197"/>
      <c r="P97" s="197"/>
      <c r="Q97" s="197"/>
      <c r="R97" s="197"/>
      <c r="S97" s="197"/>
      <c r="T97" s="197"/>
      <c r="U97" s="197"/>
      <c r="V97" s="197"/>
      <c r="W97" s="197"/>
      <c r="X97" s="197"/>
      <c r="Y97" s="197"/>
      <c r="Z97" s="197"/>
    </row>
    <row r="98" s="197" customFormat="1" ht="15.75" customHeight="1">
      <c r="A98" s="197"/>
      <c r="B98" s="197"/>
      <c r="C98" s="197"/>
      <c r="D98" s="197"/>
      <c r="E98" s="197"/>
      <c r="F98" s="197"/>
      <c r="G98" s="197"/>
      <c r="H98" s="197"/>
      <c r="I98" s="197"/>
      <c r="J98" s="197"/>
      <c r="K98" s="197"/>
      <c r="L98" s="197"/>
      <c r="M98" s="197"/>
      <c r="N98" s="197"/>
      <c r="O98" s="197"/>
      <c r="P98" s="197"/>
      <c r="Q98" s="197"/>
      <c r="R98" s="197"/>
      <c r="S98" s="197"/>
      <c r="T98" s="197"/>
      <c r="U98" s="197"/>
      <c r="V98" s="197"/>
      <c r="W98" s="197"/>
      <c r="X98" s="197"/>
      <c r="Y98" s="197"/>
      <c r="Z98" s="197"/>
    </row>
    <row r="99" s="197" customFormat="1" ht="15.75" customHeight="1">
      <c r="A99" s="197"/>
      <c r="B99" s="197"/>
      <c r="C99" s="197"/>
      <c r="D99" s="197"/>
      <c r="E99" s="197"/>
      <c r="F99" s="197"/>
      <c r="G99" s="197"/>
      <c r="H99" s="197"/>
      <c r="I99" s="197"/>
      <c r="J99" s="197"/>
      <c r="K99" s="197"/>
      <c r="L99" s="197"/>
      <c r="M99" s="197"/>
      <c r="N99" s="197"/>
      <c r="O99" s="197"/>
      <c r="P99" s="197"/>
      <c r="Q99" s="197"/>
      <c r="R99" s="197"/>
      <c r="S99" s="197"/>
      <c r="T99" s="197"/>
      <c r="U99" s="197"/>
      <c r="V99" s="197"/>
      <c r="W99" s="197"/>
      <c r="X99" s="197"/>
      <c r="Y99" s="197"/>
      <c r="Z99" s="197"/>
    </row>
    <row r="100" s="197" customFormat="1" ht="15.75" customHeight="1">
      <c r="A100" s="197"/>
      <c r="B100" s="197"/>
      <c r="C100" s="197"/>
      <c r="D100" s="197"/>
      <c r="E100" s="197"/>
      <c r="F100" s="197"/>
      <c r="G100" s="197"/>
      <c r="H100" s="197"/>
      <c r="I100" s="197"/>
      <c r="J100" s="197"/>
      <c r="K100" s="197"/>
      <c r="L100" s="197"/>
      <c r="M100" s="197"/>
      <c r="N100" s="197"/>
      <c r="O100" s="197"/>
      <c r="P100" s="197"/>
      <c r="Q100" s="197"/>
      <c r="R100" s="197"/>
      <c r="S100" s="197"/>
      <c r="T100" s="197"/>
      <c r="U100" s="197"/>
      <c r="V100" s="197"/>
      <c r="W100" s="197"/>
      <c r="X100" s="197"/>
      <c r="Y100" s="197"/>
      <c r="Z100" s="197"/>
    </row>
    <row r="101" s="197" customFormat="1" ht="15.75" customHeight="1">
      <c r="A101" s="197"/>
      <c r="B101" s="197"/>
      <c r="C101" s="197"/>
      <c r="D101" s="197"/>
      <c r="E101" s="197"/>
      <c r="F101" s="197"/>
      <c r="G101" s="197"/>
      <c r="H101" s="197"/>
      <c r="I101" s="197"/>
      <c r="J101" s="197"/>
      <c r="K101" s="197"/>
      <c r="L101" s="197"/>
      <c r="M101" s="197"/>
      <c r="N101" s="197"/>
      <c r="O101" s="197"/>
      <c r="P101" s="197"/>
      <c r="Q101" s="197"/>
      <c r="R101" s="197"/>
      <c r="S101" s="197"/>
      <c r="T101" s="197"/>
      <c r="U101" s="197"/>
      <c r="V101" s="197"/>
      <c r="W101" s="197"/>
      <c r="X101" s="197"/>
      <c r="Y101" s="197"/>
      <c r="Z101" s="197"/>
    </row>
    <row r="102" s="197" customFormat="1" ht="15.75" customHeight="1">
      <c r="A102" s="197"/>
      <c r="B102" s="197"/>
      <c r="C102" s="197"/>
      <c r="D102" s="197"/>
      <c r="E102" s="197"/>
      <c r="F102" s="197"/>
      <c r="G102" s="197"/>
      <c r="H102" s="197"/>
      <c r="I102" s="197"/>
      <c r="J102" s="197"/>
      <c r="K102" s="197"/>
      <c r="L102" s="197"/>
      <c r="M102" s="197"/>
      <c r="N102" s="197"/>
      <c r="O102" s="197"/>
      <c r="P102" s="197"/>
      <c r="Q102" s="197"/>
      <c r="R102" s="197"/>
      <c r="S102" s="197"/>
      <c r="T102" s="197"/>
      <c r="U102" s="197"/>
      <c r="V102" s="197"/>
      <c r="W102" s="197"/>
      <c r="X102" s="197"/>
      <c r="Y102" s="197"/>
      <c r="Z102" s="197"/>
    </row>
    <row r="103" s="197" customFormat="1" ht="15.75" customHeight="1">
      <c r="A103" s="197"/>
      <c r="B103" s="197"/>
      <c r="C103" s="197"/>
      <c r="D103" s="197"/>
      <c r="E103" s="197"/>
      <c r="F103" s="197"/>
      <c r="G103" s="197"/>
      <c r="H103" s="197"/>
      <c r="I103" s="197"/>
      <c r="J103" s="197"/>
      <c r="K103" s="197"/>
      <c r="L103" s="197"/>
      <c r="M103" s="197"/>
      <c r="N103" s="197"/>
      <c r="O103" s="197"/>
      <c r="P103" s="197"/>
      <c r="Q103" s="197"/>
      <c r="R103" s="197"/>
      <c r="S103" s="197"/>
      <c r="T103" s="197"/>
      <c r="U103" s="197"/>
      <c r="V103" s="197"/>
      <c r="W103" s="197"/>
      <c r="X103" s="197"/>
      <c r="Y103" s="197"/>
      <c r="Z103" s="197"/>
    </row>
    <row r="104" s="197" customFormat="1" ht="15.75" customHeight="1">
      <c r="A104" s="197"/>
      <c r="B104" s="197"/>
      <c r="C104" s="197"/>
      <c r="D104" s="197"/>
      <c r="E104" s="197"/>
      <c r="F104" s="197"/>
      <c r="G104" s="197"/>
      <c r="H104" s="197"/>
      <c r="I104" s="197"/>
      <c r="J104" s="197"/>
      <c r="K104" s="197"/>
      <c r="L104" s="197"/>
      <c r="M104" s="197"/>
      <c r="N104" s="197"/>
      <c r="O104" s="197"/>
      <c r="P104" s="197"/>
      <c r="Q104" s="197"/>
      <c r="R104" s="197"/>
      <c r="S104" s="197"/>
      <c r="T104" s="197"/>
      <c r="U104" s="197"/>
      <c r="V104" s="197"/>
      <c r="W104" s="197"/>
      <c r="X104" s="197"/>
      <c r="Y104" s="197"/>
      <c r="Z104" s="197"/>
    </row>
    <row r="105" s="197" customFormat="1" ht="15.75" customHeight="1">
      <c r="A105" s="197"/>
      <c r="B105" s="197"/>
      <c r="C105" s="197"/>
      <c r="D105" s="197"/>
      <c r="E105" s="197"/>
      <c r="F105" s="197"/>
      <c r="G105" s="197"/>
      <c r="H105" s="197"/>
      <c r="I105" s="197"/>
      <c r="J105" s="197"/>
      <c r="K105" s="197"/>
      <c r="L105" s="197"/>
      <c r="M105" s="197"/>
      <c r="N105" s="197"/>
      <c r="O105" s="197"/>
      <c r="P105" s="197"/>
      <c r="Q105" s="197"/>
      <c r="R105" s="197"/>
      <c r="S105" s="197"/>
      <c r="T105" s="197"/>
      <c r="U105" s="197"/>
      <c r="V105" s="197"/>
      <c r="W105" s="197"/>
      <c r="X105" s="197"/>
      <c r="Y105" s="197"/>
      <c r="Z105" s="197"/>
    </row>
    <row r="106" s="197" customFormat="1" ht="15.75" customHeight="1">
      <c r="A106" s="197"/>
      <c r="B106" s="197"/>
      <c r="C106" s="197"/>
      <c r="D106" s="197"/>
      <c r="E106" s="197"/>
      <c r="F106" s="197"/>
      <c r="G106" s="197"/>
      <c r="H106" s="197"/>
      <c r="I106" s="197"/>
      <c r="J106" s="197"/>
      <c r="K106" s="197"/>
      <c r="L106" s="197"/>
      <c r="M106" s="197"/>
      <c r="N106" s="197"/>
      <c r="O106" s="197"/>
      <c r="P106" s="197"/>
      <c r="Q106" s="197"/>
      <c r="R106" s="197"/>
      <c r="S106" s="197"/>
      <c r="T106" s="197"/>
      <c r="U106" s="197"/>
      <c r="V106" s="197"/>
      <c r="W106" s="197"/>
      <c r="X106" s="197"/>
      <c r="Y106" s="197"/>
      <c r="Z106" s="197"/>
    </row>
    <row r="107" s="197" customFormat="1" ht="15.75" customHeight="1">
      <c r="A107" s="197"/>
      <c r="B107" s="197"/>
      <c r="C107" s="197"/>
      <c r="D107" s="197"/>
      <c r="E107" s="197"/>
      <c r="F107" s="197"/>
      <c r="G107" s="197"/>
      <c r="H107" s="197"/>
      <c r="I107" s="197"/>
      <c r="J107" s="197"/>
      <c r="K107" s="197"/>
      <c r="L107" s="197"/>
      <c r="M107" s="197"/>
      <c r="N107" s="197"/>
      <c r="O107" s="197"/>
      <c r="P107" s="197"/>
      <c r="Q107" s="197"/>
      <c r="R107" s="197"/>
      <c r="S107" s="197"/>
      <c r="T107" s="197"/>
      <c r="U107" s="197"/>
      <c r="V107" s="197"/>
      <c r="W107" s="197"/>
      <c r="X107" s="197"/>
      <c r="Y107" s="197"/>
      <c r="Z107" s="197"/>
    </row>
    <row r="108" s="197" customFormat="1" ht="15.75" customHeight="1">
      <c r="A108" s="197"/>
      <c r="B108" s="197"/>
      <c r="C108" s="197"/>
      <c r="D108" s="197"/>
      <c r="E108" s="197"/>
      <c r="F108" s="197"/>
      <c r="G108" s="197"/>
      <c r="H108" s="197"/>
      <c r="I108" s="197"/>
      <c r="J108" s="197"/>
      <c r="K108" s="197"/>
      <c r="L108" s="197"/>
      <c r="M108" s="197"/>
      <c r="N108" s="197"/>
      <c r="O108" s="197"/>
      <c r="P108" s="197"/>
      <c r="Q108" s="197"/>
      <c r="R108" s="197"/>
      <c r="S108" s="197"/>
      <c r="T108" s="197"/>
      <c r="U108" s="197"/>
      <c r="V108" s="197"/>
      <c r="W108" s="197"/>
      <c r="X108" s="197"/>
      <c r="Y108" s="197"/>
      <c r="Z108" s="197"/>
    </row>
    <row r="109" s="197" customFormat="1" ht="15.75" customHeight="1">
      <c r="A109" s="197"/>
      <c r="B109" s="197"/>
      <c r="C109" s="197"/>
      <c r="D109" s="197"/>
      <c r="E109" s="197"/>
      <c r="F109" s="197"/>
      <c r="G109" s="197"/>
      <c r="H109" s="197"/>
      <c r="I109" s="197"/>
      <c r="J109" s="197"/>
      <c r="K109" s="197"/>
      <c r="L109" s="197"/>
      <c r="M109" s="197"/>
      <c r="N109" s="197"/>
      <c r="O109" s="197"/>
      <c r="P109" s="197"/>
      <c r="Q109" s="197"/>
      <c r="R109" s="197"/>
      <c r="S109" s="197"/>
      <c r="T109" s="197"/>
      <c r="U109" s="197"/>
      <c r="V109" s="197"/>
      <c r="W109" s="197"/>
      <c r="X109" s="197"/>
      <c r="Y109" s="197"/>
      <c r="Z109" s="197"/>
    </row>
    <row r="110" s="197" customFormat="1" ht="15.75" customHeight="1">
      <c r="A110" s="197"/>
      <c r="B110" s="197"/>
      <c r="C110" s="197"/>
      <c r="D110" s="197"/>
      <c r="E110" s="197"/>
      <c r="F110" s="197"/>
      <c r="G110" s="197"/>
      <c r="H110" s="197"/>
      <c r="I110" s="197"/>
      <c r="J110" s="197"/>
      <c r="K110" s="197"/>
      <c r="L110" s="197"/>
      <c r="M110" s="197"/>
      <c r="N110" s="197"/>
      <c r="O110" s="197"/>
      <c r="P110" s="197"/>
      <c r="Q110" s="197"/>
      <c r="R110" s="197"/>
      <c r="S110" s="197"/>
      <c r="T110" s="197"/>
      <c r="U110" s="197"/>
      <c r="V110" s="197"/>
      <c r="W110" s="197"/>
      <c r="X110" s="197"/>
      <c r="Y110" s="197"/>
      <c r="Z110" s="197"/>
    </row>
    <row r="111" s="197" customFormat="1" ht="15.75" customHeight="1">
      <c r="A111" s="197"/>
      <c r="B111" s="197"/>
      <c r="C111" s="197"/>
      <c r="D111" s="197"/>
      <c r="E111" s="197"/>
      <c r="F111" s="197"/>
      <c r="G111" s="197"/>
      <c r="H111" s="197"/>
      <c r="I111" s="197"/>
      <c r="J111" s="197"/>
      <c r="K111" s="197"/>
      <c r="L111" s="197"/>
      <c r="M111" s="197"/>
      <c r="N111" s="197"/>
      <c r="O111" s="197"/>
      <c r="P111" s="197"/>
      <c r="Q111" s="197"/>
      <c r="R111" s="197"/>
      <c r="S111" s="197"/>
      <c r="T111" s="197"/>
      <c r="U111" s="197"/>
      <c r="V111" s="197"/>
      <c r="W111" s="197"/>
      <c r="X111" s="197"/>
      <c r="Y111" s="197"/>
      <c r="Z111" s="197"/>
    </row>
    <row r="112" s="197" customFormat="1" ht="15.75" customHeight="1">
      <c r="A112" s="197"/>
      <c r="B112" s="197"/>
      <c r="C112" s="197"/>
      <c r="D112" s="197"/>
      <c r="E112" s="197"/>
      <c r="F112" s="197"/>
      <c r="G112" s="197"/>
      <c r="H112" s="197"/>
      <c r="I112" s="197"/>
      <c r="J112" s="197"/>
      <c r="K112" s="197"/>
      <c r="L112" s="197"/>
      <c r="M112" s="197"/>
      <c r="N112" s="197"/>
      <c r="O112" s="197"/>
      <c r="P112" s="197"/>
      <c r="Q112" s="197"/>
      <c r="R112" s="197"/>
      <c r="S112" s="197"/>
      <c r="T112" s="197"/>
      <c r="U112" s="197"/>
      <c r="V112" s="197"/>
      <c r="W112" s="197"/>
      <c r="X112" s="197"/>
      <c r="Y112" s="197"/>
      <c r="Z112" s="197"/>
    </row>
    <row r="113" s="197" customFormat="1" ht="15.75" customHeight="1">
      <c r="A113" s="197"/>
      <c r="B113" s="197"/>
      <c r="C113" s="197"/>
      <c r="D113" s="197"/>
      <c r="E113" s="197"/>
      <c r="F113" s="197"/>
      <c r="G113" s="197"/>
      <c r="H113" s="197"/>
      <c r="I113" s="197"/>
      <c r="J113" s="197"/>
      <c r="K113" s="197"/>
      <c r="L113" s="197"/>
      <c r="M113" s="197"/>
      <c r="N113" s="197"/>
      <c r="O113" s="197"/>
      <c r="P113" s="197"/>
      <c r="Q113" s="197"/>
      <c r="R113" s="197"/>
      <c r="S113" s="197"/>
      <c r="T113" s="197"/>
      <c r="U113" s="197"/>
      <c r="V113" s="197"/>
      <c r="W113" s="197"/>
      <c r="X113" s="197"/>
      <c r="Y113" s="197"/>
      <c r="Z113" s="197"/>
    </row>
    <row r="114" s="197" customFormat="1" ht="15.75" customHeight="1">
      <c r="A114" s="197"/>
      <c r="B114" s="197"/>
      <c r="C114" s="197"/>
      <c r="D114" s="197"/>
      <c r="E114" s="197"/>
      <c r="F114" s="197"/>
      <c r="G114" s="197"/>
      <c r="H114" s="197"/>
      <c r="I114" s="197"/>
      <c r="J114" s="197"/>
      <c r="K114" s="197"/>
      <c r="L114" s="197"/>
      <c r="M114" s="197"/>
      <c r="N114" s="197"/>
      <c r="O114" s="197"/>
      <c r="P114" s="197"/>
      <c r="Q114" s="197"/>
      <c r="R114" s="197"/>
      <c r="S114" s="197"/>
      <c r="T114" s="197"/>
      <c r="U114" s="197"/>
      <c r="V114" s="197"/>
      <c r="W114" s="197"/>
      <c r="X114" s="197"/>
      <c r="Y114" s="197"/>
      <c r="Z114" s="197"/>
    </row>
    <row r="115" s="197" customFormat="1" ht="15.75" customHeight="1">
      <c r="A115" s="197"/>
      <c r="B115" s="197"/>
      <c r="C115" s="197"/>
      <c r="D115" s="197"/>
      <c r="E115" s="197"/>
      <c r="F115" s="197"/>
      <c r="G115" s="197"/>
      <c r="H115" s="197"/>
      <c r="I115" s="197"/>
      <c r="J115" s="197"/>
      <c r="K115" s="197"/>
      <c r="L115" s="197"/>
      <c r="M115" s="197"/>
      <c r="N115" s="197"/>
      <c r="O115" s="197"/>
      <c r="P115" s="197"/>
      <c r="Q115" s="197"/>
      <c r="R115" s="197"/>
      <c r="S115" s="197"/>
      <c r="T115" s="197"/>
      <c r="U115" s="197"/>
      <c r="V115" s="197"/>
      <c r="W115" s="197"/>
      <c r="X115" s="197"/>
      <c r="Y115" s="197"/>
      <c r="Z115" s="197"/>
    </row>
    <row r="116" s="197" customFormat="1" ht="15.75" customHeight="1">
      <c r="A116" s="197"/>
      <c r="B116" s="197"/>
      <c r="C116" s="197"/>
      <c r="D116" s="197"/>
      <c r="E116" s="197"/>
      <c r="F116" s="197"/>
      <c r="G116" s="197"/>
      <c r="H116" s="197"/>
      <c r="I116" s="197"/>
      <c r="J116" s="197"/>
      <c r="K116" s="197"/>
      <c r="L116" s="197"/>
      <c r="M116" s="197"/>
      <c r="N116" s="197"/>
      <c r="O116" s="197"/>
      <c r="P116" s="197"/>
      <c r="Q116" s="197"/>
      <c r="R116" s="197"/>
      <c r="S116" s="197"/>
      <c r="T116" s="197"/>
      <c r="U116" s="197"/>
      <c r="V116" s="197"/>
      <c r="W116" s="197"/>
      <c r="X116" s="197"/>
      <c r="Y116" s="197"/>
      <c r="Z116" s="197"/>
    </row>
    <row r="117" s="197" customFormat="1" ht="15.75" customHeight="1">
      <c r="A117" s="197"/>
      <c r="B117" s="197"/>
      <c r="C117" s="197"/>
      <c r="D117" s="197"/>
      <c r="E117" s="197"/>
      <c r="F117" s="197"/>
      <c r="G117" s="197"/>
      <c r="H117" s="197"/>
      <c r="I117" s="197"/>
      <c r="J117" s="197"/>
      <c r="K117" s="197"/>
      <c r="L117" s="197"/>
      <c r="M117" s="197"/>
      <c r="N117" s="197"/>
      <c r="O117" s="197"/>
      <c r="P117" s="197"/>
      <c r="Q117" s="197"/>
      <c r="R117" s="197"/>
      <c r="S117" s="197"/>
      <c r="T117" s="197"/>
      <c r="U117" s="197"/>
      <c r="V117" s="197"/>
      <c r="W117" s="197"/>
      <c r="X117" s="197"/>
      <c r="Y117" s="197"/>
      <c r="Z117" s="197"/>
    </row>
    <row r="118" s="197" customFormat="1" ht="15.75" customHeight="1">
      <c r="A118" s="197"/>
      <c r="B118" s="197"/>
      <c r="C118" s="197"/>
      <c r="D118" s="197"/>
      <c r="E118" s="197"/>
      <c r="F118" s="197"/>
      <c r="G118" s="197"/>
      <c r="H118" s="197"/>
      <c r="I118" s="197"/>
      <c r="J118" s="197"/>
      <c r="K118" s="197"/>
      <c r="L118" s="197"/>
      <c r="M118" s="197"/>
      <c r="N118" s="197"/>
      <c r="O118" s="197"/>
      <c r="P118" s="197"/>
      <c r="Q118" s="197"/>
      <c r="R118" s="197"/>
      <c r="S118" s="197"/>
      <c r="T118" s="197"/>
      <c r="U118" s="197"/>
      <c r="V118" s="197"/>
      <c r="W118" s="197"/>
      <c r="X118" s="197"/>
      <c r="Y118" s="197"/>
      <c r="Z118" s="197"/>
    </row>
    <row r="119" s="197" customFormat="1" ht="15.75" customHeight="1">
      <c r="A119" s="197"/>
      <c r="B119" s="197"/>
      <c r="C119" s="197"/>
      <c r="D119" s="197"/>
      <c r="E119" s="197"/>
      <c r="F119" s="197"/>
      <c r="G119" s="197"/>
      <c r="H119" s="197"/>
      <c r="I119" s="197"/>
      <c r="J119" s="197"/>
      <c r="K119" s="197"/>
      <c r="L119" s="197"/>
      <c r="M119" s="197"/>
      <c r="N119" s="197"/>
      <c r="O119" s="197"/>
      <c r="P119" s="197"/>
      <c r="Q119" s="197"/>
      <c r="R119" s="197"/>
      <c r="S119" s="197"/>
      <c r="T119" s="197"/>
      <c r="U119" s="197"/>
      <c r="V119" s="197"/>
      <c r="W119" s="197"/>
      <c r="X119" s="197"/>
      <c r="Y119" s="197"/>
      <c r="Z119" s="197"/>
    </row>
    <row r="120" s="197" customFormat="1" ht="15.75" customHeight="1">
      <c r="A120" s="197"/>
      <c r="B120" s="197"/>
      <c r="C120" s="197"/>
      <c r="D120" s="197"/>
      <c r="E120" s="197"/>
      <c r="F120" s="197"/>
      <c r="G120" s="197"/>
      <c r="H120" s="197"/>
      <c r="I120" s="197"/>
      <c r="J120" s="197"/>
      <c r="K120" s="197"/>
      <c r="L120" s="197"/>
      <c r="M120" s="197"/>
      <c r="N120" s="197"/>
      <c r="O120" s="197"/>
      <c r="P120" s="197"/>
      <c r="Q120" s="197"/>
      <c r="R120" s="197"/>
      <c r="S120" s="197"/>
      <c r="T120" s="197"/>
      <c r="U120" s="197"/>
      <c r="V120" s="197"/>
      <c r="W120" s="197"/>
      <c r="X120" s="197"/>
      <c r="Y120" s="197"/>
      <c r="Z120" s="197"/>
    </row>
    <row r="121" s="197" customFormat="1" ht="15.75" customHeight="1">
      <c r="A121" s="197"/>
      <c r="B121" s="197"/>
      <c r="C121" s="197"/>
      <c r="D121" s="197"/>
      <c r="E121" s="197"/>
      <c r="F121" s="197"/>
      <c r="G121" s="197"/>
      <c r="H121" s="197"/>
      <c r="I121" s="197"/>
      <c r="J121" s="197"/>
      <c r="K121" s="197"/>
      <c r="L121" s="197"/>
      <c r="M121" s="197"/>
      <c r="N121" s="197"/>
      <c r="O121" s="197"/>
      <c r="P121" s="197"/>
      <c r="Q121" s="197"/>
      <c r="R121" s="197"/>
      <c r="S121" s="197"/>
      <c r="T121" s="197"/>
      <c r="U121" s="197"/>
      <c r="V121" s="197"/>
      <c r="W121" s="197"/>
      <c r="X121" s="197"/>
      <c r="Y121" s="197"/>
      <c r="Z121" s="197"/>
    </row>
    <row r="122" s="197" customFormat="1" ht="15.75" customHeight="1">
      <c r="A122" s="197"/>
      <c r="B122" s="197"/>
      <c r="C122" s="197"/>
      <c r="D122" s="197"/>
      <c r="E122" s="197"/>
      <c r="F122" s="197"/>
      <c r="G122" s="197"/>
      <c r="H122" s="197"/>
      <c r="I122" s="197"/>
      <c r="J122" s="197"/>
      <c r="K122" s="197"/>
      <c r="L122" s="197"/>
      <c r="M122" s="197"/>
      <c r="N122" s="197"/>
      <c r="O122" s="197"/>
      <c r="P122" s="197"/>
      <c r="Q122" s="197"/>
      <c r="R122" s="197"/>
      <c r="S122" s="197"/>
      <c r="T122" s="197"/>
      <c r="U122" s="197"/>
      <c r="V122" s="197"/>
      <c r="W122" s="197"/>
      <c r="X122" s="197"/>
      <c r="Y122" s="197"/>
      <c r="Z122" s="197"/>
    </row>
    <row r="123" s="197" customFormat="1" ht="15.75" customHeight="1">
      <c r="A123" s="197"/>
      <c r="B123" s="197"/>
      <c r="C123" s="197"/>
      <c r="D123" s="197"/>
      <c r="E123" s="197"/>
      <c r="F123" s="197"/>
      <c r="G123" s="197"/>
      <c r="H123" s="197"/>
      <c r="I123" s="197"/>
      <c r="J123" s="197"/>
      <c r="K123" s="197"/>
      <c r="L123" s="197"/>
      <c r="M123" s="197"/>
      <c r="N123" s="197"/>
      <c r="O123" s="197"/>
      <c r="P123" s="197"/>
      <c r="Q123" s="197"/>
      <c r="R123" s="197"/>
      <c r="S123" s="197"/>
      <c r="T123" s="197"/>
      <c r="U123" s="197"/>
      <c r="V123" s="197"/>
      <c r="W123" s="197"/>
      <c r="X123" s="197"/>
      <c r="Y123" s="197"/>
      <c r="Z123" s="197"/>
    </row>
    <row r="124" s="197" customFormat="1" ht="15.75" customHeight="1">
      <c r="A124" s="197"/>
      <c r="B124" s="197"/>
      <c r="C124" s="197"/>
      <c r="D124" s="197"/>
      <c r="E124" s="197"/>
      <c r="F124" s="197"/>
      <c r="G124" s="197"/>
      <c r="H124" s="197"/>
      <c r="I124" s="197"/>
      <c r="J124" s="197"/>
      <c r="K124" s="197"/>
      <c r="L124" s="197"/>
      <c r="M124" s="197"/>
      <c r="N124" s="197"/>
      <c r="O124" s="197"/>
      <c r="P124" s="197"/>
      <c r="Q124" s="197"/>
      <c r="R124" s="197"/>
      <c r="S124" s="197"/>
      <c r="T124" s="197"/>
      <c r="U124" s="197"/>
      <c r="V124" s="197"/>
      <c r="W124" s="197"/>
      <c r="X124" s="197"/>
      <c r="Y124" s="197"/>
      <c r="Z124" s="197"/>
    </row>
    <row r="125" s="197" customFormat="1" ht="15.75" customHeight="1">
      <c r="A125" s="197"/>
      <c r="B125" s="197"/>
      <c r="C125" s="197"/>
      <c r="D125" s="197"/>
      <c r="E125" s="197"/>
      <c r="F125" s="197"/>
      <c r="G125" s="197"/>
      <c r="H125" s="197"/>
      <c r="I125" s="197"/>
      <c r="J125" s="197"/>
      <c r="K125" s="197"/>
      <c r="L125" s="197"/>
      <c r="M125" s="197"/>
      <c r="N125" s="197"/>
      <c r="O125" s="197"/>
      <c r="P125" s="197"/>
      <c r="Q125" s="197"/>
      <c r="R125" s="197"/>
      <c r="S125" s="197"/>
      <c r="T125" s="197"/>
      <c r="U125" s="197"/>
      <c r="V125" s="197"/>
      <c r="W125" s="197"/>
      <c r="X125" s="197"/>
      <c r="Y125" s="197"/>
      <c r="Z125" s="197"/>
    </row>
    <row r="126" s="197" customFormat="1" ht="15.75" customHeight="1">
      <c r="A126" s="197"/>
      <c r="B126" s="197"/>
      <c r="C126" s="197"/>
      <c r="D126" s="197"/>
      <c r="E126" s="197"/>
      <c r="F126" s="197"/>
      <c r="G126" s="197"/>
      <c r="H126" s="197"/>
      <c r="I126" s="197"/>
      <c r="J126" s="197"/>
      <c r="K126" s="197"/>
      <c r="L126" s="197"/>
      <c r="M126" s="197"/>
      <c r="N126" s="197"/>
      <c r="O126" s="197"/>
      <c r="P126" s="197"/>
      <c r="Q126" s="197"/>
      <c r="R126" s="197"/>
      <c r="S126" s="197"/>
      <c r="T126" s="197"/>
      <c r="U126" s="197"/>
      <c r="V126" s="197"/>
      <c r="W126" s="197"/>
      <c r="X126" s="197"/>
      <c r="Y126" s="197"/>
      <c r="Z126" s="197"/>
    </row>
    <row r="127" s="197" customFormat="1" ht="15.75" customHeight="1">
      <c r="A127" s="197"/>
      <c r="B127" s="197"/>
      <c r="C127" s="197"/>
      <c r="D127" s="197"/>
      <c r="E127" s="197"/>
      <c r="F127" s="197"/>
      <c r="G127" s="197"/>
      <c r="H127" s="197"/>
      <c r="I127" s="197"/>
      <c r="J127" s="197"/>
      <c r="K127" s="197"/>
      <c r="L127" s="197"/>
      <c r="M127" s="197"/>
      <c r="N127" s="197"/>
      <c r="O127" s="197"/>
      <c r="P127" s="197"/>
      <c r="Q127" s="197"/>
      <c r="R127" s="197"/>
      <c r="S127" s="197"/>
      <c r="T127" s="197"/>
      <c r="U127" s="197"/>
      <c r="V127" s="197"/>
      <c r="W127" s="197"/>
      <c r="X127" s="197"/>
      <c r="Y127" s="197"/>
      <c r="Z127" s="197"/>
    </row>
    <row r="128" s="197" customFormat="1" ht="15.75" customHeight="1">
      <c r="A128" s="197"/>
      <c r="B128" s="197"/>
      <c r="C128" s="197"/>
      <c r="D128" s="197"/>
      <c r="E128" s="197"/>
      <c r="F128" s="197"/>
      <c r="G128" s="197"/>
      <c r="H128" s="197"/>
      <c r="I128" s="197"/>
      <c r="J128" s="197"/>
      <c r="K128" s="197"/>
      <c r="L128" s="197"/>
      <c r="M128" s="197"/>
      <c r="N128" s="197"/>
      <c r="O128" s="197"/>
      <c r="P128" s="197"/>
      <c r="Q128" s="197"/>
      <c r="R128" s="197"/>
      <c r="S128" s="197"/>
      <c r="T128" s="197"/>
      <c r="U128" s="197"/>
      <c r="V128" s="197"/>
      <c r="W128" s="197"/>
      <c r="X128" s="197"/>
      <c r="Y128" s="197"/>
      <c r="Z128" s="197"/>
    </row>
    <row r="129" s="197" customFormat="1" ht="15.75" customHeight="1">
      <c r="A129" s="197"/>
      <c r="B129" s="197"/>
      <c r="C129" s="197"/>
      <c r="D129" s="197"/>
      <c r="E129" s="197"/>
      <c r="F129" s="197"/>
      <c r="G129" s="197"/>
      <c r="H129" s="197"/>
      <c r="I129" s="197"/>
      <c r="J129" s="197"/>
      <c r="K129" s="197"/>
      <c r="L129" s="197"/>
      <c r="M129" s="197"/>
      <c r="N129" s="197"/>
      <c r="O129" s="197"/>
      <c r="P129" s="197"/>
      <c r="Q129" s="197"/>
      <c r="R129" s="197"/>
      <c r="S129" s="197"/>
      <c r="T129" s="197"/>
      <c r="U129" s="197"/>
      <c r="V129" s="197"/>
      <c r="W129" s="197"/>
      <c r="X129" s="197"/>
      <c r="Y129" s="197"/>
      <c r="Z129" s="197"/>
    </row>
    <row r="130" s="197" customFormat="1" ht="15.75" customHeight="1">
      <c r="A130" s="197"/>
      <c r="B130" s="197"/>
      <c r="C130" s="197"/>
      <c r="D130" s="197"/>
      <c r="E130" s="197"/>
      <c r="F130" s="197"/>
      <c r="G130" s="197"/>
      <c r="H130" s="197"/>
      <c r="I130" s="197"/>
      <c r="J130" s="197"/>
      <c r="K130" s="197"/>
      <c r="L130" s="197"/>
      <c r="M130" s="197"/>
      <c r="N130" s="197"/>
      <c r="O130" s="197"/>
      <c r="P130" s="197"/>
      <c r="Q130" s="197"/>
      <c r="R130" s="197"/>
      <c r="S130" s="197"/>
      <c r="T130" s="197"/>
      <c r="U130" s="197"/>
      <c r="V130" s="197"/>
      <c r="W130" s="197"/>
      <c r="X130" s="197"/>
      <c r="Y130" s="197"/>
      <c r="Z130" s="197"/>
    </row>
    <row r="131" s="197" customFormat="1" ht="15.75" customHeight="1">
      <c r="A131" s="197"/>
      <c r="B131" s="197"/>
      <c r="C131" s="197"/>
      <c r="D131" s="197"/>
      <c r="E131" s="197"/>
      <c r="F131" s="197"/>
      <c r="G131" s="197"/>
      <c r="H131" s="197"/>
      <c r="I131" s="197"/>
      <c r="J131" s="197"/>
      <c r="K131" s="197"/>
      <c r="L131" s="197"/>
      <c r="M131" s="197"/>
      <c r="N131" s="197"/>
      <c r="O131" s="197"/>
      <c r="P131" s="197"/>
      <c r="Q131" s="197"/>
      <c r="R131" s="197"/>
      <c r="S131" s="197"/>
      <c r="T131" s="197"/>
      <c r="U131" s="197"/>
      <c r="V131" s="197"/>
      <c r="W131" s="197"/>
      <c r="X131" s="197"/>
      <c r="Y131" s="197"/>
      <c r="Z131" s="197"/>
    </row>
    <row r="132" s="197" customFormat="1" ht="15.75" customHeight="1">
      <c r="A132" s="197"/>
      <c r="B132" s="197"/>
      <c r="C132" s="197"/>
      <c r="D132" s="197"/>
      <c r="E132" s="197"/>
      <c r="F132" s="197"/>
      <c r="G132" s="197"/>
      <c r="H132" s="197"/>
      <c r="I132" s="197"/>
      <c r="J132" s="197"/>
      <c r="K132" s="197"/>
      <c r="L132" s="197"/>
      <c r="M132" s="197"/>
      <c r="N132" s="197"/>
      <c r="O132" s="197"/>
      <c r="P132" s="197"/>
      <c r="Q132" s="197"/>
      <c r="R132" s="197"/>
      <c r="S132" s="197"/>
      <c r="T132" s="197"/>
      <c r="U132" s="197"/>
      <c r="V132" s="197"/>
      <c r="W132" s="197"/>
      <c r="X132" s="197"/>
      <c r="Y132" s="197"/>
      <c r="Z132" s="197"/>
    </row>
    <row r="133" s="197" customFormat="1" ht="15.75" customHeight="1">
      <c r="A133" s="197"/>
      <c r="B133" s="197"/>
      <c r="C133" s="197"/>
      <c r="D133" s="197"/>
      <c r="E133" s="197"/>
      <c r="F133" s="197"/>
      <c r="G133" s="197"/>
      <c r="H133" s="197"/>
      <c r="I133" s="197"/>
      <c r="J133" s="197"/>
      <c r="K133" s="197"/>
      <c r="L133" s="197"/>
      <c r="M133" s="197"/>
      <c r="N133" s="197"/>
      <c r="O133" s="197"/>
      <c r="P133" s="197"/>
      <c r="Q133" s="197"/>
      <c r="R133" s="197"/>
      <c r="S133" s="197"/>
      <c r="T133" s="197"/>
      <c r="U133" s="197"/>
      <c r="V133" s="197"/>
      <c r="W133" s="197"/>
      <c r="X133" s="197"/>
      <c r="Y133" s="197"/>
      <c r="Z133" s="197"/>
    </row>
    <row r="134" s="197" customFormat="1" ht="15.75" customHeight="1">
      <c r="A134" s="197"/>
      <c r="B134" s="197"/>
      <c r="C134" s="197"/>
      <c r="D134" s="197"/>
      <c r="E134" s="197"/>
      <c r="F134" s="197"/>
      <c r="G134" s="197"/>
      <c r="H134" s="197"/>
      <c r="I134" s="197"/>
      <c r="J134" s="197"/>
      <c r="K134" s="197"/>
      <c r="L134" s="197"/>
      <c r="M134" s="197"/>
      <c r="N134" s="197"/>
      <c r="O134" s="197"/>
      <c r="P134" s="197"/>
      <c r="Q134" s="197"/>
      <c r="R134" s="197"/>
      <c r="S134" s="197"/>
      <c r="T134" s="197"/>
      <c r="U134" s="197"/>
      <c r="V134" s="197"/>
      <c r="W134" s="197"/>
      <c r="X134" s="197"/>
      <c r="Y134" s="197"/>
      <c r="Z134" s="197"/>
    </row>
    <row r="135" s="197" customFormat="1" ht="15.75" customHeight="1">
      <c r="A135" s="197"/>
      <c r="B135" s="197"/>
      <c r="C135" s="197"/>
      <c r="D135" s="197"/>
      <c r="E135" s="197"/>
      <c r="F135" s="197"/>
      <c r="G135" s="197"/>
      <c r="H135" s="197"/>
      <c r="I135" s="197"/>
      <c r="J135" s="197"/>
      <c r="K135" s="197"/>
      <c r="L135" s="197"/>
      <c r="M135" s="197"/>
      <c r="N135" s="197"/>
      <c r="O135" s="197"/>
      <c r="P135" s="197"/>
      <c r="Q135" s="197"/>
      <c r="R135" s="197"/>
      <c r="S135" s="197"/>
      <c r="T135" s="197"/>
      <c r="U135" s="197"/>
      <c r="V135" s="197"/>
      <c r="W135" s="197"/>
      <c r="X135" s="197"/>
      <c r="Y135" s="197"/>
      <c r="Z135" s="197"/>
    </row>
    <row r="136" s="197" customFormat="1" ht="15.75" customHeight="1">
      <c r="A136" s="197"/>
      <c r="B136" s="197"/>
      <c r="C136" s="197"/>
      <c r="D136" s="197"/>
      <c r="E136" s="197"/>
      <c r="F136" s="197"/>
      <c r="G136" s="197"/>
      <c r="H136" s="197"/>
      <c r="I136" s="197"/>
      <c r="J136" s="197"/>
      <c r="K136" s="197"/>
      <c r="L136" s="197"/>
      <c r="M136" s="197"/>
      <c r="N136" s="197"/>
      <c r="O136" s="197"/>
      <c r="P136" s="197"/>
      <c r="Q136" s="197"/>
      <c r="R136" s="197"/>
      <c r="S136" s="197"/>
      <c r="T136" s="197"/>
      <c r="U136" s="197"/>
      <c r="V136" s="197"/>
      <c r="W136" s="197"/>
      <c r="X136" s="197"/>
      <c r="Y136" s="197"/>
      <c r="Z136" s="197"/>
    </row>
    <row r="137" s="197" customFormat="1" ht="15.75" customHeight="1">
      <c r="A137" s="197"/>
      <c r="B137" s="197"/>
      <c r="C137" s="197"/>
      <c r="D137" s="197"/>
      <c r="E137" s="197"/>
      <c r="F137" s="197"/>
      <c r="G137" s="197"/>
      <c r="H137" s="197"/>
      <c r="I137" s="197"/>
      <c r="J137" s="197"/>
      <c r="K137" s="197"/>
      <c r="L137" s="197"/>
      <c r="M137" s="197"/>
      <c r="N137" s="197"/>
      <c r="O137" s="197"/>
      <c r="P137" s="197"/>
      <c r="Q137" s="197"/>
      <c r="R137" s="197"/>
      <c r="S137" s="197"/>
      <c r="T137" s="197"/>
      <c r="U137" s="197"/>
      <c r="V137" s="197"/>
      <c r="W137" s="197"/>
      <c r="X137" s="197"/>
      <c r="Y137" s="197"/>
      <c r="Z137" s="197"/>
    </row>
    <row r="138" s="197" customFormat="1" ht="15.75" customHeight="1">
      <c r="A138" s="197"/>
      <c r="B138" s="197"/>
      <c r="C138" s="197"/>
      <c r="D138" s="197"/>
      <c r="E138" s="197"/>
      <c r="F138" s="197"/>
      <c r="G138" s="197"/>
      <c r="H138" s="197"/>
      <c r="I138" s="197"/>
      <c r="J138" s="197"/>
      <c r="K138" s="197"/>
      <c r="L138" s="197"/>
      <c r="M138" s="197"/>
      <c r="N138" s="197"/>
      <c r="O138" s="197"/>
      <c r="P138" s="197"/>
      <c r="Q138" s="197"/>
      <c r="R138" s="197"/>
      <c r="S138" s="197"/>
      <c r="T138" s="197"/>
      <c r="U138" s="197"/>
      <c r="V138" s="197"/>
      <c r="W138" s="197"/>
      <c r="X138" s="197"/>
      <c r="Y138" s="197"/>
      <c r="Z138" s="197"/>
    </row>
    <row r="139" s="197" customFormat="1" ht="15.75" customHeight="1">
      <c r="A139" s="197"/>
      <c r="B139" s="197"/>
      <c r="C139" s="197"/>
      <c r="D139" s="197"/>
      <c r="E139" s="197"/>
      <c r="F139" s="197"/>
      <c r="G139" s="197"/>
      <c r="H139" s="197"/>
      <c r="I139" s="197"/>
      <c r="J139" s="197"/>
      <c r="K139" s="197"/>
      <c r="L139" s="197"/>
      <c r="M139" s="197"/>
      <c r="N139" s="197"/>
      <c r="O139" s="197"/>
      <c r="P139" s="197"/>
      <c r="Q139" s="197"/>
      <c r="R139" s="197"/>
      <c r="S139" s="197"/>
      <c r="T139" s="197"/>
      <c r="U139" s="197"/>
      <c r="V139" s="197"/>
      <c r="W139" s="197"/>
      <c r="X139" s="197"/>
      <c r="Y139" s="197"/>
      <c r="Z139" s="197"/>
    </row>
    <row r="140" s="197" customFormat="1" ht="15.75" customHeight="1">
      <c r="A140" s="197"/>
      <c r="B140" s="197"/>
      <c r="C140" s="197"/>
      <c r="D140" s="197"/>
      <c r="E140" s="197"/>
      <c r="F140" s="197"/>
      <c r="G140" s="197"/>
      <c r="H140" s="197"/>
      <c r="I140" s="197"/>
      <c r="J140" s="197"/>
      <c r="K140" s="197"/>
      <c r="L140" s="197"/>
      <c r="M140" s="197"/>
      <c r="N140" s="197"/>
      <c r="O140" s="197"/>
      <c r="P140" s="197"/>
      <c r="Q140" s="197"/>
      <c r="R140" s="197"/>
      <c r="S140" s="197"/>
      <c r="T140" s="197"/>
      <c r="U140" s="197"/>
      <c r="V140" s="197"/>
      <c r="W140" s="197"/>
      <c r="X140" s="197"/>
      <c r="Y140" s="197"/>
      <c r="Z140" s="197"/>
    </row>
    <row r="141" s="197" customFormat="1" ht="15.75" customHeight="1">
      <c r="A141" s="197"/>
      <c r="B141" s="197"/>
      <c r="C141" s="197"/>
      <c r="D141" s="197"/>
      <c r="E141" s="197"/>
      <c r="F141" s="197"/>
      <c r="G141" s="197"/>
      <c r="H141" s="197"/>
      <c r="I141" s="197"/>
      <c r="J141" s="197"/>
      <c r="K141" s="197"/>
      <c r="L141" s="197"/>
      <c r="M141" s="197"/>
      <c r="N141" s="197"/>
      <c r="O141" s="197"/>
      <c r="P141" s="197"/>
      <c r="Q141" s="197"/>
      <c r="R141" s="197"/>
      <c r="S141" s="197"/>
      <c r="T141" s="197"/>
      <c r="U141" s="197"/>
      <c r="V141" s="197"/>
      <c r="W141" s="197"/>
      <c r="X141" s="197"/>
      <c r="Y141" s="197"/>
      <c r="Z141" s="197"/>
    </row>
    <row r="142" s="197" customFormat="1" ht="15.75" customHeight="1">
      <c r="A142" s="197"/>
      <c r="B142" s="197"/>
      <c r="C142" s="197"/>
      <c r="D142" s="197"/>
      <c r="E142" s="197"/>
      <c r="F142" s="197"/>
      <c r="G142" s="197"/>
      <c r="H142" s="197"/>
      <c r="I142" s="197"/>
      <c r="J142" s="197"/>
      <c r="K142" s="197"/>
      <c r="L142" s="197"/>
      <c r="M142" s="197"/>
      <c r="N142" s="197"/>
      <c r="O142" s="197"/>
      <c r="P142" s="197"/>
      <c r="Q142" s="197"/>
      <c r="R142" s="197"/>
      <c r="S142" s="197"/>
      <c r="T142" s="197"/>
      <c r="U142" s="197"/>
      <c r="V142" s="197"/>
      <c r="W142" s="197"/>
      <c r="X142" s="197"/>
      <c r="Y142" s="197"/>
      <c r="Z142" s="197"/>
    </row>
    <row r="143" s="197" customFormat="1" ht="15.75" customHeight="1">
      <c r="A143" s="197"/>
      <c r="B143" s="197"/>
      <c r="C143" s="197"/>
      <c r="D143" s="197"/>
      <c r="E143" s="197"/>
      <c r="F143" s="197"/>
      <c r="G143" s="197"/>
      <c r="H143" s="197"/>
      <c r="I143" s="197"/>
      <c r="J143" s="197"/>
      <c r="K143" s="197"/>
      <c r="L143" s="197"/>
      <c r="M143" s="197"/>
      <c r="N143" s="197"/>
      <c r="O143" s="197"/>
      <c r="P143" s="197"/>
      <c r="Q143" s="197"/>
      <c r="R143" s="197"/>
      <c r="S143" s="197"/>
      <c r="T143" s="197"/>
      <c r="U143" s="197"/>
      <c r="V143" s="197"/>
      <c r="W143" s="197"/>
      <c r="X143" s="197"/>
      <c r="Y143" s="197"/>
      <c r="Z143" s="197"/>
    </row>
    <row r="144" s="197" customFormat="1" ht="15.75" customHeight="1">
      <c r="A144" s="197"/>
      <c r="B144" s="197"/>
      <c r="C144" s="197"/>
      <c r="D144" s="197"/>
      <c r="E144" s="197"/>
      <c r="F144" s="197"/>
      <c r="G144" s="197"/>
      <c r="H144" s="197"/>
      <c r="I144" s="197"/>
      <c r="J144" s="197"/>
      <c r="K144" s="197"/>
      <c r="L144" s="197"/>
      <c r="M144" s="197"/>
      <c r="N144" s="197"/>
      <c r="O144" s="197"/>
      <c r="P144" s="197"/>
      <c r="Q144" s="197"/>
      <c r="R144" s="197"/>
      <c r="S144" s="197"/>
      <c r="T144" s="197"/>
      <c r="U144" s="197"/>
      <c r="V144" s="197"/>
      <c r="W144" s="197"/>
      <c r="X144" s="197"/>
      <c r="Y144" s="197"/>
      <c r="Z144" s="197"/>
    </row>
    <row r="145" s="197" customFormat="1" ht="15.75" customHeight="1">
      <c r="A145" s="197"/>
      <c r="B145" s="197"/>
      <c r="C145" s="197"/>
      <c r="D145" s="197"/>
      <c r="E145" s="197"/>
      <c r="F145" s="197"/>
      <c r="G145" s="197"/>
      <c r="H145" s="197"/>
      <c r="I145" s="197"/>
      <c r="J145" s="197"/>
      <c r="K145" s="197"/>
      <c r="L145" s="197"/>
      <c r="M145" s="197"/>
      <c r="N145" s="197"/>
      <c r="O145" s="197"/>
      <c r="P145" s="197"/>
      <c r="Q145" s="197"/>
      <c r="R145" s="197"/>
      <c r="S145" s="197"/>
      <c r="T145" s="197"/>
      <c r="U145" s="197"/>
      <c r="V145" s="197"/>
      <c r="W145" s="197"/>
      <c r="X145" s="197"/>
      <c r="Y145" s="197"/>
      <c r="Z145" s="197"/>
    </row>
    <row r="146" s="197" customFormat="1" ht="15.75" customHeight="1">
      <c r="A146" s="197"/>
      <c r="B146" s="197"/>
      <c r="C146" s="197"/>
      <c r="D146" s="197"/>
      <c r="E146" s="197"/>
      <c r="F146" s="197"/>
      <c r="G146" s="197"/>
      <c r="H146" s="197"/>
      <c r="I146" s="197"/>
      <c r="J146" s="197"/>
      <c r="K146" s="197"/>
      <c r="L146" s="197"/>
      <c r="M146" s="197"/>
      <c r="N146" s="197"/>
      <c r="O146" s="197"/>
      <c r="P146" s="197"/>
      <c r="Q146" s="197"/>
      <c r="R146" s="197"/>
      <c r="S146" s="197"/>
      <c r="T146" s="197"/>
      <c r="U146" s="197"/>
      <c r="V146" s="197"/>
      <c r="W146" s="197"/>
      <c r="X146" s="197"/>
      <c r="Y146" s="197"/>
      <c r="Z146" s="197"/>
    </row>
    <row r="147" s="197" customFormat="1" ht="15.75" customHeight="1">
      <c r="A147" s="197"/>
      <c r="B147" s="197"/>
      <c r="C147" s="197"/>
      <c r="D147" s="197"/>
      <c r="E147" s="197"/>
      <c r="F147" s="197"/>
      <c r="G147" s="197"/>
      <c r="H147" s="197"/>
      <c r="I147" s="197"/>
      <c r="J147" s="197"/>
      <c r="K147" s="197"/>
      <c r="L147" s="197"/>
      <c r="M147" s="197"/>
      <c r="N147" s="197"/>
      <c r="O147" s="197"/>
      <c r="P147" s="197"/>
      <c r="Q147" s="197"/>
      <c r="R147" s="197"/>
      <c r="S147" s="197"/>
      <c r="T147" s="197"/>
      <c r="U147" s="197"/>
      <c r="V147" s="197"/>
      <c r="W147" s="197"/>
      <c r="X147" s="197"/>
      <c r="Y147" s="197"/>
      <c r="Z147" s="197"/>
    </row>
    <row r="148" s="197" customFormat="1" ht="15.75" customHeight="1">
      <c r="A148" s="197"/>
      <c r="B148" s="197"/>
      <c r="C148" s="197"/>
      <c r="D148" s="197"/>
      <c r="E148" s="197"/>
      <c r="F148" s="197"/>
      <c r="G148" s="197"/>
      <c r="H148" s="197"/>
      <c r="I148" s="197"/>
      <c r="J148" s="197"/>
      <c r="K148" s="197"/>
      <c r="L148" s="197"/>
      <c r="M148" s="197"/>
      <c r="N148" s="197"/>
      <c r="O148" s="197"/>
      <c r="P148" s="197"/>
      <c r="Q148" s="197"/>
      <c r="R148" s="197"/>
      <c r="S148" s="197"/>
      <c r="T148" s="197"/>
      <c r="U148" s="197"/>
      <c r="V148" s="197"/>
      <c r="W148" s="197"/>
      <c r="X148" s="197"/>
      <c r="Y148" s="197"/>
      <c r="Z148" s="197"/>
    </row>
    <row r="149" s="197" customFormat="1" ht="15.75" customHeight="1">
      <c r="A149" s="197"/>
      <c r="B149" s="197"/>
      <c r="C149" s="197"/>
      <c r="D149" s="197"/>
      <c r="E149" s="197"/>
      <c r="F149" s="197"/>
      <c r="G149" s="197"/>
      <c r="H149" s="197"/>
      <c r="I149" s="197"/>
      <c r="J149" s="197"/>
      <c r="K149" s="197"/>
      <c r="L149" s="197"/>
      <c r="M149" s="197"/>
      <c r="N149" s="197"/>
      <c r="O149" s="197"/>
      <c r="P149" s="197"/>
      <c r="Q149" s="197"/>
      <c r="R149" s="197"/>
      <c r="S149" s="197"/>
      <c r="T149" s="197"/>
      <c r="U149" s="197"/>
      <c r="V149" s="197"/>
      <c r="W149" s="197"/>
      <c r="X149" s="197"/>
      <c r="Y149" s="197"/>
      <c r="Z149" s="197"/>
    </row>
    <row r="150" s="197" customFormat="1" ht="15.75" customHeight="1">
      <c r="A150" s="197"/>
      <c r="B150" s="197"/>
      <c r="C150" s="197"/>
      <c r="D150" s="197"/>
      <c r="E150" s="197"/>
      <c r="F150" s="197"/>
      <c r="G150" s="197"/>
      <c r="H150" s="197"/>
      <c r="I150" s="197"/>
      <c r="J150" s="197"/>
      <c r="K150" s="197"/>
      <c r="L150" s="197"/>
      <c r="M150" s="197"/>
      <c r="N150" s="197"/>
      <c r="O150" s="197"/>
      <c r="P150" s="197"/>
      <c r="Q150" s="197"/>
      <c r="R150" s="197"/>
      <c r="S150" s="197"/>
      <c r="T150" s="197"/>
      <c r="U150" s="197"/>
      <c r="V150" s="197"/>
      <c r="W150" s="197"/>
      <c r="X150" s="197"/>
      <c r="Y150" s="197"/>
      <c r="Z150" s="197"/>
    </row>
    <row r="151" s="197" customFormat="1" ht="15.75" customHeight="1">
      <c r="A151" s="197"/>
      <c r="B151" s="197"/>
      <c r="C151" s="197"/>
      <c r="D151" s="197"/>
      <c r="E151" s="197"/>
      <c r="F151" s="197"/>
      <c r="G151" s="197"/>
      <c r="H151" s="197"/>
      <c r="I151" s="197"/>
      <c r="J151" s="197"/>
      <c r="K151" s="197"/>
      <c r="L151" s="197"/>
      <c r="M151" s="197"/>
      <c r="N151" s="197"/>
      <c r="O151" s="197"/>
      <c r="P151" s="197"/>
      <c r="Q151" s="197"/>
      <c r="R151" s="197"/>
      <c r="S151" s="197"/>
      <c r="T151" s="197"/>
      <c r="U151" s="197"/>
      <c r="V151" s="197"/>
      <c r="W151" s="197"/>
      <c r="X151" s="197"/>
      <c r="Y151" s="197"/>
      <c r="Z151" s="197"/>
    </row>
    <row r="152" s="197" customFormat="1" ht="15.75" customHeight="1">
      <c r="A152" s="197"/>
      <c r="B152" s="197"/>
      <c r="C152" s="197"/>
      <c r="D152" s="197"/>
      <c r="E152" s="197"/>
      <c r="F152" s="197"/>
      <c r="G152" s="197"/>
      <c r="H152" s="197"/>
      <c r="I152" s="197"/>
      <c r="J152" s="197"/>
      <c r="K152" s="197"/>
      <c r="L152" s="197"/>
      <c r="M152" s="197"/>
      <c r="N152" s="197"/>
      <c r="O152" s="197"/>
      <c r="P152" s="197"/>
      <c r="Q152" s="197"/>
      <c r="R152" s="197"/>
      <c r="S152" s="197"/>
      <c r="T152" s="197"/>
      <c r="U152" s="197"/>
      <c r="V152" s="197"/>
      <c r="W152" s="197"/>
      <c r="X152" s="197"/>
      <c r="Y152" s="197"/>
      <c r="Z152" s="197"/>
    </row>
    <row r="153" s="197" customFormat="1" ht="15.75" customHeight="1">
      <c r="A153" s="197"/>
      <c r="B153" s="197"/>
      <c r="C153" s="197"/>
      <c r="D153" s="197"/>
      <c r="E153" s="197"/>
      <c r="F153" s="197"/>
      <c r="G153" s="197"/>
      <c r="H153" s="197"/>
      <c r="I153" s="197"/>
      <c r="J153" s="197"/>
      <c r="K153" s="197"/>
      <c r="L153" s="197"/>
      <c r="M153" s="197"/>
      <c r="N153" s="197"/>
      <c r="O153" s="197"/>
      <c r="P153" s="197"/>
      <c r="Q153" s="197"/>
      <c r="R153" s="197"/>
      <c r="S153" s="197"/>
      <c r="T153" s="197"/>
      <c r="U153" s="197"/>
      <c r="V153" s="197"/>
      <c r="W153" s="197"/>
      <c r="X153" s="197"/>
      <c r="Y153" s="197"/>
      <c r="Z153" s="197"/>
    </row>
    <row r="154" s="197" customFormat="1" ht="15.75" customHeight="1">
      <c r="A154" s="197"/>
      <c r="B154" s="197"/>
      <c r="C154" s="197"/>
      <c r="D154" s="197"/>
      <c r="E154" s="197"/>
      <c r="F154" s="197"/>
      <c r="G154" s="197"/>
      <c r="H154" s="197"/>
      <c r="I154" s="197"/>
      <c r="J154" s="197"/>
      <c r="K154" s="197"/>
      <c r="L154" s="197"/>
      <c r="M154" s="197"/>
      <c r="N154" s="197"/>
      <c r="O154" s="197"/>
      <c r="P154" s="197"/>
      <c r="Q154" s="197"/>
      <c r="R154" s="197"/>
      <c r="S154" s="197"/>
      <c r="T154" s="197"/>
      <c r="U154" s="197"/>
      <c r="V154" s="197"/>
      <c r="W154" s="197"/>
      <c r="X154" s="197"/>
      <c r="Y154" s="197"/>
      <c r="Z154" s="197"/>
    </row>
    <row r="155" s="197" customFormat="1" ht="15.75" customHeight="1">
      <c r="A155" s="197"/>
      <c r="B155" s="197"/>
      <c r="C155" s="197"/>
      <c r="D155" s="197"/>
      <c r="E155" s="197"/>
      <c r="F155" s="197"/>
      <c r="G155" s="197"/>
      <c r="H155" s="197"/>
      <c r="I155" s="197"/>
      <c r="J155" s="197"/>
      <c r="K155" s="197"/>
      <c r="L155" s="197"/>
      <c r="M155" s="197"/>
      <c r="N155" s="197"/>
      <c r="O155" s="197"/>
      <c r="P155" s="197"/>
      <c r="Q155" s="197"/>
      <c r="R155" s="197"/>
      <c r="S155" s="197"/>
      <c r="T155" s="197"/>
      <c r="U155" s="197"/>
      <c r="V155" s="197"/>
      <c r="W155" s="197"/>
      <c r="X155" s="197"/>
      <c r="Y155" s="197"/>
      <c r="Z155" s="197"/>
    </row>
    <row r="156" s="197" customFormat="1" ht="15.75" customHeight="1">
      <c r="A156" s="197"/>
      <c r="B156" s="197"/>
      <c r="C156" s="197"/>
      <c r="D156" s="197"/>
      <c r="E156" s="197"/>
      <c r="F156" s="197"/>
      <c r="G156" s="197"/>
      <c r="H156" s="197"/>
      <c r="I156" s="197"/>
      <c r="J156" s="197"/>
      <c r="K156" s="197"/>
      <c r="L156" s="197"/>
      <c r="M156" s="197"/>
      <c r="N156" s="197"/>
      <c r="O156" s="197"/>
      <c r="P156" s="197"/>
      <c r="Q156" s="197"/>
      <c r="R156" s="197"/>
      <c r="S156" s="197"/>
      <c r="T156" s="197"/>
      <c r="U156" s="197"/>
      <c r="V156" s="197"/>
      <c r="W156" s="197"/>
      <c r="X156" s="197"/>
      <c r="Y156" s="197"/>
      <c r="Z156" s="197"/>
    </row>
    <row r="157" s="197" customFormat="1" ht="15.75" customHeight="1">
      <c r="A157" s="197"/>
      <c r="B157" s="197"/>
      <c r="C157" s="197"/>
      <c r="D157" s="197"/>
      <c r="E157" s="197"/>
      <c r="F157" s="197"/>
      <c r="G157" s="197"/>
      <c r="H157" s="197"/>
      <c r="I157" s="197"/>
      <c r="J157" s="197"/>
      <c r="K157" s="197"/>
      <c r="L157" s="197"/>
      <c r="M157" s="197"/>
      <c r="N157" s="197"/>
      <c r="O157" s="197"/>
      <c r="P157" s="197"/>
      <c r="Q157" s="197"/>
      <c r="R157" s="197"/>
      <c r="S157" s="197"/>
      <c r="T157" s="197"/>
      <c r="U157" s="197"/>
      <c r="V157" s="197"/>
      <c r="W157" s="197"/>
      <c r="X157" s="197"/>
      <c r="Y157" s="197"/>
      <c r="Z157" s="197"/>
    </row>
    <row r="158" s="197" customFormat="1" ht="15.75" customHeight="1">
      <c r="A158" s="197"/>
      <c r="B158" s="197"/>
      <c r="C158" s="197"/>
      <c r="D158" s="197"/>
      <c r="E158" s="197"/>
      <c r="F158" s="197"/>
      <c r="G158" s="197"/>
      <c r="H158" s="197"/>
      <c r="I158" s="197"/>
      <c r="J158" s="197"/>
      <c r="K158" s="197"/>
      <c r="L158" s="197"/>
      <c r="M158" s="197"/>
      <c r="N158" s="197"/>
      <c r="O158" s="197"/>
      <c r="P158" s="197"/>
      <c r="Q158" s="197"/>
      <c r="R158" s="197"/>
      <c r="S158" s="197"/>
      <c r="T158" s="197"/>
      <c r="U158" s="197"/>
      <c r="V158" s="197"/>
      <c r="W158" s="197"/>
      <c r="X158" s="197"/>
      <c r="Y158" s="197"/>
      <c r="Z158" s="197"/>
    </row>
    <row r="159" s="197" customFormat="1" ht="15.75" customHeight="1">
      <c r="A159" s="197"/>
      <c r="B159" s="197"/>
      <c r="C159" s="197"/>
      <c r="D159" s="197"/>
      <c r="E159" s="197"/>
      <c r="F159" s="197"/>
      <c r="G159" s="197"/>
      <c r="H159" s="197"/>
      <c r="I159" s="197"/>
      <c r="J159" s="197"/>
      <c r="K159" s="197"/>
      <c r="L159" s="197"/>
      <c r="M159" s="197"/>
      <c r="N159" s="197"/>
      <c r="O159" s="197"/>
      <c r="P159" s="197"/>
      <c r="Q159" s="197"/>
      <c r="R159" s="197"/>
      <c r="S159" s="197"/>
      <c r="T159" s="197"/>
      <c r="U159" s="197"/>
      <c r="V159" s="197"/>
      <c r="W159" s="197"/>
      <c r="X159" s="197"/>
      <c r="Y159" s="197"/>
      <c r="Z159" s="197"/>
    </row>
    <row r="160" s="197" customFormat="1" ht="15.75" customHeight="1">
      <c r="A160" s="197"/>
      <c r="B160" s="197"/>
      <c r="C160" s="197"/>
      <c r="D160" s="197"/>
      <c r="E160" s="197"/>
      <c r="F160" s="197"/>
      <c r="G160" s="197"/>
      <c r="H160" s="197"/>
      <c r="I160" s="197"/>
      <c r="J160" s="197"/>
      <c r="K160" s="197"/>
      <c r="L160" s="197"/>
      <c r="M160" s="197"/>
      <c r="N160" s="197"/>
      <c r="O160" s="197"/>
      <c r="P160" s="197"/>
      <c r="Q160" s="197"/>
      <c r="R160" s="197"/>
      <c r="S160" s="197"/>
      <c r="T160" s="197"/>
      <c r="U160" s="197"/>
      <c r="V160" s="197"/>
      <c r="W160" s="197"/>
      <c r="X160" s="197"/>
      <c r="Y160" s="197"/>
      <c r="Z160" s="197"/>
    </row>
    <row r="161" s="197" customFormat="1" ht="15.75" customHeight="1">
      <c r="A161" s="197"/>
      <c r="B161" s="197"/>
      <c r="C161" s="197"/>
      <c r="D161" s="197"/>
      <c r="E161" s="197"/>
      <c r="F161" s="197"/>
      <c r="G161" s="197"/>
      <c r="H161" s="197"/>
      <c r="I161" s="197"/>
      <c r="J161" s="197"/>
      <c r="K161" s="197"/>
      <c r="L161" s="197"/>
      <c r="M161" s="197"/>
      <c r="N161" s="197"/>
      <c r="O161" s="197"/>
      <c r="P161" s="197"/>
      <c r="Q161" s="197"/>
      <c r="R161" s="197"/>
      <c r="S161" s="197"/>
      <c r="T161" s="197"/>
      <c r="U161" s="197"/>
      <c r="V161" s="197"/>
      <c r="W161" s="197"/>
      <c r="X161" s="197"/>
      <c r="Y161" s="197"/>
      <c r="Z161" s="197"/>
    </row>
    <row r="162" s="197" customFormat="1" ht="15.75" customHeight="1">
      <c r="A162" s="197"/>
      <c r="B162" s="197"/>
      <c r="C162" s="197"/>
      <c r="D162" s="197"/>
      <c r="E162" s="197"/>
      <c r="F162" s="197"/>
      <c r="G162" s="197"/>
      <c r="H162" s="197"/>
      <c r="I162" s="197"/>
      <c r="J162" s="197"/>
      <c r="K162" s="197"/>
      <c r="L162" s="197"/>
      <c r="M162" s="197"/>
      <c r="N162" s="197"/>
      <c r="O162" s="197"/>
      <c r="P162" s="197"/>
      <c r="Q162" s="197"/>
      <c r="R162" s="197"/>
      <c r="S162" s="197"/>
      <c r="T162" s="197"/>
      <c r="U162" s="197"/>
      <c r="V162" s="197"/>
      <c r="W162" s="197"/>
      <c r="X162" s="197"/>
      <c r="Y162" s="197"/>
      <c r="Z162" s="197"/>
    </row>
    <row r="163" s="197" customFormat="1" ht="15.75" customHeight="1">
      <c r="A163" s="197"/>
      <c r="B163" s="197"/>
      <c r="C163" s="197"/>
      <c r="D163" s="197"/>
      <c r="E163" s="197"/>
      <c r="F163" s="197"/>
      <c r="G163" s="197"/>
      <c r="H163" s="197"/>
      <c r="I163" s="197"/>
      <c r="J163" s="197"/>
      <c r="K163" s="197"/>
      <c r="L163" s="197"/>
      <c r="M163" s="197"/>
      <c r="N163" s="197"/>
      <c r="O163" s="197"/>
      <c r="P163" s="197"/>
      <c r="Q163" s="197"/>
      <c r="R163" s="197"/>
      <c r="S163" s="197"/>
      <c r="T163" s="197"/>
      <c r="U163" s="197"/>
      <c r="V163" s="197"/>
      <c r="W163" s="197"/>
      <c r="X163" s="197"/>
      <c r="Y163" s="197"/>
      <c r="Z163" s="197"/>
    </row>
    <row r="164" s="197" customFormat="1" ht="15.75" customHeight="1">
      <c r="A164" s="197"/>
      <c r="B164" s="197"/>
      <c r="C164" s="197"/>
      <c r="D164" s="197"/>
      <c r="E164" s="197"/>
      <c r="F164" s="197"/>
      <c r="G164" s="197"/>
      <c r="H164" s="197"/>
      <c r="I164" s="197"/>
      <c r="J164" s="197"/>
      <c r="K164" s="197"/>
      <c r="L164" s="197"/>
      <c r="M164" s="197"/>
      <c r="N164" s="197"/>
      <c r="O164" s="197"/>
      <c r="P164" s="197"/>
      <c r="Q164" s="197"/>
      <c r="R164" s="197"/>
      <c r="S164" s="197"/>
      <c r="T164" s="197"/>
      <c r="U164" s="197"/>
      <c r="V164" s="197"/>
      <c r="W164" s="197"/>
      <c r="X164" s="197"/>
      <c r="Y164" s="197"/>
      <c r="Z164" s="197"/>
    </row>
    <row r="165" s="197" customFormat="1" ht="15.75" customHeight="1">
      <c r="A165" s="197"/>
      <c r="B165" s="197"/>
      <c r="C165" s="197"/>
      <c r="D165" s="197"/>
      <c r="E165" s="197"/>
      <c r="F165" s="197"/>
      <c r="G165" s="197"/>
      <c r="H165" s="197"/>
      <c r="I165" s="197"/>
      <c r="J165" s="197"/>
      <c r="K165" s="197"/>
      <c r="L165" s="197"/>
      <c r="M165" s="197"/>
      <c r="N165" s="197"/>
      <c r="O165" s="197"/>
      <c r="P165" s="197"/>
      <c r="Q165" s="197"/>
      <c r="R165" s="197"/>
      <c r="S165" s="197"/>
      <c r="T165" s="197"/>
      <c r="U165" s="197"/>
      <c r="V165" s="197"/>
      <c r="W165" s="197"/>
      <c r="X165" s="197"/>
      <c r="Y165" s="197"/>
      <c r="Z165" s="197"/>
    </row>
    <row r="166" s="197" customFormat="1" ht="15.75" customHeight="1">
      <c r="A166" s="197"/>
      <c r="B166" s="197"/>
      <c r="C166" s="197"/>
      <c r="D166" s="197"/>
      <c r="E166" s="197"/>
      <c r="F166" s="197"/>
      <c r="G166" s="197"/>
      <c r="H166" s="197"/>
      <c r="I166" s="197"/>
      <c r="J166" s="197"/>
      <c r="K166" s="197"/>
      <c r="L166" s="197"/>
      <c r="M166" s="197"/>
      <c r="N166" s="197"/>
      <c r="O166" s="197"/>
      <c r="P166" s="197"/>
      <c r="Q166" s="197"/>
      <c r="R166" s="197"/>
      <c r="S166" s="197"/>
      <c r="T166" s="197"/>
      <c r="U166" s="197"/>
      <c r="V166" s="197"/>
      <c r="W166" s="197"/>
      <c r="X166" s="197"/>
      <c r="Y166" s="197"/>
      <c r="Z166" s="197"/>
    </row>
    <row r="167" s="197" customFormat="1" ht="15.75" customHeight="1">
      <c r="A167" s="197"/>
      <c r="B167" s="197"/>
      <c r="C167" s="197"/>
      <c r="D167" s="197"/>
      <c r="E167" s="197"/>
      <c r="F167" s="197"/>
      <c r="G167" s="197"/>
      <c r="H167" s="197"/>
      <c r="I167" s="197"/>
      <c r="J167" s="197"/>
      <c r="K167" s="197"/>
      <c r="L167" s="197"/>
      <c r="M167" s="197"/>
      <c r="N167" s="197"/>
      <c r="O167" s="197"/>
      <c r="P167" s="197"/>
      <c r="Q167" s="197"/>
      <c r="R167" s="197"/>
      <c r="S167" s="197"/>
      <c r="T167" s="197"/>
      <c r="U167" s="197"/>
      <c r="V167" s="197"/>
      <c r="W167" s="197"/>
      <c r="X167" s="197"/>
      <c r="Y167" s="197"/>
      <c r="Z167" s="197"/>
    </row>
    <row r="168" s="197" customFormat="1" ht="15.75" customHeight="1">
      <c r="A168" s="197"/>
      <c r="B168" s="197"/>
      <c r="C168" s="197"/>
      <c r="D168" s="197"/>
      <c r="E168" s="197"/>
      <c r="F168" s="197"/>
      <c r="G168" s="197"/>
      <c r="H168" s="197"/>
      <c r="I168" s="197"/>
      <c r="J168" s="197"/>
      <c r="K168" s="197"/>
      <c r="L168" s="197"/>
      <c r="M168" s="197"/>
      <c r="N168" s="197"/>
      <c r="O168" s="197"/>
      <c r="P168" s="197"/>
      <c r="Q168" s="197"/>
      <c r="R168" s="197"/>
      <c r="S168" s="197"/>
      <c r="T168" s="197"/>
      <c r="U168" s="197"/>
      <c r="V168" s="197"/>
      <c r="W168" s="197"/>
      <c r="X168" s="197"/>
      <c r="Y168" s="197"/>
      <c r="Z168" s="197"/>
    </row>
    <row r="169" s="197" customFormat="1" ht="15.75" customHeight="1">
      <c r="A169" s="197"/>
      <c r="B169" s="197"/>
      <c r="C169" s="197"/>
      <c r="D169" s="197"/>
      <c r="E169" s="197"/>
      <c r="F169" s="197"/>
      <c r="G169" s="197"/>
      <c r="H169" s="197"/>
      <c r="I169" s="197"/>
      <c r="J169" s="197"/>
      <c r="K169" s="197"/>
      <c r="L169" s="197"/>
      <c r="M169" s="197"/>
      <c r="N169" s="197"/>
      <c r="O169" s="197"/>
      <c r="P169" s="197"/>
      <c r="Q169" s="197"/>
      <c r="R169" s="197"/>
      <c r="S169" s="197"/>
      <c r="T169" s="197"/>
      <c r="U169" s="197"/>
      <c r="V169" s="197"/>
      <c r="W169" s="197"/>
      <c r="X169" s="197"/>
      <c r="Y169" s="197"/>
      <c r="Z169" s="197"/>
    </row>
    <row r="170" s="197" customFormat="1" ht="15.75" customHeight="1">
      <c r="A170" s="197"/>
      <c r="B170" s="197"/>
      <c r="C170" s="197"/>
      <c r="D170" s="197"/>
      <c r="E170" s="197"/>
      <c r="F170" s="197"/>
      <c r="G170" s="197"/>
      <c r="H170" s="197"/>
      <c r="I170" s="197"/>
      <c r="J170" s="197"/>
      <c r="K170" s="197"/>
      <c r="L170" s="197"/>
      <c r="M170" s="197"/>
      <c r="N170" s="197"/>
      <c r="O170" s="197"/>
      <c r="P170" s="197"/>
      <c r="Q170" s="197"/>
      <c r="R170" s="197"/>
      <c r="S170" s="197"/>
      <c r="T170" s="197"/>
      <c r="U170" s="197"/>
      <c r="V170" s="197"/>
      <c r="W170" s="197"/>
      <c r="X170" s="197"/>
      <c r="Y170" s="197"/>
      <c r="Z170" s="197"/>
    </row>
  </sheetData>
  <mergeCells count="260">
    <mergeCell ref="A1:B1"/>
    <mergeCell ref="C1:Z1"/>
    <mergeCell ref="A2:B4"/>
    <mergeCell ref="C2:Q2"/>
    <mergeCell ref="R2:U2"/>
    <mergeCell ref="V2:Z2"/>
    <mergeCell ref="C3:N3"/>
    <mergeCell ref="O3:Q3"/>
    <mergeCell ref="R3:U3"/>
    <mergeCell ref="V3:X4"/>
    <mergeCell ref="Y3:Z4"/>
    <mergeCell ref="C4:E4"/>
    <mergeCell ref="F4:H4"/>
    <mergeCell ref="I4:K4"/>
    <mergeCell ref="L4:N4"/>
    <mergeCell ref="O4:Q4"/>
    <mergeCell ref="R4:T4"/>
    <mergeCell ref="C5:Z5"/>
    <mergeCell ref="A6:A16"/>
    <mergeCell ref="B6:B10"/>
    <mergeCell ref="C6:C16"/>
    <mergeCell ref="D6:D10"/>
    <mergeCell ref="E6:E10"/>
    <mergeCell ref="F6:F16"/>
    <mergeCell ref="G6:G10"/>
    <mergeCell ref="H6:H10"/>
    <mergeCell ref="I6:I16"/>
    <mergeCell ref="J6:J10"/>
    <mergeCell ref="K6:K10"/>
    <mergeCell ref="L6:L16"/>
    <mergeCell ref="M6:M16"/>
    <mergeCell ref="N6:N16"/>
    <mergeCell ref="O6:O16"/>
    <mergeCell ref="P6:P16"/>
    <mergeCell ref="Q6:Q16"/>
    <mergeCell ref="R6:R16"/>
    <mergeCell ref="U6:U16"/>
    <mergeCell ref="V6:V10"/>
    <mergeCell ref="Y6:Y16"/>
    <mergeCell ref="Z6:Z16"/>
    <mergeCell ref="S7:S10"/>
    <mergeCell ref="T7:T10"/>
    <mergeCell ref="B11:B16"/>
    <mergeCell ref="D11:D16"/>
    <mergeCell ref="E11:E16"/>
    <mergeCell ref="G11:G16"/>
    <mergeCell ref="H11:H16"/>
    <mergeCell ref="J11:J16"/>
    <mergeCell ref="K11:K16"/>
    <mergeCell ref="S11:S16"/>
    <mergeCell ref="T11:T16"/>
    <mergeCell ref="V11:V16"/>
    <mergeCell ref="A17:B21"/>
    <mergeCell ref="C17:C21"/>
    <mergeCell ref="D17:D18"/>
    <mergeCell ref="E17:E18"/>
    <mergeCell ref="F17:F21"/>
    <mergeCell ref="G17:G18"/>
    <mergeCell ref="H17:H18"/>
    <mergeCell ref="I17:I21"/>
    <mergeCell ref="J17:J18"/>
    <mergeCell ref="K17:K18"/>
    <mergeCell ref="L17:L21"/>
    <mergeCell ref="M17:M21"/>
    <mergeCell ref="N17:N21"/>
    <mergeCell ref="O17:O21"/>
    <mergeCell ref="P17:P21"/>
    <mergeCell ref="Q17:Q21"/>
    <mergeCell ref="R17:R21"/>
    <mergeCell ref="S17:S21"/>
    <mergeCell ref="T17:T21"/>
    <mergeCell ref="U17:U21"/>
    <mergeCell ref="V17:V21"/>
    <mergeCell ref="Y17:Y21"/>
    <mergeCell ref="Z17:Z21"/>
    <mergeCell ref="D19:D21"/>
    <mergeCell ref="E19:E21"/>
    <mergeCell ref="G19:G21"/>
    <mergeCell ref="H19:H21"/>
    <mergeCell ref="J19:J21"/>
    <mergeCell ref="K19:K21"/>
    <mergeCell ref="A22:B25"/>
    <mergeCell ref="C22:C25"/>
    <mergeCell ref="D22:D23"/>
    <mergeCell ref="E22:E23"/>
    <mergeCell ref="F22:F25"/>
    <mergeCell ref="G22:G23"/>
    <mergeCell ref="H22:H23"/>
    <mergeCell ref="I22:I25"/>
    <mergeCell ref="J22:J23"/>
    <mergeCell ref="K22:K23"/>
    <mergeCell ref="L22:L25"/>
    <mergeCell ref="M22:M25"/>
    <mergeCell ref="N22:N25"/>
    <mergeCell ref="O22:O25"/>
    <mergeCell ref="P22:P23"/>
    <mergeCell ref="Q22:Q23"/>
    <mergeCell ref="R22:R25"/>
    <mergeCell ref="U22:U25"/>
    <mergeCell ref="V22:V25"/>
    <mergeCell ref="Y22:Y25"/>
    <mergeCell ref="Z22:Z25"/>
    <mergeCell ref="W23:W24"/>
    <mergeCell ref="X23:X24"/>
    <mergeCell ref="D24:D25"/>
    <mergeCell ref="E24:E25"/>
    <mergeCell ref="G24:G25"/>
    <mergeCell ref="H24:H25"/>
    <mergeCell ref="J24:J25"/>
    <mergeCell ref="K24:K25"/>
    <mergeCell ref="P24:P25"/>
    <mergeCell ref="Q24:Q25"/>
    <mergeCell ref="A26:A41"/>
    <mergeCell ref="B26:B31"/>
    <mergeCell ref="C26:C35"/>
    <mergeCell ref="D26:D31"/>
    <mergeCell ref="E26:E31"/>
    <mergeCell ref="F26:F35"/>
    <mergeCell ref="G26:G31"/>
    <mergeCell ref="H26:H31"/>
    <mergeCell ref="I26:I35"/>
    <mergeCell ref="J26:J31"/>
    <mergeCell ref="K26:K31"/>
    <mergeCell ref="L26:L35"/>
    <mergeCell ref="M26:M35"/>
    <mergeCell ref="N26:N35"/>
    <mergeCell ref="O26:O35"/>
    <mergeCell ref="P26:P31"/>
    <mergeCell ref="Q26:Q31"/>
    <mergeCell ref="R26:R31"/>
    <mergeCell ref="U26:U31"/>
    <mergeCell ref="V26:V31"/>
    <mergeCell ref="Y26:Y35"/>
    <mergeCell ref="Z26:Z35"/>
    <mergeCell ref="W27:W28"/>
    <mergeCell ref="X27:X28"/>
    <mergeCell ref="W29:W30"/>
    <mergeCell ref="X29:X30"/>
    <mergeCell ref="B32:B35"/>
    <mergeCell ref="D32:D35"/>
    <mergeCell ref="E32:E35"/>
    <mergeCell ref="G32:G35"/>
    <mergeCell ref="H32:H35"/>
    <mergeCell ref="J32:J35"/>
    <mergeCell ref="K32:K35"/>
    <mergeCell ref="P32:P35"/>
    <mergeCell ref="Q32:Q35"/>
    <mergeCell ref="R32:R35"/>
    <mergeCell ref="U32:U35"/>
    <mergeCell ref="V32:V35"/>
    <mergeCell ref="W32:W33"/>
    <mergeCell ref="X32:X33"/>
    <mergeCell ref="W34:W35"/>
    <mergeCell ref="X34:X35"/>
    <mergeCell ref="B36:B39"/>
    <mergeCell ref="C36:C39"/>
    <mergeCell ref="F36:F39"/>
    <mergeCell ref="G36:G39"/>
    <mergeCell ref="H36:H39"/>
    <mergeCell ref="I36:I39"/>
    <mergeCell ref="J36:J39"/>
    <mergeCell ref="K36:K39"/>
    <mergeCell ref="L36:L39"/>
    <mergeCell ref="M36:M39"/>
    <mergeCell ref="N36:N39"/>
    <mergeCell ref="O36:O41"/>
    <mergeCell ref="P36:P39"/>
    <mergeCell ref="Q36:Q39"/>
    <mergeCell ref="R36:R39"/>
    <mergeCell ref="S36:S39"/>
    <mergeCell ref="T36:T39"/>
    <mergeCell ref="U36:U39"/>
    <mergeCell ref="V36:V39"/>
    <mergeCell ref="W36:W39"/>
    <mergeCell ref="X36:X39"/>
    <mergeCell ref="Y36:Y39"/>
    <mergeCell ref="Z36:Z39"/>
    <mergeCell ref="B40:B41"/>
    <mergeCell ref="C40:C41"/>
    <mergeCell ref="F40:F41"/>
    <mergeCell ref="G40:G41"/>
    <mergeCell ref="H40:H41"/>
    <mergeCell ref="I40:I41"/>
    <mergeCell ref="J40:J41"/>
    <mergeCell ref="K40:K41"/>
    <mergeCell ref="L40:L41"/>
    <mergeCell ref="M40:M41"/>
    <mergeCell ref="N40:N41"/>
    <mergeCell ref="P40:P41"/>
    <mergeCell ref="Q40:Q41"/>
    <mergeCell ref="R40:R41"/>
    <mergeCell ref="S40:S41"/>
    <mergeCell ref="T40:T41"/>
    <mergeCell ref="U40:U41"/>
    <mergeCell ref="V40:V41"/>
    <mergeCell ref="W40:W41"/>
    <mergeCell ref="X40:X41"/>
    <mergeCell ref="Y40:Y41"/>
    <mergeCell ref="Z40:Z41"/>
    <mergeCell ref="A42:B43"/>
    <mergeCell ref="C42:C43"/>
    <mergeCell ref="F42:F43"/>
    <mergeCell ref="I42:I43"/>
    <mergeCell ref="L42:L43"/>
    <mergeCell ref="M42:M43"/>
    <mergeCell ref="N42:N43"/>
    <mergeCell ref="O42:O43"/>
    <mergeCell ref="P42:P43"/>
    <mergeCell ref="Q42:Q43"/>
    <mergeCell ref="R42:R43"/>
    <mergeCell ref="S42:S43"/>
    <mergeCell ref="T42:T43"/>
    <mergeCell ref="U42:U43"/>
    <mergeCell ref="V42:V43"/>
    <mergeCell ref="W42:W43"/>
    <mergeCell ref="X42:X43"/>
    <mergeCell ref="Y42:Y43"/>
    <mergeCell ref="Z42:Z43"/>
    <mergeCell ref="A44:B45"/>
    <mergeCell ref="C44:C45"/>
    <mergeCell ref="F44:F45"/>
    <mergeCell ref="I44:I45"/>
    <mergeCell ref="L44:L45"/>
    <mergeCell ref="M44:M45"/>
    <mergeCell ref="N44:N45"/>
    <mergeCell ref="O44:O45"/>
    <mergeCell ref="R44:R45"/>
    <mergeCell ref="S44:S45"/>
    <mergeCell ref="T44:T45"/>
    <mergeCell ref="U44:U45"/>
    <mergeCell ref="V44:V45"/>
    <mergeCell ref="W44:W45"/>
    <mergeCell ref="X44:X45"/>
    <mergeCell ref="Y44:Y45"/>
    <mergeCell ref="Z44:Z45"/>
    <mergeCell ref="A46:B49"/>
    <mergeCell ref="C46:C49"/>
    <mergeCell ref="F46:F49"/>
    <mergeCell ref="G46:G49"/>
    <mergeCell ref="H46:H49"/>
    <mergeCell ref="I46:I49"/>
    <mergeCell ref="J46:J49"/>
    <mergeCell ref="K46:K49"/>
    <mergeCell ref="L46:L49"/>
    <mergeCell ref="M46:M49"/>
    <mergeCell ref="N46:N49"/>
    <mergeCell ref="O46:O49"/>
    <mergeCell ref="P46:P47"/>
    <mergeCell ref="Q46:Q47"/>
    <mergeCell ref="R46:R49"/>
    <mergeCell ref="S46:S49"/>
    <mergeCell ref="T46:T49"/>
    <mergeCell ref="U46:U49"/>
    <mergeCell ref="V46:V49"/>
    <mergeCell ref="W46:W49"/>
    <mergeCell ref="X46:X49"/>
    <mergeCell ref="Y46:Y49"/>
    <mergeCell ref="Z46:Z49"/>
    <mergeCell ref="P48:P49"/>
    <mergeCell ref="Q48:Q49"/>
  </mergeCells>
  <printOptions headings="0" gridLines="1"/>
  <pageMargins left="0" right="0" top="0" bottom="0" header="0" footer="0"/>
  <pageSetup paperSize="9" scale="35" fitToWidth="1" fitToHeight="1" pageOrder="overThenDown" orientation="landscape"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1"/>
  </sheetPr>
  <sheetViews>
    <sheetView view="pageBreakPreview" topLeftCell="A1" zoomScale="100" workbookViewId="0">
      <pane ySplit="2" topLeftCell="A3" activePane="bottomLeft" state="frozen"/>
      <selection activeCell="B4" activeCellId="0" sqref="B4"/>
    </sheetView>
  </sheetViews>
  <sheetFormatPr defaultColWidth="12.630000000000001" defaultRowHeight="15.75" customHeight="1"/>
  <cols>
    <col customWidth="1" min="1" max="1" style="1" width="12.380000000000001"/>
    <col customWidth="1" min="2" max="2" style="1" width="138.25"/>
    <col customWidth="1" min="3" max="3" style="1" width="16.379999999999999"/>
    <col customWidth="1" min="4" max="6" style="1" width="25.129999999999999"/>
    <col min="7" max="53" style="197" width="12.630000000000001"/>
    <col min="54" max="16384" style="1" width="12.630000000000001"/>
  </cols>
  <sheetData>
    <row r="1" ht="20.25">
      <c r="A1" s="373" t="s">
        <v>605</v>
      </c>
      <c r="D1" s="450" t="s">
        <v>606</v>
      </c>
      <c r="E1" s="450" t="s">
        <v>607</v>
      </c>
      <c r="F1" s="450" t="s">
        <v>608</v>
      </c>
    </row>
    <row r="2" ht="18">
      <c r="A2" s="451" t="s">
        <v>2</v>
      </c>
      <c r="B2" s="451" t="s">
        <v>609</v>
      </c>
      <c r="C2" s="451" t="s">
        <v>610</v>
      </c>
    </row>
    <row r="3" ht="16.5">
      <c r="A3" s="452" t="s">
        <v>611</v>
      </c>
      <c r="B3" s="453" t="s">
        <v>612</v>
      </c>
      <c r="C3" s="454" t="s">
        <v>613</v>
      </c>
      <c r="D3" s="455"/>
      <c r="E3" s="456" t="s">
        <v>614</v>
      </c>
      <c r="F3" s="456"/>
    </row>
    <row r="4" ht="16.5">
      <c r="A4" s="70"/>
      <c r="B4" s="457" t="s">
        <v>615</v>
      </c>
      <c r="C4" s="458" t="s">
        <v>616</v>
      </c>
      <c r="D4" s="71"/>
      <c r="E4" s="459" t="s">
        <v>617</v>
      </c>
      <c r="F4" s="459" t="s">
        <v>618</v>
      </c>
    </row>
    <row r="5" ht="16.5">
      <c r="A5" s="460" t="s">
        <v>619</v>
      </c>
      <c r="B5" s="461" t="s">
        <v>620</v>
      </c>
      <c r="C5" s="462">
        <v>5</v>
      </c>
      <c r="D5" s="459"/>
      <c r="E5" s="459" t="s">
        <v>621</v>
      </c>
      <c r="F5" s="459"/>
    </row>
    <row r="6" ht="16.5">
      <c r="A6" s="460" t="s">
        <v>622</v>
      </c>
      <c r="B6" s="461" t="s">
        <v>620</v>
      </c>
      <c r="C6" s="462">
        <v>10</v>
      </c>
      <c r="D6" s="456"/>
      <c r="E6" s="456" t="s">
        <v>621</v>
      </c>
      <c r="F6" s="456"/>
    </row>
    <row r="7" ht="16.5">
      <c r="A7" s="452" t="s">
        <v>348</v>
      </c>
      <c r="B7" s="453" t="s">
        <v>612</v>
      </c>
      <c r="C7" s="454" t="s">
        <v>613</v>
      </c>
      <c r="D7" s="456" t="s">
        <v>482</v>
      </c>
      <c r="E7" s="456" t="s">
        <v>614</v>
      </c>
      <c r="F7" s="463" t="s">
        <v>623</v>
      </c>
    </row>
    <row r="8" ht="33">
      <c r="A8" s="70"/>
      <c r="B8" s="464" t="s">
        <v>624</v>
      </c>
      <c r="C8" s="465">
        <v>10</v>
      </c>
      <c r="D8" s="466"/>
      <c r="E8" s="459" t="s">
        <v>625</v>
      </c>
      <c r="F8" s="466"/>
    </row>
    <row r="9" ht="16.5">
      <c r="A9" s="452" t="s">
        <v>626</v>
      </c>
      <c r="B9" s="453" t="s">
        <v>627</v>
      </c>
      <c r="C9" s="454" t="s">
        <v>613</v>
      </c>
      <c r="D9" s="456" t="s">
        <v>482</v>
      </c>
      <c r="E9" s="456" t="s">
        <v>628</v>
      </c>
      <c r="F9" s="463" t="s">
        <v>623</v>
      </c>
    </row>
    <row r="10" ht="33">
      <c r="A10" s="70"/>
      <c r="B10" s="467" t="s">
        <v>629</v>
      </c>
      <c r="C10" s="465">
        <v>14</v>
      </c>
      <c r="D10" s="466"/>
      <c r="E10" s="468" t="s">
        <v>625</v>
      </c>
      <c r="F10" s="466"/>
    </row>
    <row r="11" ht="16.5">
      <c r="A11" s="452" t="s">
        <v>630</v>
      </c>
      <c r="B11" s="453" t="s">
        <v>627</v>
      </c>
      <c r="C11" s="454" t="s">
        <v>613</v>
      </c>
      <c r="D11" s="456" t="s">
        <v>482</v>
      </c>
      <c r="E11" s="456" t="s">
        <v>628</v>
      </c>
      <c r="F11" s="463" t="s">
        <v>623</v>
      </c>
    </row>
    <row r="12" ht="33">
      <c r="A12" s="70"/>
      <c r="B12" s="467" t="s">
        <v>631</v>
      </c>
      <c r="C12" s="469">
        <v>17</v>
      </c>
      <c r="D12" s="466"/>
      <c r="E12" s="468" t="s">
        <v>625</v>
      </c>
      <c r="F12" s="466"/>
    </row>
    <row r="13" ht="16.5">
      <c r="A13" s="452" t="s">
        <v>492</v>
      </c>
      <c r="B13" s="453" t="s">
        <v>627</v>
      </c>
      <c r="C13" s="454" t="s">
        <v>613</v>
      </c>
      <c r="D13" s="456"/>
      <c r="E13" s="456" t="s">
        <v>628</v>
      </c>
      <c r="F13" s="456"/>
    </row>
    <row r="14" ht="16.5">
      <c r="A14" s="70"/>
      <c r="B14" s="457" t="s">
        <v>632</v>
      </c>
      <c r="C14" s="465">
        <v>14</v>
      </c>
      <c r="D14" s="466"/>
      <c r="E14" s="468" t="s">
        <v>625</v>
      </c>
      <c r="F14" s="468"/>
    </row>
    <row r="15" ht="16.5">
      <c r="A15" s="452" t="s">
        <v>633</v>
      </c>
      <c r="B15" s="453" t="s">
        <v>627</v>
      </c>
      <c r="C15" s="454" t="s">
        <v>613</v>
      </c>
      <c r="D15" s="456"/>
      <c r="E15" s="456" t="s">
        <v>628</v>
      </c>
      <c r="F15" s="456"/>
    </row>
    <row r="16" ht="16.5">
      <c r="A16" s="70"/>
      <c r="B16" s="457" t="s">
        <v>634</v>
      </c>
      <c r="C16" s="469">
        <v>17</v>
      </c>
      <c r="D16" s="466"/>
      <c r="E16" s="468" t="s">
        <v>625</v>
      </c>
      <c r="F16" s="468"/>
    </row>
    <row r="17" ht="16.5">
      <c r="A17" s="452" t="s">
        <v>635</v>
      </c>
      <c r="B17" s="453" t="s">
        <v>612</v>
      </c>
      <c r="C17" s="454" t="s">
        <v>613</v>
      </c>
      <c r="D17" s="456"/>
      <c r="E17" s="456" t="s">
        <v>614</v>
      </c>
      <c r="F17" s="456"/>
    </row>
    <row r="18" ht="16.5">
      <c r="A18" s="70"/>
      <c r="B18" s="464" t="s">
        <v>636</v>
      </c>
      <c r="C18" s="465">
        <v>10</v>
      </c>
      <c r="D18" s="466"/>
      <c r="E18" s="468" t="s">
        <v>625</v>
      </c>
      <c r="F18" s="468"/>
    </row>
    <row r="19" ht="16.5">
      <c r="A19" s="452" t="s">
        <v>637</v>
      </c>
      <c r="B19" s="453" t="s">
        <v>627</v>
      </c>
      <c r="C19" s="470" t="s">
        <v>613</v>
      </c>
      <c r="D19" s="456"/>
      <c r="E19" s="456" t="s">
        <v>628</v>
      </c>
      <c r="F19" s="456"/>
    </row>
    <row r="20" ht="16.5">
      <c r="A20" s="70"/>
      <c r="B20" s="464" t="s">
        <v>638</v>
      </c>
      <c r="C20" s="471">
        <v>10</v>
      </c>
      <c r="D20" s="466"/>
      <c r="E20" s="468" t="s">
        <v>639</v>
      </c>
      <c r="F20" s="472"/>
    </row>
    <row r="21" ht="16.5">
      <c r="A21" s="452" t="s">
        <v>640</v>
      </c>
      <c r="B21" s="453" t="s">
        <v>612</v>
      </c>
      <c r="C21" s="470" t="s">
        <v>613</v>
      </c>
      <c r="D21" s="456" t="s">
        <v>482</v>
      </c>
      <c r="E21" s="456" t="s">
        <v>614</v>
      </c>
      <c r="F21" s="463" t="s">
        <v>623</v>
      </c>
    </row>
    <row r="22" ht="33">
      <c r="A22" s="70"/>
      <c r="B22" s="467" t="s">
        <v>641</v>
      </c>
      <c r="C22" s="473">
        <v>17</v>
      </c>
      <c r="D22" s="466"/>
      <c r="E22" s="468" t="s">
        <v>625</v>
      </c>
      <c r="F22" s="466"/>
    </row>
    <row r="23" ht="16.5">
      <c r="A23" s="452" t="s">
        <v>642</v>
      </c>
      <c r="B23" s="453" t="s">
        <v>612</v>
      </c>
      <c r="C23" s="474" t="s">
        <v>613</v>
      </c>
      <c r="D23" s="456"/>
      <c r="E23" s="456" t="s">
        <v>614</v>
      </c>
      <c r="F23" s="456"/>
    </row>
    <row r="24" ht="16.5">
      <c r="A24" s="70"/>
      <c r="B24" s="464" t="s">
        <v>638</v>
      </c>
      <c r="C24" s="474">
        <v>10</v>
      </c>
      <c r="D24" s="466"/>
      <c r="E24" s="468" t="s">
        <v>639</v>
      </c>
      <c r="F24" s="472"/>
    </row>
    <row r="25" ht="16.5">
      <c r="A25" s="452" t="s">
        <v>643</v>
      </c>
      <c r="B25" s="453" t="s">
        <v>612</v>
      </c>
      <c r="C25" s="470" t="s">
        <v>613</v>
      </c>
      <c r="D25" s="456"/>
      <c r="E25" s="456" t="s">
        <v>614</v>
      </c>
      <c r="F25" s="456"/>
    </row>
    <row r="26" ht="16.5">
      <c r="A26" s="70"/>
      <c r="B26" s="475" t="s">
        <v>644</v>
      </c>
      <c r="C26" s="474" t="s">
        <v>645</v>
      </c>
      <c r="D26" s="466"/>
      <c r="E26" s="459" t="s">
        <v>639</v>
      </c>
      <c r="F26" s="459"/>
    </row>
    <row r="27" ht="16.5">
      <c r="A27" s="460" t="s">
        <v>227</v>
      </c>
      <c r="B27" s="476" t="s">
        <v>646</v>
      </c>
      <c r="C27" s="477" t="s">
        <v>647</v>
      </c>
      <c r="D27" s="478"/>
      <c r="E27" s="478" t="s">
        <v>648</v>
      </c>
      <c r="F27" s="478" t="s">
        <v>649</v>
      </c>
    </row>
    <row r="28" ht="16.5">
      <c r="A28" s="452" t="s">
        <v>650</v>
      </c>
      <c r="B28" s="479" t="s">
        <v>627</v>
      </c>
      <c r="C28" s="474" t="s">
        <v>613</v>
      </c>
      <c r="D28" s="456"/>
      <c r="E28" s="456" t="s">
        <v>628</v>
      </c>
      <c r="F28" s="456"/>
    </row>
    <row r="29" ht="16.5">
      <c r="A29" s="70"/>
      <c r="B29" s="457" t="s">
        <v>651</v>
      </c>
      <c r="C29" s="471">
        <v>14</v>
      </c>
      <c r="D29" s="466"/>
      <c r="E29" s="468" t="s">
        <v>625</v>
      </c>
      <c r="F29" s="468"/>
    </row>
    <row r="30" ht="16.5">
      <c r="A30" s="452" t="s">
        <v>652</v>
      </c>
      <c r="B30" s="453" t="s">
        <v>627</v>
      </c>
      <c r="C30" s="470" t="s">
        <v>613</v>
      </c>
      <c r="D30" s="456"/>
      <c r="E30" s="456" t="s">
        <v>628</v>
      </c>
      <c r="F30" s="456"/>
    </row>
    <row r="31" ht="16.5">
      <c r="A31" s="70"/>
      <c r="B31" s="457" t="s">
        <v>653</v>
      </c>
      <c r="C31" s="471">
        <v>14</v>
      </c>
      <c r="D31" s="466"/>
      <c r="E31" s="468" t="s">
        <v>639</v>
      </c>
      <c r="F31" s="472"/>
    </row>
    <row r="32" ht="16.5">
      <c r="A32" s="452" t="s">
        <v>654</v>
      </c>
      <c r="B32" s="453" t="s">
        <v>627</v>
      </c>
      <c r="C32" s="470" t="s">
        <v>613</v>
      </c>
      <c r="D32" s="456"/>
      <c r="E32" s="456" t="s">
        <v>628</v>
      </c>
      <c r="F32" s="456"/>
    </row>
    <row r="33" ht="16.5">
      <c r="A33" s="70"/>
      <c r="B33" s="457" t="s">
        <v>655</v>
      </c>
      <c r="C33" s="471">
        <v>14</v>
      </c>
      <c r="D33" s="466"/>
      <c r="E33" s="468" t="s">
        <v>639</v>
      </c>
      <c r="F33" s="472"/>
    </row>
    <row r="34" ht="16.5">
      <c r="A34" s="452" t="s">
        <v>656</v>
      </c>
      <c r="B34" s="453" t="s">
        <v>627</v>
      </c>
      <c r="C34" s="470" t="s">
        <v>613</v>
      </c>
      <c r="D34" s="456"/>
      <c r="E34" s="456" t="s">
        <v>628</v>
      </c>
      <c r="F34" s="456"/>
    </row>
    <row r="35" ht="16.5">
      <c r="A35" s="70"/>
      <c r="B35" s="457" t="s">
        <v>657</v>
      </c>
      <c r="C35" s="471">
        <v>17</v>
      </c>
      <c r="D35" s="466"/>
      <c r="E35" s="468" t="s">
        <v>625</v>
      </c>
      <c r="F35" s="468"/>
    </row>
    <row r="36" ht="16.5">
      <c r="A36" s="452" t="s">
        <v>658</v>
      </c>
      <c r="B36" s="480" t="s">
        <v>612</v>
      </c>
      <c r="C36" s="481" t="s">
        <v>613</v>
      </c>
      <c r="D36" s="456"/>
      <c r="E36" s="456" t="s">
        <v>614</v>
      </c>
      <c r="F36" s="456"/>
    </row>
    <row r="37" ht="16.5">
      <c r="A37" s="70"/>
      <c r="B37" s="482" t="s">
        <v>657</v>
      </c>
      <c r="C37" s="473">
        <v>17</v>
      </c>
      <c r="D37" s="466"/>
      <c r="E37" s="468" t="s">
        <v>625</v>
      </c>
      <c r="F37" s="468"/>
    </row>
    <row r="38" ht="16.5">
      <c r="A38" s="452" t="s">
        <v>659</v>
      </c>
      <c r="B38" s="453" t="s">
        <v>627</v>
      </c>
      <c r="C38" s="470" t="s">
        <v>613</v>
      </c>
      <c r="D38" s="456"/>
      <c r="E38" s="456" t="s">
        <v>628</v>
      </c>
      <c r="F38" s="456"/>
    </row>
    <row r="39" ht="16.5">
      <c r="A39" s="70"/>
      <c r="B39" s="457" t="s">
        <v>660</v>
      </c>
      <c r="C39" s="471">
        <v>17</v>
      </c>
      <c r="D39" s="466"/>
      <c r="E39" s="468" t="s">
        <v>639</v>
      </c>
      <c r="F39" s="472"/>
    </row>
    <row r="40" ht="16.5">
      <c r="A40" s="452" t="s">
        <v>661</v>
      </c>
      <c r="B40" s="480" t="s">
        <v>612</v>
      </c>
      <c r="C40" s="481" t="s">
        <v>613</v>
      </c>
      <c r="D40" s="456"/>
      <c r="E40" s="456" t="s">
        <v>614</v>
      </c>
      <c r="F40" s="456"/>
    </row>
    <row r="41" ht="16.5">
      <c r="A41" s="70"/>
      <c r="B41" s="482" t="s">
        <v>660</v>
      </c>
      <c r="C41" s="473">
        <v>17</v>
      </c>
      <c r="D41" s="466"/>
      <c r="E41" s="468" t="s">
        <v>639</v>
      </c>
      <c r="F41" s="472"/>
    </row>
    <row r="42" ht="16.5">
      <c r="A42" s="452" t="s">
        <v>662</v>
      </c>
      <c r="B42" s="453" t="s">
        <v>627</v>
      </c>
      <c r="C42" s="470" t="s">
        <v>613</v>
      </c>
      <c r="D42" s="455"/>
      <c r="E42" s="456" t="s">
        <v>628</v>
      </c>
      <c r="F42" s="456"/>
    </row>
    <row r="43" ht="16.5">
      <c r="A43" s="70"/>
      <c r="B43" s="457" t="s">
        <v>663</v>
      </c>
      <c r="C43" s="483">
        <v>2</v>
      </c>
      <c r="D43" s="71"/>
      <c r="E43" s="459" t="s">
        <v>664</v>
      </c>
      <c r="F43" s="459"/>
    </row>
    <row r="44" ht="16.5">
      <c r="A44" s="452" t="s">
        <v>665</v>
      </c>
      <c r="B44" s="453" t="s">
        <v>627</v>
      </c>
      <c r="C44" s="470" t="s">
        <v>613</v>
      </c>
      <c r="D44" s="455"/>
      <c r="E44" s="456" t="s">
        <v>628</v>
      </c>
      <c r="F44" s="456"/>
    </row>
    <row r="45" ht="16.5">
      <c r="A45" s="70"/>
      <c r="B45" s="457" t="s">
        <v>666</v>
      </c>
      <c r="C45" s="465">
        <v>2</v>
      </c>
      <c r="D45" s="71"/>
      <c r="E45" s="459" t="s">
        <v>667</v>
      </c>
      <c r="F45" s="459"/>
    </row>
    <row r="46" ht="16.5">
      <c r="A46" s="460" t="s">
        <v>219</v>
      </c>
      <c r="B46" s="484" t="s">
        <v>668</v>
      </c>
      <c r="C46" s="485" t="s">
        <v>482</v>
      </c>
      <c r="D46" s="478" t="s">
        <v>482</v>
      </c>
      <c r="E46" s="478" t="s">
        <v>667</v>
      </c>
      <c r="F46" s="478" t="s">
        <v>669</v>
      </c>
    </row>
    <row r="47" ht="16.5">
      <c r="A47" s="452" t="s">
        <v>223</v>
      </c>
      <c r="B47" s="453" t="s">
        <v>612</v>
      </c>
      <c r="C47" s="470" t="s">
        <v>613</v>
      </c>
      <c r="D47" s="456"/>
      <c r="E47" s="456" t="s">
        <v>614</v>
      </c>
      <c r="F47" s="456"/>
    </row>
    <row r="48" ht="16.5">
      <c r="A48" s="70"/>
      <c r="B48" s="486" t="s">
        <v>670</v>
      </c>
      <c r="C48" s="473" t="s">
        <v>645</v>
      </c>
      <c r="D48" s="466"/>
      <c r="E48" s="468" t="s">
        <v>625</v>
      </c>
      <c r="F48" s="468"/>
    </row>
    <row r="49" ht="16.5">
      <c r="A49" s="452" t="s">
        <v>671</v>
      </c>
      <c r="B49" s="453" t="s">
        <v>612</v>
      </c>
      <c r="C49" s="470" t="s">
        <v>613</v>
      </c>
      <c r="D49" s="455"/>
      <c r="E49" s="456" t="s">
        <v>614</v>
      </c>
      <c r="F49" s="456"/>
    </row>
    <row r="50" ht="16.5">
      <c r="A50" s="58"/>
      <c r="B50" s="487" t="s">
        <v>615</v>
      </c>
      <c r="C50" s="488" t="s">
        <v>616</v>
      </c>
      <c r="D50" s="91"/>
      <c r="E50" s="489" t="s">
        <v>617</v>
      </c>
      <c r="F50" s="490" t="s">
        <v>618</v>
      </c>
    </row>
    <row r="51" ht="16.5">
      <c r="A51" s="58"/>
      <c r="B51" s="479" t="s">
        <v>627</v>
      </c>
      <c r="C51" s="474" t="s">
        <v>613</v>
      </c>
      <c r="D51" s="91"/>
      <c r="E51" s="489" t="s">
        <v>628</v>
      </c>
      <c r="F51" s="489"/>
    </row>
    <row r="52" ht="16.5">
      <c r="A52" s="70"/>
      <c r="B52" s="457" t="s">
        <v>672</v>
      </c>
      <c r="C52" s="471">
        <v>2</v>
      </c>
      <c r="D52" s="71"/>
      <c r="E52" s="459" t="s">
        <v>664</v>
      </c>
      <c r="F52" s="459"/>
    </row>
    <row r="53" ht="16.5">
      <c r="A53" s="452" t="s">
        <v>673</v>
      </c>
      <c r="B53" s="453" t="s">
        <v>627</v>
      </c>
      <c r="C53" s="470" t="s">
        <v>613</v>
      </c>
      <c r="D53" s="456"/>
      <c r="E53" s="456" t="s">
        <v>628</v>
      </c>
      <c r="F53" s="456"/>
    </row>
    <row r="54" ht="16.5">
      <c r="A54" s="58"/>
      <c r="B54" s="487" t="s">
        <v>657</v>
      </c>
      <c r="C54" s="474">
        <v>17</v>
      </c>
      <c r="D54" s="491"/>
      <c r="E54" s="468" t="s">
        <v>625</v>
      </c>
      <c r="F54" s="468"/>
    </row>
    <row r="55" ht="16.5">
      <c r="A55" s="58"/>
      <c r="B55" s="479" t="s">
        <v>627</v>
      </c>
      <c r="C55" s="474" t="s">
        <v>613</v>
      </c>
      <c r="D55" s="491"/>
      <c r="E55" s="489" t="s">
        <v>628</v>
      </c>
      <c r="F55" s="489"/>
    </row>
    <row r="56" ht="16.5">
      <c r="A56" s="70"/>
      <c r="B56" s="457" t="s">
        <v>672</v>
      </c>
      <c r="C56" s="471">
        <v>2</v>
      </c>
      <c r="D56" s="466"/>
      <c r="E56" s="459" t="s">
        <v>664</v>
      </c>
      <c r="F56" s="459"/>
    </row>
    <row r="57" ht="16.5">
      <c r="A57" s="452" t="s">
        <v>674</v>
      </c>
      <c r="B57" s="453" t="s">
        <v>627</v>
      </c>
      <c r="C57" s="470" t="s">
        <v>613</v>
      </c>
      <c r="D57" s="456"/>
      <c r="E57" s="456" t="s">
        <v>628</v>
      </c>
      <c r="F57" s="456"/>
    </row>
    <row r="58" ht="16.5">
      <c r="A58" s="58"/>
      <c r="B58" s="487" t="s">
        <v>634</v>
      </c>
      <c r="C58" s="492">
        <v>17</v>
      </c>
      <c r="D58" s="491"/>
      <c r="E58" s="468" t="s">
        <v>625</v>
      </c>
      <c r="F58" s="468"/>
    </row>
    <row r="59" ht="16.5">
      <c r="A59" s="58"/>
      <c r="B59" s="479" t="s">
        <v>627</v>
      </c>
      <c r="C59" s="474" t="s">
        <v>613</v>
      </c>
      <c r="D59" s="491"/>
      <c r="E59" s="489" t="s">
        <v>628</v>
      </c>
      <c r="F59" s="489"/>
    </row>
    <row r="60" ht="16.5">
      <c r="A60" s="70"/>
      <c r="B60" s="457" t="s">
        <v>672</v>
      </c>
      <c r="C60" s="465">
        <v>2</v>
      </c>
      <c r="D60" s="466"/>
      <c r="E60" s="489" t="s">
        <v>664</v>
      </c>
      <c r="F60" s="489"/>
    </row>
    <row r="61" ht="33">
      <c r="A61" s="493" t="s">
        <v>101</v>
      </c>
      <c r="B61" s="475" t="s">
        <v>675</v>
      </c>
      <c r="C61" s="492" t="s">
        <v>676</v>
      </c>
      <c r="D61" s="456" t="s">
        <v>482</v>
      </c>
      <c r="E61" s="494" t="s">
        <v>625</v>
      </c>
      <c r="F61" s="463" t="s">
        <v>623</v>
      </c>
    </row>
    <row r="62" ht="16.5">
      <c r="A62" s="58"/>
      <c r="B62" s="479" t="s">
        <v>627</v>
      </c>
      <c r="C62" s="495" t="s">
        <v>613</v>
      </c>
      <c r="D62" s="491"/>
      <c r="E62" s="489" t="s">
        <v>628</v>
      </c>
      <c r="F62" s="491"/>
    </row>
    <row r="63" ht="16.5">
      <c r="A63" s="70"/>
      <c r="B63" s="482" t="s">
        <v>672</v>
      </c>
      <c r="C63" s="496">
        <v>2</v>
      </c>
      <c r="D63" s="466"/>
      <c r="E63" s="459" t="s">
        <v>664</v>
      </c>
      <c r="F63" s="466"/>
    </row>
    <row r="64" ht="16.5">
      <c r="A64" s="452" t="s">
        <v>677</v>
      </c>
      <c r="B64" s="497" t="s">
        <v>620</v>
      </c>
      <c r="C64" s="498">
        <v>10</v>
      </c>
      <c r="D64" s="456"/>
      <c r="E64" s="456" t="s">
        <v>621</v>
      </c>
      <c r="F64" s="456"/>
    </row>
    <row r="65">
      <c r="A65" s="58"/>
      <c r="B65" s="479" t="s">
        <v>627</v>
      </c>
      <c r="C65" s="495" t="s">
        <v>613</v>
      </c>
      <c r="D65" s="491"/>
      <c r="E65" s="489" t="s">
        <v>628</v>
      </c>
      <c r="F65" s="489"/>
    </row>
    <row r="66">
      <c r="A66" s="70"/>
      <c r="B66" s="482" t="s">
        <v>672</v>
      </c>
      <c r="C66" s="496">
        <v>2</v>
      </c>
      <c r="D66" s="466"/>
      <c r="E66" s="459" t="s">
        <v>664</v>
      </c>
      <c r="F66" s="459"/>
    </row>
    <row r="67">
      <c r="A67" s="452" t="s">
        <v>80</v>
      </c>
      <c r="B67" s="453" t="s">
        <v>612</v>
      </c>
      <c r="C67" s="481" t="s">
        <v>613</v>
      </c>
      <c r="D67" s="456" t="s">
        <v>482</v>
      </c>
      <c r="E67" s="456" t="s">
        <v>614</v>
      </c>
      <c r="F67" s="463" t="s">
        <v>623</v>
      </c>
    </row>
    <row r="68">
      <c r="A68" s="58"/>
      <c r="B68" s="499" t="s">
        <v>678</v>
      </c>
      <c r="C68" s="495" t="s">
        <v>679</v>
      </c>
      <c r="D68" s="491"/>
      <c r="E68" s="468" t="s">
        <v>639</v>
      </c>
      <c r="F68" s="491"/>
    </row>
    <row r="69">
      <c r="A69" s="58"/>
      <c r="B69" s="479" t="s">
        <v>627</v>
      </c>
      <c r="C69" s="495" t="s">
        <v>613</v>
      </c>
      <c r="D69" s="491"/>
      <c r="E69" s="489" t="s">
        <v>628</v>
      </c>
      <c r="F69" s="491"/>
    </row>
    <row r="70">
      <c r="A70" s="70"/>
      <c r="B70" s="482" t="s">
        <v>680</v>
      </c>
      <c r="C70" s="496">
        <v>2</v>
      </c>
      <c r="D70" s="466"/>
      <c r="E70" s="459" t="s">
        <v>667</v>
      </c>
      <c r="F70" s="466"/>
    </row>
    <row r="71">
      <c r="A71" s="452" t="s">
        <v>681</v>
      </c>
      <c r="B71" s="453" t="s">
        <v>627</v>
      </c>
      <c r="C71" s="481" t="s">
        <v>613</v>
      </c>
      <c r="D71" s="456" t="s">
        <v>482</v>
      </c>
      <c r="E71" s="456" t="s">
        <v>628</v>
      </c>
      <c r="F71" s="463" t="s">
        <v>623</v>
      </c>
    </row>
    <row r="72">
      <c r="A72" s="58"/>
      <c r="B72" s="475" t="s">
        <v>678</v>
      </c>
      <c r="C72" s="492" t="s">
        <v>676</v>
      </c>
      <c r="D72" s="491"/>
      <c r="E72" s="468" t="s">
        <v>639</v>
      </c>
      <c r="F72" s="491"/>
    </row>
    <row r="73">
      <c r="A73" s="58"/>
      <c r="B73" s="479" t="s">
        <v>627</v>
      </c>
      <c r="C73" s="495" t="s">
        <v>613</v>
      </c>
      <c r="D73" s="491"/>
      <c r="E73" s="489" t="s">
        <v>628</v>
      </c>
      <c r="F73" s="491"/>
    </row>
    <row r="74">
      <c r="A74" s="70"/>
      <c r="B74" s="482" t="s">
        <v>680</v>
      </c>
      <c r="C74" s="496">
        <v>2</v>
      </c>
      <c r="D74" s="466"/>
      <c r="E74" s="489" t="s">
        <v>667</v>
      </c>
      <c r="F74" s="466"/>
    </row>
    <row r="75">
      <c r="A75" s="452" t="s">
        <v>90</v>
      </c>
      <c r="B75" s="497" t="s">
        <v>682</v>
      </c>
      <c r="C75" s="500">
        <v>50</v>
      </c>
      <c r="D75" s="456" t="s">
        <v>482</v>
      </c>
      <c r="E75" s="456"/>
      <c r="F75" s="463" t="s">
        <v>623</v>
      </c>
    </row>
    <row r="76">
      <c r="A76" s="58"/>
      <c r="B76" s="501" t="s">
        <v>683</v>
      </c>
      <c r="C76" s="495">
        <v>12.5</v>
      </c>
      <c r="D76" s="491"/>
      <c r="E76" s="489" t="s">
        <v>684</v>
      </c>
      <c r="F76" s="491"/>
    </row>
    <row r="77">
      <c r="A77" s="58"/>
      <c r="B77" s="479" t="s">
        <v>627</v>
      </c>
      <c r="C77" s="495" t="s">
        <v>613</v>
      </c>
      <c r="D77" s="491"/>
      <c r="E77" s="489" t="s">
        <v>628</v>
      </c>
      <c r="F77" s="491"/>
    </row>
    <row r="78">
      <c r="A78" s="70"/>
      <c r="B78" s="499" t="s">
        <v>685</v>
      </c>
      <c r="C78" s="502">
        <v>2</v>
      </c>
      <c r="D78" s="466"/>
      <c r="E78" s="489" t="s">
        <v>667</v>
      </c>
      <c r="F78" s="466"/>
    </row>
    <row r="79">
      <c r="A79" s="452" t="s">
        <v>686</v>
      </c>
      <c r="B79" s="453" t="s">
        <v>612</v>
      </c>
      <c r="C79" s="454" t="s">
        <v>613</v>
      </c>
      <c r="D79" s="455"/>
      <c r="E79" s="456" t="s">
        <v>614</v>
      </c>
      <c r="F79" s="456"/>
    </row>
    <row r="80">
      <c r="A80" s="58"/>
      <c r="B80" s="487" t="s">
        <v>615</v>
      </c>
      <c r="C80" s="488" t="s">
        <v>616</v>
      </c>
      <c r="D80" s="91"/>
      <c r="E80" s="489" t="s">
        <v>617</v>
      </c>
      <c r="F80" s="490" t="s">
        <v>618</v>
      </c>
    </row>
    <row r="81">
      <c r="A81" s="58"/>
      <c r="B81" s="479" t="s">
        <v>627</v>
      </c>
      <c r="C81" s="503" t="s">
        <v>613</v>
      </c>
      <c r="D81" s="91"/>
      <c r="E81" s="489" t="s">
        <v>628</v>
      </c>
      <c r="F81" s="489"/>
    </row>
    <row r="82">
      <c r="A82" s="70"/>
      <c r="B82" s="457" t="s">
        <v>680</v>
      </c>
      <c r="C82" s="465">
        <v>2</v>
      </c>
      <c r="D82" s="71"/>
      <c r="E82" s="489" t="s">
        <v>667</v>
      </c>
      <c r="F82" s="489"/>
    </row>
    <row r="83">
      <c r="A83" s="452" t="s">
        <v>687</v>
      </c>
      <c r="B83" s="453" t="s">
        <v>612</v>
      </c>
      <c r="C83" s="470" t="s">
        <v>613</v>
      </c>
      <c r="D83" s="456"/>
      <c r="E83" s="456" t="s">
        <v>614</v>
      </c>
      <c r="F83" s="456"/>
    </row>
    <row r="84">
      <c r="A84" s="58"/>
      <c r="B84" s="499" t="s">
        <v>638</v>
      </c>
      <c r="C84" s="474">
        <v>10</v>
      </c>
      <c r="D84" s="491"/>
      <c r="E84" s="468" t="s">
        <v>639</v>
      </c>
      <c r="F84" s="472"/>
    </row>
    <row r="85">
      <c r="A85" s="58"/>
      <c r="B85" s="479" t="s">
        <v>627</v>
      </c>
      <c r="C85" s="474" t="s">
        <v>613</v>
      </c>
      <c r="D85" s="491"/>
      <c r="E85" s="489" t="s">
        <v>628</v>
      </c>
      <c r="F85" s="489"/>
    </row>
    <row r="86">
      <c r="A86" s="70"/>
      <c r="B86" s="457" t="s">
        <v>680</v>
      </c>
      <c r="C86" s="471">
        <v>2</v>
      </c>
      <c r="D86" s="466"/>
      <c r="E86" s="489" t="s">
        <v>667</v>
      </c>
      <c r="F86" s="489"/>
    </row>
    <row r="87">
      <c r="A87" s="452" t="s">
        <v>688</v>
      </c>
      <c r="B87" s="453" t="s">
        <v>627</v>
      </c>
      <c r="C87" s="470" t="s">
        <v>613</v>
      </c>
      <c r="D87" s="456"/>
      <c r="E87" s="456" t="s">
        <v>628</v>
      </c>
      <c r="F87" s="456"/>
    </row>
    <row r="88">
      <c r="A88" s="58"/>
      <c r="B88" s="499" t="s">
        <v>638</v>
      </c>
      <c r="C88" s="474">
        <v>10</v>
      </c>
      <c r="D88" s="491"/>
      <c r="E88" s="468" t="s">
        <v>639</v>
      </c>
      <c r="F88" s="472"/>
    </row>
    <row r="89">
      <c r="A89" s="58"/>
      <c r="B89" s="479" t="s">
        <v>627</v>
      </c>
      <c r="C89" s="503" t="s">
        <v>613</v>
      </c>
      <c r="D89" s="491"/>
      <c r="E89" s="489" t="s">
        <v>628</v>
      </c>
      <c r="F89" s="489"/>
    </row>
    <row r="90">
      <c r="A90" s="70"/>
      <c r="B90" s="457" t="s">
        <v>680</v>
      </c>
      <c r="C90" s="471">
        <v>2</v>
      </c>
      <c r="D90" s="466"/>
      <c r="E90" s="489" t="s">
        <v>667</v>
      </c>
      <c r="F90" s="489"/>
    </row>
    <row r="91">
      <c r="A91" s="452" t="s">
        <v>689</v>
      </c>
      <c r="B91" s="453" t="s">
        <v>627</v>
      </c>
      <c r="C91" s="454" t="s">
        <v>613</v>
      </c>
      <c r="D91" s="456"/>
      <c r="E91" s="456" t="s">
        <v>628</v>
      </c>
      <c r="F91" s="456"/>
    </row>
    <row r="92">
      <c r="A92" s="58"/>
      <c r="B92" s="487" t="s">
        <v>660</v>
      </c>
      <c r="C92" s="503">
        <v>17</v>
      </c>
      <c r="D92" s="491"/>
      <c r="E92" s="468" t="s">
        <v>639</v>
      </c>
      <c r="F92" s="472"/>
    </row>
    <row r="93">
      <c r="A93" s="58"/>
      <c r="B93" s="479" t="s">
        <v>627</v>
      </c>
      <c r="C93" s="503" t="s">
        <v>613</v>
      </c>
      <c r="D93" s="491"/>
      <c r="E93" s="489" t="s">
        <v>628</v>
      </c>
      <c r="F93" s="489"/>
    </row>
    <row r="94">
      <c r="A94" s="70"/>
      <c r="B94" s="457" t="s">
        <v>680</v>
      </c>
      <c r="C94" s="465">
        <v>2</v>
      </c>
      <c r="D94" s="466"/>
      <c r="E94" s="489" t="s">
        <v>667</v>
      </c>
      <c r="F94" s="489"/>
    </row>
    <row r="95">
      <c r="A95" s="452" t="s">
        <v>225</v>
      </c>
      <c r="B95" s="480" t="s">
        <v>612</v>
      </c>
      <c r="C95" s="470" t="s">
        <v>613</v>
      </c>
      <c r="D95" s="456"/>
      <c r="E95" s="456" t="s">
        <v>614</v>
      </c>
      <c r="F95" s="456"/>
    </row>
    <row r="96">
      <c r="A96" s="58"/>
      <c r="B96" s="504" t="s">
        <v>670</v>
      </c>
      <c r="C96" s="505" t="s">
        <v>645</v>
      </c>
      <c r="D96" s="491"/>
      <c r="E96" s="468" t="s">
        <v>625</v>
      </c>
      <c r="F96" s="468"/>
    </row>
    <row r="97">
      <c r="A97" s="58"/>
      <c r="B97" s="479" t="s">
        <v>627</v>
      </c>
      <c r="C97" s="474" t="s">
        <v>613</v>
      </c>
      <c r="D97" s="491"/>
      <c r="E97" s="489" t="s">
        <v>628</v>
      </c>
      <c r="F97" s="489"/>
    </row>
    <row r="98">
      <c r="A98" s="70"/>
      <c r="B98" s="467" t="s">
        <v>672</v>
      </c>
      <c r="C98" s="473">
        <v>2</v>
      </c>
      <c r="D98" s="466"/>
      <c r="E98" s="459" t="s">
        <v>664</v>
      </c>
      <c r="F98" s="459"/>
    </row>
    <row r="99">
      <c r="A99" s="506" t="s">
        <v>690</v>
      </c>
      <c r="B99" s="453" t="s">
        <v>627</v>
      </c>
      <c r="C99" s="503" t="s">
        <v>613</v>
      </c>
      <c r="D99" s="456"/>
      <c r="E99" s="489" t="s">
        <v>628</v>
      </c>
      <c r="F99" s="489"/>
    </row>
    <row r="100">
      <c r="A100" s="58"/>
      <c r="B100" s="487" t="s">
        <v>691</v>
      </c>
      <c r="C100" s="492">
        <v>17</v>
      </c>
      <c r="D100" s="491"/>
      <c r="E100" s="468" t="s">
        <v>639</v>
      </c>
      <c r="F100" s="472"/>
    </row>
    <row r="101">
      <c r="A101" s="58"/>
      <c r="B101" s="479" t="s">
        <v>627</v>
      </c>
      <c r="C101" s="503" t="s">
        <v>613</v>
      </c>
      <c r="D101" s="491"/>
      <c r="E101" s="468" t="s">
        <v>628</v>
      </c>
      <c r="F101" s="468"/>
    </row>
    <row r="102">
      <c r="A102" s="70"/>
      <c r="B102" s="457" t="s">
        <v>680</v>
      </c>
      <c r="C102" s="465">
        <v>2</v>
      </c>
      <c r="D102" s="466"/>
      <c r="E102" s="489" t="s">
        <v>667</v>
      </c>
      <c r="F102" s="489"/>
    </row>
    <row r="103">
      <c r="A103" s="452" t="s">
        <v>692</v>
      </c>
      <c r="B103" s="453" t="s">
        <v>612</v>
      </c>
      <c r="C103" s="470" t="s">
        <v>613</v>
      </c>
      <c r="D103" s="456"/>
      <c r="E103" s="456" t="s">
        <v>614</v>
      </c>
      <c r="F103" s="456"/>
    </row>
    <row r="104">
      <c r="A104" s="58"/>
      <c r="B104" s="507" t="s">
        <v>693</v>
      </c>
      <c r="C104" s="505">
        <v>17</v>
      </c>
      <c r="D104" s="491"/>
      <c r="E104" s="468" t="s">
        <v>639</v>
      </c>
      <c r="F104" s="472"/>
    </row>
    <row r="105">
      <c r="A105" s="58"/>
      <c r="B105" s="479" t="s">
        <v>627</v>
      </c>
      <c r="C105" s="474" t="s">
        <v>613</v>
      </c>
      <c r="D105" s="491"/>
      <c r="E105" s="468" t="s">
        <v>628</v>
      </c>
      <c r="F105" s="468"/>
    </row>
    <row r="106">
      <c r="A106" s="70"/>
      <c r="B106" s="457" t="s">
        <v>680</v>
      </c>
      <c r="C106" s="471">
        <v>2</v>
      </c>
      <c r="D106" s="466"/>
      <c r="E106" s="489" t="s">
        <v>667</v>
      </c>
      <c r="F106" s="489"/>
    </row>
    <row r="107">
      <c r="A107" s="452" t="s">
        <v>694</v>
      </c>
      <c r="B107" s="453" t="s">
        <v>612</v>
      </c>
      <c r="C107" s="470" t="s">
        <v>613</v>
      </c>
      <c r="D107" s="456"/>
      <c r="E107" s="456" t="s">
        <v>614</v>
      </c>
      <c r="F107" s="456"/>
    </row>
    <row r="108">
      <c r="A108" s="58"/>
      <c r="B108" s="475" t="s">
        <v>644</v>
      </c>
      <c r="C108" s="474" t="s">
        <v>645</v>
      </c>
      <c r="D108" s="491"/>
      <c r="E108" s="468" t="s">
        <v>639</v>
      </c>
      <c r="F108" s="472"/>
    </row>
    <row r="109">
      <c r="A109" s="58"/>
      <c r="B109" s="479" t="s">
        <v>627</v>
      </c>
      <c r="C109" s="474" t="s">
        <v>613</v>
      </c>
      <c r="D109" s="491"/>
      <c r="E109" s="468" t="s">
        <v>628</v>
      </c>
      <c r="F109" s="468"/>
    </row>
    <row r="110">
      <c r="A110" s="70"/>
      <c r="B110" s="457" t="s">
        <v>680</v>
      </c>
      <c r="C110" s="471">
        <v>2</v>
      </c>
      <c r="D110" s="466"/>
      <c r="E110" s="489" t="s">
        <v>667</v>
      </c>
      <c r="F110" s="489"/>
    </row>
    <row r="111">
      <c r="A111" s="452" t="s">
        <v>695</v>
      </c>
      <c r="B111" s="453" t="s">
        <v>612</v>
      </c>
      <c r="C111" s="470" t="s">
        <v>613</v>
      </c>
      <c r="D111" s="456"/>
      <c r="E111" s="456" t="s">
        <v>614</v>
      </c>
      <c r="F111" s="456"/>
    </row>
    <row r="112">
      <c r="A112" s="70"/>
      <c r="B112" s="464" t="s">
        <v>620</v>
      </c>
      <c r="C112" s="465">
        <v>5</v>
      </c>
      <c r="D112" s="491"/>
      <c r="E112" s="489" t="s">
        <v>621</v>
      </c>
      <c r="F112" s="489"/>
    </row>
    <row r="113">
      <c r="A113" s="508" t="s">
        <v>86</v>
      </c>
      <c r="B113" s="453" t="s">
        <v>612</v>
      </c>
      <c r="C113" s="481" t="s">
        <v>613</v>
      </c>
      <c r="D113" s="456" t="s">
        <v>482</v>
      </c>
      <c r="E113" s="456" t="s">
        <v>614</v>
      </c>
      <c r="F113" s="463" t="s">
        <v>623</v>
      </c>
    </row>
    <row r="114">
      <c r="A114" s="58"/>
      <c r="B114" s="499" t="s">
        <v>675</v>
      </c>
      <c r="C114" s="495" t="s">
        <v>679</v>
      </c>
      <c r="D114" s="491"/>
      <c r="E114" s="468" t="s">
        <v>625</v>
      </c>
      <c r="F114" s="491"/>
    </row>
    <row r="115">
      <c r="A115" s="58"/>
      <c r="B115" s="479" t="s">
        <v>627</v>
      </c>
      <c r="C115" s="495" t="s">
        <v>613</v>
      </c>
      <c r="D115" s="491"/>
      <c r="E115" s="468" t="s">
        <v>628</v>
      </c>
      <c r="F115" s="491"/>
    </row>
    <row r="116">
      <c r="A116" s="70"/>
      <c r="B116" s="482" t="s">
        <v>672</v>
      </c>
      <c r="C116" s="496">
        <v>2</v>
      </c>
      <c r="D116" s="466"/>
      <c r="E116" s="459" t="s">
        <v>664</v>
      </c>
      <c r="F116" s="466"/>
    </row>
    <row r="117">
      <c r="A117" s="508" t="s">
        <v>97</v>
      </c>
      <c r="B117" s="509" t="s">
        <v>683</v>
      </c>
      <c r="C117" s="495">
        <v>12.5</v>
      </c>
      <c r="D117" s="456" t="s">
        <v>482</v>
      </c>
      <c r="E117" s="456" t="s">
        <v>684</v>
      </c>
      <c r="F117" s="463" t="s">
        <v>623</v>
      </c>
    </row>
    <row r="118">
      <c r="A118" s="58"/>
      <c r="B118" s="479" t="s">
        <v>627</v>
      </c>
      <c r="C118" s="495" t="s">
        <v>613</v>
      </c>
      <c r="D118" s="491"/>
      <c r="E118" s="468" t="s">
        <v>628</v>
      </c>
      <c r="F118" s="491"/>
    </row>
    <row r="119">
      <c r="A119" s="58"/>
      <c r="B119" s="475" t="s">
        <v>678</v>
      </c>
      <c r="C119" s="505">
        <v>19</v>
      </c>
      <c r="D119" s="491"/>
      <c r="E119" s="468" t="s">
        <v>639</v>
      </c>
      <c r="F119" s="491"/>
    </row>
    <row r="120">
      <c r="A120" s="58"/>
      <c r="B120" s="479" t="s">
        <v>627</v>
      </c>
      <c r="C120" s="495" t="s">
        <v>613</v>
      </c>
      <c r="D120" s="491"/>
      <c r="E120" s="468" t="s">
        <v>628</v>
      </c>
      <c r="F120" s="491"/>
    </row>
    <row r="121">
      <c r="A121" s="70"/>
      <c r="B121" s="482" t="s">
        <v>680</v>
      </c>
      <c r="C121" s="496">
        <v>2</v>
      </c>
      <c r="D121" s="466"/>
      <c r="E121" s="459" t="s">
        <v>667</v>
      </c>
      <c r="F121" s="466"/>
    </row>
    <row r="122">
      <c r="A122" s="508" t="s">
        <v>103</v>
      </c>
      <c r="B122" s="453" t="s">
        <v>627</v>
      </c>
      <c r="C122" s="498" t="s">
        <v>613</v>
      </c>
      <c r="D122" s="456"/>
      <c r="E122" s="468" t="s">
        <v>628</v>
      </c>
      <c r="F122" s="468"/>
    </row>
    <row r="123">
      <c r="A123" s="70"/>
      <c r="B123" s="482" t="s">
        <v>691</v>
      </c>
      <c r="C123" s="469">
        <v>17</v>
      </c>
      <c r="D123" s="491"/>
      <c r="E123" s="468" t="s">
        <v>639</v>
      </c>
      <c r="F123" s="472"/>
    </row>
    <row r="124">
      <c r="A124" s="452" t="s">
        <v>205</v>
      </c>
      <c r="B124" s="453" t="s">
        <v>612</v>
      </c>
      <c r="C124" s="470" t="s">
        <v>613</v>
      </c>
      <c r="D124" s="456"/>
      <c r="E124" s="456" t="s">
        <v>614</v>
      </c>
      <c r="F124" s="456"/>
    </row>
    <row r="125">
      <c r="A125" s="70"/>
      <c r="B125" s="510" t="s">
        <v>644</v>
      </c>
      <c r="C125" s="473" t="s">
        <v>645</v>
      </c>
      <c r="D125" s="491"/>
      <c r="E125" s="511" t="s">
        <v>639</v>
      </c>
      <c r="F125" s="512"/>
    </row>
    <row r="126">
      <c r="A126" s="452" t="s">
        <v>207</v>
      </c>
      <c r="B126" s="513" t="s">
        <v>612</v>
      </c>
      <c r="C126" s="514" t="s">
        <v>613</v>
      </c>
      <c r="D126" s="456"/>
      <c r="E126" s="456" t="s">
        <v>614</v>
      </c>
      <c r="F126" s="456"/>
    </row>
    <row r="127">
      <c r="A127" s="58"/>
      <c r="B127" s="515" t="s">
        <v>670</v>
      </c>
      <c r="C127" s="516" t="s">
        <v>645</v>
      </c>
      <c r="D127" s="491"/>
      <c r="E127" s="468" t="s">
        <v>625</v>
      </c>
      <c r="F127" s="468"/>
    </row>
    <row r="128">
      <c r="A128" s="58"/>
      <c r="B128" s="517" t="s">
        <v>627</v>
      </c>
      <c r="C128" s="516" t="s">
        <v>613</v>
      </c>
      <c r="D128" s="491"/>
      <c r="E128" s="468" t="s">
        <v>628</v>
      </c>
      <c r="F128" s="468"/>
    </row>
    <row r="129">
      <c r="A129" s="70"/>
      <c r="B129" s="518" t="s">
        <v>672</v>
      </c>
      <c r="C129" s="519">
        <v>2</v>
      </c>
      <c r="D129" s="466"/>
      <c r="E129" s="489" t="s">
        <v>664</v>
      </c>
      <c r="F129" s="489"/>
    </row>
    <row r="130">
      <c r="A130" s="452" t="s">
        <v>696</v>
      </c>
      <c r="B130" s="453" t="s">
        <v>612</v>
      </c>
      <c r="C130" s="481" t="s">
        <v>613</v>
      </c>
      <c r="D130" s="456" t="s">
        <v>482</v>
      </c>
      <c r="E130" s="456" t="s">
        <v>614</v>
      </c>
      <c r="F130" s="463" t="s">
        <v>623</v>
      </c>
    </row>
    <row r="131">
      <c r="A131" s="58"/>
      <c r="B131" s="475" t="s">
        <v>678</v>
      </c>
      <c r="C131" s="505" t="s">
        <v>697</v>
      </c>
      <c r="D131" s="491"/>
      <c r="E131" s="468" t="s">
        <v>639</v>
      </c>
      <c r="F131" s="491"/>
    </row>
    <row r="132">
      <c r="A132" s="58"/>
      <c r="B132" s="479" t="s">
        <v>627</v>
      </c>
      <c r="C132" s="495" t="s">
        <v>613</v>
      </c>
      <c r="D132" s="491"/>
      <c r="E132" s="468" t="s">
        <v>628</v>
      </c>
      <c r="F132" s="491"/>
    </row>
    <row r="133">
      <c r="A133" s="70"/>
      <c r="B133" s="482" t="s">
        <v>680</v>
      </c>
      <c r="C133" s="496">
        <v>2</v>
      </c>
      <c r="D133" s="466"/>
      <c r="E133" s="489" t="s">
        <v>667</v>
      </c>
      <c r="F133" s="466"/>
    </row>
    <row r="134">
      <c r="A134" s="508" t="s">
        <v>698</v>
      </c>
      <c r="B134" s="453" t="s">
        <v>612</v>
      </c>
      <c r="C134" s="481" t="s">
        <v>613</v>
      </c>
      <c r="D134" s="456" t="s">
        <v>482</v>
      </c>
      <c r="E134" s="456" t="s">
        <v>614</v>
      </c>
      <c r="F134" s="463" t="s">
        <v>623</v>
      </c>
    </row>
    <row r="135">
      <c r="A135" s="58"/>
      <c r="B135" s="475" t="s">
        <v>675</v>
      </c>
      <c r="C135" s="505" t="s">
        <v>697</v>
      </c>
      <c r="D135" s="491"/>
      <c r="E135" s="468" t="s">
        <v>625</v>
      </c>
      <c r="F135" s="491"/>
    </row>
    <row r="136">
      <c r="A136" s="58"/>
      <c r="B136" s="479" t="s">
        <v>627</v>
      </c>
      <c r="C136" s="495" t="s">
        <v>613</v>
      </c>
      <c r="D136" s="491"/>
      <c r="E136" s="468" t="s">
        <v>628</v>
      </c>
      <c r="F136" s="491"/>
    </row>
    <row r="137">
      <c r="A137" s="70"/>
      <c r="B137" s="482" t="s">
        <v>672</v>
      </c>
      <c r="C137" s="496">
        <v>2</v>
      </c>
      <c r="D137" s="466"/>
      <c r="E137" s="489" t="s">
        <v>664</v>
      </c>
      <c r="F137" s="466"/>
    </row>
    <row r="138">
      <c r="A138" s="508" t="s">
        <v>699</v>
      </c>
      <c r="B138" s="453" t="s">
        <v>612</v>
      </c>
      <c r="C138" s="481" t="s">
        <v>613</v>
      </c>
      <c r="D138" s="455"/>
      <c r="E138" s="456" t="s">
        <v>614</v>
      </c>
      <c r="F138" s="456"/>
    </row>
    <row r="139">
      <c r="A139" s="70"/>
      <c r="B139" s="482" t="s">
        <v>672</v>
      </c>
      <c r="C139" s="496">
        <v>2</v>
      </c>
      <c r="D139" s="71"/>
      <c r="E139" s="459" t="s">
        <v>664</v>
      </c>
      <c r="F139" s="459"/>
    </row>
    <row r="140">
      <c r="A140" s="508" t="s">
        <v>700</v>
      </c>
      <c r="B140" s="453" t="s">
        <v>627</v>
      </c>
      <c r="C140" s="454" t="s">
        <v>613</v>
      </c>
      <c r="D140" s="456"/>
      <c r="E140" s="494" t="s">
        <v>628</v>
      </c>
      <c r="F140" s="494"/>
    </row>
    <row r="141">
      <c r="A141" s="58"/>
      <c r="B141" s="509" t="s">
        <v>651</v>
      </c>
      <c r="C141" s="495">
        <v>14</v>
      </c>
      <c r="D141" s="491"/>
      <c r="E141" s="468" t="s">
        <v>625</v>
      </c>
      <c r="F141" s="468"/>
    </row>
    <row r="142">
      <c r="A142" s="58"/>
      <c r="B142" s="479" t="s">
        <v>627</v>
      </c>
      <c r="C142" s="503" t="s">
        <v>613</v>
      </c>
      <c r="D142" s="491"/>
      <c r="E142" s="468" t="s">
        <v>628</v>
      </c>
      <c r="F142" s="468"/>
    </row>
    <row r="143">
      <c r="A143" s="70"/>
      <c r="B143" s="482" t="s">
        <v>672</v>
      </c>
      <c r="C143" s="465">
        <v>2</v>
      </c>
      <c r="D143" s="466"/>
      <c r="E143" s="459" t="s">
        <v>664</v>
      </c>
      <c r="F143" s="459"/>
    </row>
    <row r="144">
      <c r="A144" s="508" t="s">
        <v>701</v>
      </c>
      <c r="B144" s="453" t="s">
        <v>612</v>
      </c>
      <c r="C144" s="470" t="s">
        <v>613</v>
      </c>
      <c r="D144" s="456"/>
      <c r="E144" s="456" t="s">
        <v>614</v>
      </c>
      <c r="F144" s="456"/>
    </row>
    <row r="145">
      <c r="A145" s="70"/>
      <c r="B145" s="486" t="s">
        <v>670</v>
      </c>
      <c r="C145" s="471" t="s">
        <v>645</v>
      </c>
      <c r="D145" s="466"/>
      <c r="E145" s="511" t="s">
        <v>625</v>
      </c>
      <c r="F145" s="511"/>
    </row>
    <row r="146">
      <c r="A146" s="520" t="s">
        <v>702</v>
      </c>
      <c r="B146" s="497" t="s">
        <v>703</v>
      </c>
      <c r="C146" s="500">
        <v>27</v>
      </c>
      <c r="D146" s="521" t="s">
        <v>482</v>
      </c>
      <c r="E146" s="522" t="s">
        <v>704</v>
      </c>
      <c r="F146" s="463" t="s">
        <v>623</v>
      </c>
    </row>
    <row r="147">
      <c r="A147" s="58"/>
      <c r="B147" s="499" t="s">
        <v>683</v>
      </c>
      <c r="C147" s="523">
        <v>12.5</v>
      </c>
      <c r="D147" s="524"/>
      <c r="E147" s="525" t="s">
        <v>684</v>
      </c>
      <c r="F147" s="491"/>
    </row>
    <row r="148">
      <c r="A148" s="58"/>
      <c r="B148" s="526" t="s">
        <v>627</v>
      </c>
      <c r="C148" s="523" t="s">
        <v>613</v>
      </c>
      <c r="D148" s="524"/>
      <c r="E148" s="527" t="s">
        <v>628</v>
      </c>
      <c r="F148" s="491"/>
    </row>
    <row r="149">
      <c r="A149" s="70"/>
      <c r="B149" s="486" t="s">
        <v>624</v>
      </c>
      <c r="C149" s="528">
        <v>10</v>
      </c>
      <c r="D149" s="529"/>
      <c r="E149" s="530" t="s">
        <v>625</v>
      </c>
      <c r="F149" s="466"/>
    </row>
    <row r="150">
      <c r="A150" s="520" t="s">
        <v>705</v>
      </c>
      <c r="B150" s="499" t="s">
        <v>683</v>
      </c>
      <c r="C150" s="523">
        <v>12.5</v>
      </c>
      <c r="D150" s="521" t="s">
        <v>482</v>
      </c>
      <c r="E150" s="525" t="s">
        <v>684</v>
      </c>
      <c r="F150" s="463" t="s">
        <v>623</v>
      </c>
    </row>
    <row r="151">
      <c r="A151" s="58"/>
      <c r="B151" s="526" t="s">
        <v>627</v>
      </c>
      <c r="C151" s="523" t="s">
        <v>613</v>
      </c>
      <c r="D151" s="524"/>
      <c r="E151" s="527" t="s">
        <v>628</v>
      </c>
      <c r="F151" s="491"/>
    </row>
    <row r="152">
      <c r="A152" s="70"/>
      <c r="B152" s="486" t="s">
        <v>624</v>
      </c>
      <c r="C152" s="528">
        <v>10</v>
      </c>
      <c r="D152" s="529"/>
      <c r="E152" s="530" t="s">
        <v>625</v>
      </c>
      <c r="F152" s="466"/>
    </row>
    <row r="153">
      <c r="A153" s="520" t="s">
        <v>706</v>
      </c>
      <c r="B153" s="497" t="s">
        <v>703</v>
      </c>
      <c r="C153" s="500">
        <v>27</v>
      </c>
      <c r="D153" s="521" t="s">
        <v>482</v>
      </c>
      <c r="E153" s="522" t="s">
        <v>704</v>
      </c>
      <c r="F153" s="463" t="s">
        <v>623</v>
      </c>
    </row>
    <row r="154">
      <c r="A154" s="58"/>
      <c r="B154" s="499" t="s">
        <v>683</v>
      </c>
      <c r="C154" s="523">
        <v>12.5</v>
      </c>
      <c r="D154" s="524"/>
      <c r="E154" s="525" t="s">
        <v>684</v>
      </c>
      <c r="F154" s="491"/>
    </row>
    <row r="155">
      <c r="A155" s="58"/>
      <c r="B155" s="526" t="s">
        <v>627</v>
      </c>
      <c r="C155" s="523" t="s">
        <v>613</v>
      </c>
      <c r="D155" s="524"/>
      <c r="E155" s="527" t="s">
        <v>628</v>
      </c>
      <c r="F155" s="491"/>
    </row>
    <row r="156">
      <c r="A156" s="70"/>
      <c r="B156" s="464" t="s">
        <v>707</v>
      </c>
      <c r="C156" s="528">
        <v>10</v>
      </c>
      <c r="D156" s="529"/>
      <c r="E156" s="527" t="s">
        <v>625</v>
      </c>
      <c r="F156" s="466"/>
    </row>
    <row r="157">
      <c r="A157" s="520" t="s">
        <v>708</v>
      </c>
      <c r="B157" s="497" t="s">
        <v>703</v>
      </c>
      <c r="C157" s="500">
        <v>27</v>
      </c>
      <c r="D157" s="521" t="s">
        <v>482</v>
      </c>
      <c r="E157" s="531" t="s">
        <v>684</v>
      </c>
      <c r="F157" s="532" t="s">
        <v>623</v>
      </c>
    </row>
    <row r="158">
      <c r="A158" s="58"/>
      <c r="B158" s="499" t="s">
        <v>683</v>
      </c>
      <c r="C158" s="523">
        <v>12.5</v>
      </c>
      <c r="D158" s="524"/>
      <c r="E158" s="468" t="s">
        <v>628</v>
      </c>
      <c r="F158" s="533"/>
    </row>
    <row r="159">
      <c r="A159" s="70"/>
      <c r="B159" s="464" t="s">
        <v>709</v>
      </c>
      <c r="C159" s="534" t="s">
        <v>482</v>
      </c>
      <c r="D159" s="529"/>
      <c r="E159" s="511" t="s">
        <v>625</v>
      </c>
      <c r="F159" s="535"/>
    </row>
    <row r="160">
      <c r="A160" s="520" t="s">
        <v>710</v>
      </c>
      <c r="B160" s="536" t="s">
        <v>612</v>
      </c>
      <c r="C160" s="500" t="s">
        <v>613</v>
      </c>
      <c r="D160" s="521" t="s">
        <v>482</v>
      </c>
      <c r="E160" s="456" t="s">
        <v>614</v>
      </c>
      <c r="F160" s="537" t="s">
        <v>623</v>
      </c>
    </row>
    <row r="161">
      <c r="A161" s="70"/>
      <c r="B161" s="486" t="s">
        <v>624</v>
      </c>
      <c r="C161" s="534">
        <v>30</v>
      </c>
      <c r="D161" s="529"/>
      <c r="E161" s="511" t="s">
        <v>625</v>
      </c>
      <c r="F161" s="466"/>
    </row>
    <row r="162">
      <c r="A162" s="520" t="s">
        <v>711</v>
      </c>
      <c r="B162" s="536" t="s">
        <v>612</v>
      </c>
      <c r="C162" s="500" t="s">
        <v>613</v>
      </c>
      <c r="D162" s="456"/>
      <c r="E162" s="456" t="s">
        <v>614</v>
      </c>
      <c r="F162" s="537"/>
    </row>
    <row r="163">
      <c r="A163" s="70"/>
      <c r="B163" s="464" t="s">
        <v>651</v>
      </c>
      <c r="C163" s="502">
        <v>14</v>
      </c>
      <c r="D163" s="459"/>
      <c r="E163" s="511" t="s">
        <v>625</v>
      </c>
      <c r="F163" s="466"/>
    </row>
    <row r="164">
      <c r="A164" s="538" t="s">
        <v>712</v>
      </c>
      <c r="B164" s="539" t="s">
        <v>612</v>
      </c>
      <c r="C164" s="540" t="s">
        <v>613</v>
      </c>
      <c r="D164" s="456" t="s">
        <v>482</v>
      </c>
      <c r="E164" s="456" t="s">
        <v>614</v>
      </c>
      <c r="F164" s="537" t="s">
        <v>623</v>
      </c>
    </row>
    <row r="165" s="197" customFormat="1" ht="15.75">
      <c r="A165" s="352"/>
      <c r="B165" s="510" t="s">
        <v>631</v>
      </c>
      <c r="C165" s="541">
        <v>17</v>
      </c>
      <c r="D165" s="466"/>
      <c r="E165" s="511" t="s">
        <v>625</v>
      </c>
      <c r="F165" s="542"/>
    </row>
    <row r="166" s="197" customFormat="1" ht="15.75" customHeight="1">
      <c r="A166" s="538" t="s">
        <v>713</v>
      </c>
      <c r="B166" s="539" t="s">
        <v>627</v>
      </c>
      <c r="C166" s="540" t="s">
        <v>613</v>
      </c>
      <c r="D166" s="456"/>
      <c r="E166" s="456" t="s">
        <v>628</v>
      </c>
      <c r="F166" s="456"/>
    </row>
    <row r="167" s="197" customFormat="1" ht="15.75" customHeight="1">
      <c r="A167" s="352"/>
      <c r="B167" s="510" t="s">
        <v>714</v>
      </c>
      <c r="C167" s="543">
        <v>10</v>
      </c>
      <c r="D167" s="466"/>
      <c r="E167" s="511" t="s">
        <v>639</v>
      </c>
      <c r="F167" s="512"/>
    </row>
    <row r="168" s="197" customFormat="1" ht="15.75" customHeight="1">
      <c r="A168" s="197"/>
      <c r="B168" s="197"/>
      <c r="C168" s="197"/>
      <c r="D168" s="197"/>
      <c r="E168" s="197"/>
      <c r="F168" s="197"/>
    </row>
    <row r="169" s="197" customFormat="1" ht="15.75" customHeight="1">
      <c r="A169" s="197"/>
      <c r="B169" s="197"/>
      <c r="C169" s="197"/>
      <c r="D169" s="197"/>
      <c r="E169" s="197"/>
      <c r="F169" s="197"/>
    </row>
    <row r="170" s="197" customFormat="1" ht="15.75" customHeight="1">
      <c r="A170" s="197"/>
      <c r="B170" s="197"/>
      <c r="C170" s="197"/>
      <c r="D170" s="197"/>
      <c r="E170" s="197"/>
      <c r="F170" s="197"/>
    </row>
    <row r="171" s="197" customFormat="1" ht="15.75" customHeight="1">
      <c r="A171" s="197"/>
      <c r="B171" s="197"/>
      <c r="C171" s="197"/>
      <c r="D171" s="197"/>
      <c r="E171" s="197"/>
      <c r="F171" s="197"/>
    </row>
    <row r="172" s="197" customFormat="1" ht="15.75" customHeight="1">
      <c r="A172" s="197"/>
      <c r="B172" s="197"/>
      <c r="C172" s="197"/>
      <c r="D172" s="197"/>
      <c r="E172" s="197"/>
      <c r="F172" s="197"/>
    </row>
    <row r="173" s="197" customFormat="1" ht="15.75" customHeight="1">
      <c r="A173" s="197"/>
      <c r="B173" s="197"/>
      <c r="C173" s="197"/>
      <c r="D173" s="197"/>
      <c r="E173" s="197"/>
      <c r="F173" s="197"/>
    </row>
    <row r="174" s="197" customFormat="1" ht="15.75" customHeight="1">
      <c r="A174" s="197"/>
      <c r="B174" s="197"/>
      <c r="C174" s="197"/>
      <c r="D174" s="197"/>
      <c r="E174" s="197"/>
      <c r="F174" s="197"/>
    </row>
    <row r="175" s="197" customFormat="1" ht="15.75" customHeight="1">
      <c r="A175" s="197"/>
      <c r="B175" s="197"/>
      <c r="C175" s="197"/>
      <c r="D175" s="197"/>
      <c r="E175" s="197"/>
      <c r="F175" s="197"/>
    </row>
    <row r="176" s="197" customFormat="1" ht="15.75" customHeight="1">
      <c r="A176" s="197"/>
      <c r="B176" s="197"/>
      <c r="C176" s="197"/>
      <c r="D176" s="197"/>
      <c r="E176" s="197"/>
      <c r="F176" s="197"/>
    </row>
    <row r="177" s="197" customFormat="1" ht="15.75" customHeight="1">
      <c r="A177" s="197"/>
      <c r="B177" s="197"/>
      <c r="C177" s="197"/>
      <c r="D177" s="197"/>
      <c r="E177" s="197"/>
      <c r="F177" s="197"/>
    </row>
    <row r="178" s="197" customFormat="1" ht="15.75" customHeight="1">
      <c r="A178" s="197"/>
      <c r="B178" s="197"/>
      <c r="C178" s="197"/>
      <c r="D178" s="197"/>
      <c r="E178" s="197"/>
      <c r="F178" s="197"/>
    </row>
    <row r="179" s="197" customFormat="1" ht="15.75" customHeight="1">
      <c r="A179" s="197"/>
      <c r="B179" s="197"/>
      <c r="C179" s="197"/>
      <c r="D179" s="197"/>
      <c r="E179" s="197"/>
      <c r="F179" s="197"/>
    </row>
    <row r="180" s="197" customFormat="1" ht="15.75" customHeight="1">
      <c r="A180" s="197"/>
      <c r="B180" s="197"/>
      <c r="C180" s="197"/>
      <c r="D180" s="197"/>
      <c r="E180" s="197"/>
      <c r="F180" s="197"/>
    </row>
    <row r="181" s="197" customFormat="1" ht="15.75" customHeight="1">
      <c r="A181" s="197"/>
      <c r="B181" s="197"/>
      <c r="C181" s="197"/>
      <c r="D181" s="197"/>
      <c r="E181" s="197"/>
      <c r="F181" s="197"/>
    </row>
    <row r="182" s="197" customFormat="1" ht="15.75" customHeight="1">
      <c r="A182" s="197"/>
      <c r="B182" s="197"/>
      <c r="C182" s="197"/>
      <c r="D182" s="197"/>
      <c r="E182" s="197"/>
      <c r="F182" s="197"/>
    </row>
    <row r="183" s="197" customFormat="1" ht="15.75" customHeight="1">
      <c r="A183" s="197"/>
      <c r="B183" s="197"/>
      <c r="C183" s="197"/>
      <c r="D183" s="197"/>
      <c r="E183" s="197"/>
      <c r="F183" s="197"/>
    </row>
    <row r="184" s="197" customFormat="1" ht="15.75" customHeight="1">
      <c r="A184" s="197"/>
      <c r="B184" s="197"/>
      <c r="C184" s="197"/>
      <c r="D184" s="197"/>
      <c r="E184" s="197"/>
      <c r="F184" s="197"/>
    </row>
    <row r="185" s="197" customFormat="1" ht="15.75" customHeight="1">
      <c r="A185" s="197"/>
      <c r="B185" s="197"/>
      <c r="C185" s="197"/>
      <c r="D185" s="197"/>
      <c r="E185" s="197"/>
      <c r="F185" s="197"/>
    </row>
    <row r="186" s="197" customFormat="1" ht="15.75" customHeight="1">
      <c r="A186" s="197"/>
      <c r="B186" s="197"/>
      <c r="C186" s="197"/>
      <c r="D186" s="197"/>
      <c r="E186" s="197"/>
      <c r="F186" s="197"/>
    </row>
    <row r="187" s="197" customFormat="1" ht="15.75" customHeight="1">
      <c r="A187" s="197"/>
      <c r="B187" s="197"/>
      <c r="C187" s="197"/>
      <c r="D187" s="197"/>
      <c r="E187" s="197"/>
      <c r="F187" s="197"/>
    </row>
    <row r="188" s="197" customFormat="1" ht="15.75" customHeight="1">
      <c r="A188" s="197"/>
      <c r="B188" s="197"/>
      <c r="C188" s="197"/>
      <c r="D188" s="197"/>
      <c r="E188" s="197"/>
      <c r="F188" s="197"/>
    </row>
    <row r="189" s="197" customFormat="1" ht="15.75" customHeight="1">
      <c r="A189" s="197"/>
      <c r="B189" s="197"/>
      <c r="C189" s="197"/>
      <c r="D189" s="197"/>
      <c r="E189" s="197"/>
      <c r="F189" s="197"/>
    </row>
    <row r="190" s="197" customFormat="1" ht="15.75" customHeight="1">
      <c r="A190" s="197"/>
      <c r="B190" s="197"/>
      <c r="C190" s="197"/>
      <c r="D190" s="197"/>
      <c r="E190" s="197"/>
      <c r="F190" s="197"/>
    </row>
    <row r="191" s="197" customFormat="1" ht="15.75" customHeight="1">
      <c r="A191" s="197"/>
      <c r="B191" s="197"/>
      <c r="C191" s="197"/>
      <c r="D191" s="197"/>
      <c r="E191" s="197"/>
      <c r="F191" s="197"/>
    </row>
    <row r="192" s="197" customFormat="1" ht="15.75" customHeight="1">
      <c r="A192" s="197"/>
      <c r="B192" s="197"/>
      <c r="C192" s="197"/>
      <c r="D192" s="197"/>
      <c r="E192" s="197"/>
      <c r="F192" s="197"/>
    </row>
    <row r="193" s="197" customFormat="1" ht="15.75" customHeight="1">
      <c r="A193" s="197"/>
      <c r="B193" s="197"/>
      <c r="C193" s="197"/>
      <c r="D193" s="197"/>
      <c r="E193" s="197"/>
      <c r="F193" s="197"/>
    </row>
    <row r="194" s="197" customFormat="1" ht="15.75" customHeight="1">
      <c r="A194" s="197"/>
      <c r="B194" s="197"/>
      <c r="C194" s="197"/>
      <c r="D194" s="197"/>
      <c r="E194" s="197"/>
      <c r="F194" s="197"/>
    </row>
    <row r="195" s="197" customFormat="1" ht="15.75" customHeight="1">
      <c r="A195" s="197"/>
      <c r="B195" s="197"/>
      <c r="C195" s="197"/>
      <c r="D195" s="197"/>
      <c r="E195" s="197"/>
      <c r="F195" s="197"/>
    </row>
    <row r="196" s="197" customFormat="1" ht="15.75" customHeight="1">
      <c r="A196" s="197"/>
      <c r="B196" s="197"/>
      <c r="C196" s="197"/>
      <c r="D196" s="197"/>
      <c r="E196" s="197"/>
      <c r="F196" s="197"/>
    </row>
    <row r="197" s="197" customFormat="1" ht="15.75" customHeight="1">
      <c r="A197" s="197"/>
      <c r="B197" s="197"/>
      <c r="C197" s="197"/>
      <c r="D197" s="197"/>
      <c r="E197" s="197"/>
      <c r="F197" s="197"/>
    </row>
    <row r="198" s="197" customFormat="1" ht="15.75" customHeight="1">
      <c r="A198" s="197"/>
      <c r="B198" s="197"/>
      <c r="C198" s="197"/>
      <c r="D198" s="197"/>
      <c r="E198" s="197"/>
      <c r="F198" s="197"/>
    </row>
    <row r="199" s="197" customFormat="1" ht="15.75" customHeight="1">
      <c r="A199" s="197"/>
      <c r="B199" s="197"/>
      <c r="C199" s="197"/>
      <c r="D199" s="197"/>
      <c r="E199" s="197"/>
      <c r="F199" s="197"/>
    </row>
    <row r="200" s="197" customFormat="1" ht="15.75" customHeight="1">
      <c r="A200" s="197"/>
      <c r="B200" s="197"/>
      <c r="C200" s="197"/>
      <c r="D200" s="197"/>
      <c r="E200" s="197"/>
      <c r="F200" s="197"/>
    </row>
    <row r="201" s="197" customFormat="1" ht="15.75" customHeight="1">
      <c r="A201" s="197"/>
      <c r="B201" s="197"/>
      <c r="C201" s="197"/>
      <c r="D201" s="197"/>
      <c r="E201" s="197"/>
      <c r="F201" s="197"/>
    </row>
    <row r="202" s="197" customFormat="1" ht="15.75" customHeight="1">
      <c r="A202" s="197"/>
      <c r="B202" s="197"/>
      <c r="C202" s="197"/>
      <c r="D202" s="197"/>
      <c r="E202" s="197"/>
      <c r="F202" s="197"/>
    </row>
    <row r="203" s="197" customFormat="1" ht="15.75" customHeight="1">
      <c r="A203" s="197"/>
      <c r="B203" s="197"/>
      <c r="C203" s="197"/>
      <c r="D203" s="197"/>
      <c r="E203" s="197"/>
      <c r="F203" s="197"/>
    </row>
    <row r="204" s="197" customFormat="1" ht="15.75" customHeight="1">
      <c r="A204" s="197"/>
      <c r="B204" s="197"/>
      <c r="C204" s="197"/>
      <c r="D204" s="197"/>
      <c r="E204" s="197"/>
      <c r="F204" s="197"/>
    </row>
    <row r="205" s="197" customFormat="1" ht="15.75" customHeight="1">
      <c r="A205" s="197"/>
      <c r="B205" s="197"/>
      <c r="C205" s="197"/>
      <c r="D205" s="197"/>
      <c r="E205" s="197"/>
      <c r="F205" s="197"/>
    </row>
    <row r="206" s="197" customFormat="1" ht="15.75" customHeight="1">
      <c r="A206" s="197"/>
      <c r="B206" s="197"/>
      <c r="C206" s="197"/>
      <c r="D206" s="197"/>
      <c r="E206" s="197"/>
      <c r="F206" s="197"/>
    </row>
    <row r="207" s="197" customFormat="1" ht="15.75" customHeight="1">
      <c r="A207" s="197"/>
      <c r="B207" s="197"/>
      <c r="C207" s="197"/>
      <c r="D207" s="197"/>
      <c r="E207" s="197"/>
      <c r="F207" s="197"/>
    </row>
    <row r="208" s="197" customFormat="1" ht="15.75" customHeight="1">
      <c r="A208" s="197"/>
      <c r="B208" s="197"/>
      <c r="C208" s="197"/>
      <c r="D208" s="197"/>
      <c r="E208" s="197"/>
      <c r="F208" s="197"/>
    </row>
    <row r="209" s="197" customFormat="1" ht="15.75" customHeight="1">
      <c r="A209" s="197"/>
      <c r="B209" s="197"/>
      <c r="C209" s="197"/>
      <c r="D209" s="197"/>
      <c r="E209" s="197"/>
      <c r="F209" s="197"/>
    </row>
    <row r="210" s="197" customFormat="1" ht="15.75" customHeight="1">
      <c r="A210" s="197"/>
      <c r="B210" s="197"/>
      <c r="C210" s="197"/>
      <c r="D210" s="197"/>
      <c r="E210" s="197"/>
      <c r="F210" s="197"/>
    </row>
    <row r="211" s="197" customFormat="1" ht="15.75" customHeight="1">
      <c r="A211" s="197"/>
      <c r="B211" s="197"/>
      <c r="C211" s="197"/>
      <c r="D211" s="197"/>
      <c r="E211" s="197"/>
      <c r="F211" s="197"/>
    </row>
    <row r="212" s="197" customFormat="1" ht="15.75" customHeight="1">
      <c r="A212" s="197"/>
      <c r="B212" s="197"/>
      <c r="C212" s="197"/>
      <c r="D212" s="197"/>
      <c r="E212" s="197"/>
      <c r="F212" s="197"/>
    </row>
    <row r="213" s="197" customFormat="1" ht="15.75" customHeight="1">
      <c r="A213" s="197"/>
      <c r="B213" s="197"/>
      <c r="C213" s="197"/>
      <c r="D213" s="197"/>
      <c r="E213" s="197"/>
      <c r="F213" s="197"/>
    </row>
    <row r="214" s="197" customFormat="1" ht="15.75" customHeight="1">
      <c r="A214" s="197"/>
      <c r="B214" s="197"/>
      <c r="C214" s="197"/>
      <c r="D214" s="197"/>
      <c r="E214" s="197"/>
      <c r="F214" s="197"/>
    </row>
    <row r="215" s="197" customFormat="1" ht="15.75" customHeight="1">
      <c r="A215" s="197"/>
      <c r="B215" s="197"/>
      <c r="C215" s="197"/>
      <c r="D215" s="197"/>
      <c r="E215" s="197"/>
      <c r="F215" s="197"/>
    </row>
    <row r="216" s="197" customFormat="1" ht="15.75" customHeight="1">
      <c r="A216" s="197"/>
      <c r="B216" s="197"/>
      <c r="C216" s="197"/>
      <c r="D216" s="197"/>
      <c r="E216" s="197"/>
      <c r="F216" s="197"/>
    </row>
    <row r="217" s="197" customFormat="1" ht="15.75" customHeight="1">
      <c r="A217" s="197"/>
      <c r="B217" s="197"/>
      <c r="C217" s="197"/>
      <c r="D217" s="197"/>
      <c r="E217" s="197"/>
      <c r="F217" s="197"/>
    </row>
    <row r="218" s="197" customFormat="1" ht="15.75" customHeight="1">
      <c r="A218" s="197"/>
      <c r="B218" s="197"/>
      <c r="C218" s="197"/>
      <c r="D218" s="197"/>
      <c r="E218" s="197"/>
      <c r="F218" s="197"/>
    </row>
    <row r="219" s="197" customFormat="1" ht="15.75" customHeight="1">
      <c r="A219" s="197"/>
      <c r="B219" s="197"/>
      <c r="C219" s="197"/>
      <c r="D219" s="197"/>
      <c r="E219" s="197"/>
      <c r="F219" s="197"/>
    </row>
    <row r="220" s="197" customFormat="1" ht="15.75" customHeight="1">
      <c r="A220" s="197"/>
      <c r="B220" s="197"/>
      <c r="C220" s="197"/>
      <c r="D220" s="197"/>
      <c r="E220" s="197"/>
      <c r="F220" s="197"/>
    </row>
    <row r="221" s="197" customFormat="1" ht="15.75" customHeight="1">
      <c r="A221" s="197"/>
      <c r="B221" s="197"/>
      <c r="C221" s="197"/>
      <c r="D221" s="197"/>
      <c r="E221" s="197"/>
      <c r="F221" s="197"/>
    </row>
    <row r="222" s="197" customFormat="1" ht="15.75" customHeight="1">
      <c r="A222" s="197"/>
      <c r="B222" s="197"/>
      <c r="C222" s="197"/>
      <c r="D222" s="197"/>
      <c r="E222" s="197"/>
      <c r="F222" s="197"/>
    </row>
    <row r="223" s="197" customFormat="1" ht="15.75" customHeight="1">
      <c r="A223" s="197"/>
      <c r="B223" s="197"/>
      <c r="C223" s="197"/>
      <c r="D223" s="197"/>
      <c r="E223" s="197"/>
      <c r="F223" s="197"/>
    </row>
    <row r="224" s="197" customFormat="1" ht="15.75" customHeight="1">
      <c r="A224" s="197"/>
      <c r="B224" s="197"/>
      <c r="C224" s="197"/>
      <c r="D224" s="197"/>
      <c r="E224" s="197"/>
      <c r="F224" s="197"/>
    </row>
    <row r="225" s="197" customFormat="1" ht="15.75" customHeight="1">
      <c r="A225" s="197"/>
      <c r="B225" s="197"/>
      <c r="C225" s="197"/>
      <c r="D225" s="197"/>
      <c r="E225" s="197"/>
      <c r="F225" s="197"/>
    </row>
    <row r="226" s="197" customFormat="1" ht="15.75" customHeight="1">
      <c r="A226" s="197"/>
      <c r="B226" s="197"/>
      <c r="C226" s="197"/>
      <c r="D226" s="197"/>
      <c r="E226" s="197"/>
      <c r="F226" s="197"/>
    </row>
    <row r="227" s="197" customFormat="1" ht="15.75" customHeight="1">
      <c r="A227" s="197"/>
      <c r="B227" s="197"/>
      <c r="C227" s="197"/>
      <c r="D227" s="197"/>
      <c r="E227" s="197"/>
      <c r="F227" s="197"/>
    </row>
    <row r="228" s="197" customFormat="1" ht="15.75" customHeight="1">
      <c r="A228" s="197"/>
      <c r="B228" s="197"/>
      <c r="C228" s="197"/>
      <c r="D228" s="197"/>
      <c r="E228" s="197"/>
      <c r="F228" s="197"/>
    </row>
    <row r="229" s="197" customFormat="1" ht="15.75" customHeight="1">
      <c r="A229" s="197"/>
      <c r="B229" s="197"/>
      <c r="C229" s="197"/>
      <c r="D229" s="197"/>
      <c r="E229" s="197"/>
      <c r="F229" s="197"/>
    </row>
    <row r="230" s="197" customFormat="1" ht="15.75" customHeight="1">
      <c r="A230" s="197"/>
      <c r="B230" s="197"/>
      <c r="C230" s="197"/>
      <c r="D230" s="197"/>
      <c r="E230" s="197"/>
      <c r="F230" s="197"/>
    </row>
    <row r="231" s="197" customFormat="1" ht="15.75" customHeight="1">
      <c r="A231" s="197"/>
      <c r="B231" s="197"/>
      <c r="C231" s="197"/>
      <c r="D231" s="197"/>
      <c r="E231" s="197"/>
      <c r="F231" s="197"/>
    </row>
    <row r="232" s="197" customFormat="1" ht="15.75" customHeight="1">
      <c r="A232" s="197"/>
      <c r="B232" s="197"/>
      <c r="C232" s="197"/>
      <c r="D232" s="197"/>
      <c r="E232" s="197"/>
      <c r="F232" s="197"/>
    </row>
    <row r="233" s="197" customFormat="1" ht="15.75" customHeight="1">
      <c r="A233" s="197"/>
      <c r="B233" s="197"/>
      <c r="C233" s="197"/>
      <c r="D233" s="197"/>
      <c r="E233" s="197"/>
      <c r="F233" s="197"/>
    </row>
    <row r="234" s="197" customFormat="1" ht="15.75" customHeight="1">
      <c r="A234" s="197"/>
      <c r="B234" s="197"/>
      <c r="C234" s="197"/>
      <c r="D234" s="197"/>
      <c r="E234" s="197"/>
      <c r="F234" s="197"/>
    </row>
    <row r="235" s="197" customFormat="1" ht="15.75" customHeight="1">
      <c r="A235" s="197"/>
      <c r="B235" s="197"/>
      <c r="C235" s="197"/>
      <c r="D235" s="197"/>
      <c r="E235" s="197"/>
      <c r="F235" s="197"/>
    </row>
    <row r="236" s="197" customFormat="1" ht="15.75" customHeight="1">
      <c r="A236" s="197"/>
      <c r="B236" s="197"/>
      <c r="C236" s="197"/>
      <c r="D236" s="197"/>
      <c r="E236" s="197"/>
      <c r="F236" s="197"/>
    </row>
    <row r="237" s="197" customFormat="1" ht="15.75" customHeight="1">
      <c r="A237" s="197"/>
      <c r="B237" s="197"/>
      <c r="C237" s="197"/>
      <c r="D237" s="197"/>
      <c r="E237" s="197"/>
      <c r="F237" s="197"/>
    </row>
    <row r="238" s="197" customFormat="1" ht="15.75" customHeight="1">
      <c r="A238" s="197"/>
      <c r="B238" s="197"/>
      <c r="C238" s="197"/>
      <c r="D238" s="197"/>
      <c r="E238" s="197"/>
      <c r="F238" s="197"/>
    </row>
    <row r="239" s="197" customFormat="1" ht="15.75" customHeight="1">
      <c r="A239" s="197"/>
      <c r="B239" s="197"/>
      <c r="C239" s="197"/>
      <c r="D239" s="197"/>
      <c r="E239" s="197"/>
      <c r="F239" s="197"/>
    </row>
    <row r="240" s="197" customFormat="1" ht="15.75" customHeight="1">
      <c r="A240" s="197"/>
      <c r="B240" s="197"/>
      <c r="C240" s="197"/>
      <c r="D240" s="197"/>
      <c r="E240" s="197"/>
      <c r="F240" s="197"/>
    </row>
    <row r="241" s="197" customFormat="1" ht="15.75" customHeight="1">
      <c r="A241" s="197"/>
      <c r="B241" s="197"/>
      <c r="C241" s="197"/>
      <c r="D241" s="197"/>
      <c r="E241" s="197"/>
      <c r="F241" s="197"/>
    </row>
    <row r="242" s="197" customFormat="1" ht="15.75" customHeight="1">
      <c r="A242" s="197"/>
      <c r="B242" s="197"/>
      <c r="C242" s="197"/>
      <c r="D242" s="197"/>
      <c r="E242" s="197"/>
      <c r="F242" s="197"/>
    </row>
    <row r="243" s="197" customFormat="1" ht="15.75" customHeight="1">
      <c r="A243" s="197"/>
      <c r="B243" s="197"/>
      <c r="C243" s="197"/>
      <c r="D243" s="197"/>
      <c r="E243" s="197"/>
      <c r="F243" s="197"/>
    </row>
  </sheetData>
  <mergeCells count="134">
    <mergeCell ref="A1:C1"/>
    <mergeCell ref="D1:D2"/>
    <mergeCell ref="E1:E2"/>
    <mergeCell ref="F1:F2"/>
    <mergeCell ref="A3:A4"/>
    <mergeCell ref="D3:D4"/>
    <mergeCell ref="A7:A8"/>
    <mergeCell ref="D7:D8"/>
    <mergeCell ref="F7:F8"/>
    <mergeCell ref="A9:A10"/>
    <mergeCell ref="D9:D10"/>
    <mergeCell ref="F9:F10"/>
    <mergeCell ref="A11:A12"/>
    <mergeCell ref="D11:D12"/>
    <mergeCell ref="F11:F12"/>
    <mergeCell ref="A13:A14"/>
    <mergeCell ref="D13:D14"/>
    <mergeCell ref="A15:A16"/>
    <mergeCell ref="D15:D16"/>
    <mergeCell ref="A17:A18"/>
    <mergeCell ref="D17:D18"/>
    <mergeCell ref="A19:A20"/>
    <mergeCell ref="D19:D20"/>
    <mergeCell ref="A21:A22"/>
    <mergeCell ref="D21:D22"/>
    <mergeCell ref="F21:F22"/>
    <mergeCell ref="A23:A24"/>
    <mergeCell ref="D23:D24"/>
    <mergeCell ref="A25:A26"/>
    <mergeCell ref="D25:D26"/>
    <mergeCell ref="A28:A29"/>
    <mergeCell ref="D28:D29"/>
    <mergeCell ref="A30:A31"/>
    <mergeCell ref="D30:D31"/>
    <mergeCell ref="A32:A33"/>
    <mergeCell ref="D32:D33"/>
    <mergeCell ref="A34:A35"/>
    <mergeCell ref="D34:D35"/>
    <mergeCell ref="A36:A37"/>
    <mergeCell ref="D36:D37"/>
    <mergeCell ref="A38:A39"/>
    <mergeCell ref="D38:D39"/>
    <mergeCell ref="A40:A41"/>
    <mergeCell ref="D40:D41"/>
    <mergeCell ref="A42:A43"/>
    <mergeCell ref="D42:D43"/>
    <mergeCell ref="A44:A45"/>
    <mergeCell ref="D44:D45"/>
    <mergeCell ref="A47:A48"/>
    <mergeCell ref="D47:D48"/>
    <mergeCell ref="A49:A52"/>
    <mergeCell ref="D49:D52"/>
    <mergeCell ref="A53:A56"/>
    <mergeCell ref="D53:D56"/>
    <mergeCell ref="A57:A60"/>
    <mergeCell ref="D57:D60"/>
    <mergeCell ref="A61:A63"/>
    <mergeCell ref="D61:D63"/>
    <mergeCell ref="F61:F63"/>
    <mergeCell ref="A64:A66"/>
    <mergeCell ref="D64:D66"/>
    <mergeCell ref="A67:A70"/>
    <mergeCell ref="D67:D70"/>
    <mergeCell ref="F67:F70"/>
    <mergeCell ref="A71:A74"/>
    <mergeCell ref="D71:D74"/>
    <mergeCell ref="F71:F74"/>
    <mergeCell ref="A75:A78"/>
    <mergeCell ref="D75:D78"/>
    <mergeCell ref="F75:F78"/>
    <mergeCell ref="A79:A82"/>
    <mergeCell ref="D79:D82"/>
    <mergeCell ref="A83:A86"/>
    <mergeCell ref="D83:D86"/>
    <mergeCell ref="A87:A90"/>
    <mergeCell ref="D87:D90"/>
    <mergeCell ref="A91:A94"/>
    <mergeCell ref="D91:D94"/>
    <mergeCell ref="A95:A98"/>
    <mergeCell ref="D95:D98"/>
    <mergeCell ref="A99:A102"/>
    <mergeCell ref="D99:D102"/>
    <mergeCell ref="A103:A106"/>
    <mergeCell ref="D103:D106"/>
    <mergeCell ref="A107:A110"/>
    <mergeCell ref="D107:D110"/>
    <mergeCell ref="A111:A112"/>
    <mergeCell ref="D111:D112"/>
    <mergeCell ref="A113:A116"/>
    <mergeCell ref="D113:D116"/>
    <mergeCell ref="F113:F116"/>
    <mergeCell ref="A117:A121"/>
    <mergeCell ref="D117:D121"/>
    <mergeCell ref="F117:F121"/>
    <mergeCell ref="A122:A123"/>
    <mergeCell ref="D122:D123"/>
    <mergeCell ref="A124:A125"/>
    <mergeCell ref="D124:D125"/>
    <mergeCell ref="A126:A129"/>
    <mergeCell ref="D126:D129"/>
    <mergeCell ref="A130:A133"/>
    <mergeCell ref="D130:D133"/>
    <mergeCell ref="F130:F133"/>
    <mergeCell ref="A134:A137"/>
    <mergeCell ref="D134:D137"/>
    <mergeCell ref="F134:F137"/>
    <mergeCell ref="A138:A139"/>
    <mergeCell ref="D138:D139"/>
    <mergeCell ref="A140:A143"/>
    <mergeCell ref="D140:D143"/>
    <mergeCell ref="A144:A145"/>
    <mergeCell ref="D144:D145"/>
    <mergeCell ref="A146:A149"/>
    <mergeCell ref="D146:D149"/>
    <mergeCell ref="F146:F149"/>
    <mergeCell ref="A150:A152"/>
    <mergeCell ref="D150:D152"/>
    <mergeCell ref="F150:F152"/>
    <mergeCell ref="A153:A156"/>
    <mergeCell ref="D153:D156"/>
    <mergeCell ref="F153:F156"/>
    <mergeCell ref="A157:A159"/>
    <mergeCell ref="D157:D159"/>
    <mergeCell ref="F157:F159"/>
    <mergeCell ref="A160:A161"/>
    <mergeCell ref="D160:D161"/>
    <mergeCell ref="F160:F161"/>
    <mergeCell ref="A162:A163"/>
    <mergeCell ref="F162:F163"/>
    <mergeCell ref="A164:A165"/>
    <mergeCell ref="D164:D165"/>
    <mergeCell ref="F164:F165"/>
    <mergeCell ref="A166:A167"/>
    <mergeCell ref="D166:D167"/>
  </mergeCells>
  <hyperlinks>
    <hyperlink r:id="rId1" ref="B3"/>
    <hyperlink r:id="rId1" ref="B7"/>
    <hyperlink r:id="rId2" ref="B9"/>
    <hyperlink r:id="rId2" ref="B11"/>
    <hyperlink r:id="rId2" ref="B13"/>
    <hyperlink r:id="rId2" ref="B15"/>
    <hyperlink r:id="rId1" ref="B17"/>
    <hyperlink r:id="rId2" ref="B19"/>
    <hyperlink r:id="rId1" ref="B21"/>
    <hyperlink r:id="rId1" ref="B23"/>
    <hyperlink r:id="rId1" ref="B25"/>
    <hyperlink r:id="rId3" ref="B27"/>
    <hyperlink r:id="rId2" ref="B28"/>
    <hyperlink r:id="rId2" ref="B30"/>
    <hyperlink r:id="rId2" ref="B32"/>
    <hyperlink r:id="rId2" ref="B34"/>
    <hyperlink r:id="rId1" ref="B36"/>
    <hyperlink r:id="rId2" ref="B38"/>
    <hyperlink r:id="rId1" ref="B40"/>
    <hyperlink r:id="rId2" ref="B42"/>
    <hyperlink r:id="rId2" ref="B44"/>
    <hyperlink r:id="rId1" ref="B47"/>
    <hyperlink r:id="rId1" ref="B49"/>
    <hyperlink r:id="rId2" ref="B51"/>
    <hyperlink r:id="rId2" ref="B53"/>
    <hyperlink r:id="rId2" ref="B55"/>
    <hyperlink r:id="rId2" ref="B57"/>
    <hyperlink r:id="rId2" ref="B59"/>
    <hyperlink r:id="rId2" ref="B62"/>
    <hyperlink r:id="rId2" ref="B65"/>
    <hyperlink r:id="rId1" ref="B67"/>
    <hyperlink r:id="rId2" ref="B69"/>
    <hyperlink r:id="rId2" ref="B71"/>
    <hyperlink r:id="rId2" ref="B73"/>
    <hyperlink r:id="rId2" ref="B77"/>
    <hyperlink r:id="rId1" ref="B79"/>
    <hyperlink r:id="rId2" ref="B81"/>
    <hyperlink r:id="rId1" ref="B83"/>
    <hyperlink r:id="rId2" ref="B85"/>
    <hyperlink r:id="rId2" ref="B87"/>
    <hyperlink r:id="rId2" ref="B89"/>
    <hyperlink r:id="rId2" ref="B91"/>
    <hyperlink r:id="rId2" ref="B93"/>
    <hyperlink r:id="rId1" ref="B95"/>
    <hyperlink r:id="rId2" ref="B97"/>
    <hyperlink r:id="rId2" ref="B99"/>
    <hyperlink r:id="rId2" ref="B101"/>
    <hyperlink r:id="rId1" ref="B103"/>
    <hyperlink r:id="rId2" ref="B105"/>
    <hyperlink r:id="rId1" ref="B107"/>
    <hyperlink r:id="rId2" ref="B109"/>
    <hyperlink r:id="rId1" ref="B111"/>
    <hyperlink r:id="rId1" ref="B113"/>
    <hyperlink r:id="rId2" ref="B115"/>
    <hyperlink r:id="rId2" ref="B118"/>
    <hyperlink r:id="rId2" ref="B120"/>
    <hyperlink r:id="rId2" ref="B122"/>
    <hyperlink r:id="rId1" ref="B124"/>
    <hyperlink r:id="rId1" ref="B126"/>
    <hyperlink r:id="rId2" ref="B128"/>
    <hyperlink r:id="rId1" ref="B130"/>
    <hyperlink r:id="rId2" ref="B132"/>
    <hyperlink r:id="rId1" ref="B134"/>
    <hyperlink r:id="rId2" ref="B136"/>
    <hyperlink r:id="rId1" ref="B138"/>
    <hyperlink r:id="rId2" ref="B140"/>
    <hyperlink r:id="rId2" ref="B142"/>
    <hyperlink r:id="rId1" ref="B144"/>
    <hyperlink r:id="rId2" ref="B148"/>
    <hyperlink r:id="rId2" ref="B151"/>
    <hyperlink r:id="rId2" ref="B155"/>
    <hyperlink r:id="rId1" ref="B160"/>
    <hyperlink r:id="rId1" ref="B162"/>
    <hyperlink r:id="rId1" ref="B164"/>
    <hyperlink r:id="rId2" ref="B166"/>
  </hyperlinks>
  <printOptions headings="0" gridLines="1"/>
  <pageMargins left="0" right="0" top="0" bottom="0" header="0" footer="0"/>
  <pageSetup paperSize="9" scale="31" fitToWidth="1" fitToHeight="1" pageOrder="overThenDown"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1"/>
  </sheetPr>
  <sheetViews>
    <sheetView view="pageBreakPreview" topLeftCell="A1" zoomScale="100" workbookViewId="0">
      <pane ySplit="2" topLeftCell="A3" activePane="bottomLeft" state="frozen"/>
      <selection activeCell="B4" activeCellId="0" sqref="B4"/>
    </sheetView>
  </sheetViews>
  <sheetFormatPr defaultColWidth="12.630000000000001" defaultRowHeight="15.75" customHeight="1"/>
  <cols>
    <col customWidth="1" min="1" max="1" style="1" width="19.629999999999999"/>
    <col customWidth="1" min="2" max="2" style="1" width="142.25"/>
    <col customWidth="1" min="3" max="3" style="1" width="16.379999999999999"/>
    <col customWidth="1" min="4" max="4" style="1" width="18.879999999999999"/>
    <col customWidth="1" min="5" max="7" style="1" width="27.629999999999999"/>
    <col min="8" max="124" style="197" width="12.630000000000001"/>
    <col min="125" max="16384" style="1" width="12.630000000000001"/>
  </cols>
  <sheetData>
    <row r="1" ht="20.25">
      <c r="A1" s="373" t="s">
        <v>715</v>
      </c>
      <c r="B1" s="373"/>
      <c r="C1" s="373"/>
      <c r="D1" s="55" t="s">
        <v>716</v>
      </c>
      <c r="E1" s="450" t="s">
        <v>717</v>
      </c>
      <c r="F1" s="55" t="s">
        <v>607</v>
      </c>
      <c r="G1" s="450" t="s">
        <v>608</v>
      </c>
    </row>
    <row r="2" ht="18">
      <c r="A2" s="451" t="s">
        <v>2</v>
      </c>
      <c r="B2" s="451" t="s">
        <v>609</v>
      </c>
      <c r="C2" s="451" t="s">
        <v>610</v>
      </c>
      <c r="D2" s="1"/>
    </row>
    <row r="3" ht="16.5">
      <c r="A3" s="452" t="s">
        <v>718</v>
      </c>
      <c r="B3" s="544" t="str">
        <f>HYPERLINK("https://dm.henkel-dam.com/is/content/henkel/ru-ceresit-tds-in10-gruntinterier","Грунтовка под финишную отделку")</f>
        <v xml:space="preserve">Грунтовка под финишную отделку</v>
      </c>
      <c r="C3" s="470" t="s">
        <v>613</v>
      </c>
      <c r="D3" s="463"/>
      <c r="E3" s="456"/>
      <c r="F3" s="463" t="s">
        <v>719</v>
      </c>
      <c r="G3" s="463"/>
    </row>
    <row r="4" ht="16.5">
      <c r="A4" s="70"/>
      <c r="B4" s="464" t="s">
        <v>720</v>
      </c>
      <c r="C4" s="471" t="s">
        <v>647</v>
      </c>
      <c r="D4" s="545" t="s">
        <v>721</v>
      </c>
      <c r="E4" s="466"/>
      <c r="F4" s="546" t="s">
        <v>722</v>
      </c>
      <c r="G4" s="546"/>
    </row>
    <row r="5" ht="16.5">
      <c r="A5" s="452" t="s">
        <v>723</v>
      </c>
      <c r="B5" s="544" t="str">
        <f>HYPERLINK("https://dm.henkel-dam.com/is/content/henkel/ru-ceresit-tds-in10-gruntinterier","Грунтовка под финишную отделку")</f>
        <v xml:space="preserve">Грунтовка под финишную отделку</v>
      </c>
      <c r="C5" s="454" t="s">
        <v>613</v>
      </c>
      <c r="D5" s="463"/>
      <c r="E5" s="456"/>
      <c r="F5" s="463" t="s">
        <v>719</v>
      </c>
      <c r="G5" s="463"/>
    </row>
    <row r="6" ht="16.5">
      <c r="A6" s="70"/>
      <c r="B6" s="464" t="s">
        <v>724</v>
      </c>
      <c r="C6" s="465" t="s">
        <v>647</v>
      </c>
      <c r="D6" s="545" t="s">
        <v>725</v>
      </c>
      <c r="E6" s="466"/>
      <c r="F6" s="546" t="s">
        <v>726</v>
      </c>
      <c r="G6" s="546"/>
    </row>
    <row r="7" ht="16.5">
      <c r="A7" s="452" t="s">
        <v>12</v>
      </c>
      <c r="B7" s="547" t="s">
        <v>727</v>
      </c>
      <c r="C7" s="454" t="s">
        <v>613</v>
      </c>
      <c r="D7" s="463"/>
      <c r="E7" s="456"/>
      <c r="F7" s="548" t="s">
        <v>628</v>
      </c>
      <c r="G7" s="463"/>
    </row>
    <row r="8" ht="16.5">
      <c r="A8" s="70"/>
      <c r="B8" s="457" t="s">
        <v>728</v>
      </c>
      <c r="C8" s="465" t="s">
        <v>613</v>
      </c>
      <c r="D8" s="545" t="s">
        <v>729</v>
      </c>
      <c r="E8" s="466"/>
      <c r="F8" s="546" t="s">
        <v>730</v>
      </c>
      <c r="G8" s="546"/>
    </row>
    <row r="9" ht="16.5">
      <c r="A9" s="452" t="s">
        <v>230</v>
      </c>
      <c r="B9" s="453" t="str">
        <f>HYPERLINK("https://dm.henkel-dam.com/is/content/henkel/ru-ceresit-tds-in10-gruntinterier","Грунтовка под финишную отделку")</f>
        <v xml:space="preserve">Грунтовка под финишную отделку</v>
      </c>
      <c r="C9" s="454" t="s">
        <v>613</v>
      </c>
      <c r="D9" s="463"/>
      <c r="E9" s="456"/>
      <c r="F9" s="463" t="s">
        <v>731</v>
      </c>
      <c r="G9" s="463"/>
    </row>
    <row r="10" ht="16.5">
      <c r="A10" s="70"/>
      <c r="B10" s="464" t="s">
        <v>732</v>
      </c>
      <c r="C10" s="465" t="s">
        <v>647</v>
      </c>
      <c r="D10" s="545" t="s">
        <v>733</v>
      </c>
      <c r="E10" s="466"/>
      <c r="F10" s="546" t="s">
        <v>734</v>
      </c>
      <c r="G10" s="546"/>
    </row>
    <row r="11" ht="16.5">
      <c r="A11" s="452" t="s">
        <v>735</v>
      </c>
      <c r="B11" s="453" t="str">
        <f>HYPERLINK("https://dm.henkel-dam.com/is/content/henkel/ru-ceresit-tds-in10-gruntinterier","Грунтовка под финишную отделку")</f>
        <v xml:space="preserve">Грунтовка под финишную отделку</v>
      </c>
      <c r="C11" s="454" t="s">
        <v>613</v>
      </c>
      <c r="D11" s="463"/>
      <c r="E11" s="456"/>
      <c r="F11" s="463" t="s">
        <v>731</v>
      </c>
      <c r="G11" s="463"/>
    </row>
    <row r="12" ht="16.5">
      <c r="A12" s="70"/>
      <c r="B12" s="467" t="s">
        <v>736</v>
      </c>
      <c r="C12" s="465" t="s">
        <v>647</v>
      </c>
      <c r="D12" s="545" t="s">
        <v>737</v>
      </c>
      <c r="E12" s="466"/>
      <c r="F12" s="546" t="s">
        <v>734</v>
      </c>
      <c r="G12" s="546"/>
    </row>
    <row r="13" ht="16.5">
      <c r="A13" s="452" t="s">
        <v>738</v>
      </c>
      <c r="B13" s="453" t="str">
        <f>HYPERLINK("https://dm.henkel-dam.com/is/content/henkel/ru-ceresit-tds-in10-gruntinterier","Грунтовка под финишную отделку")</f>
        <v xml:space="preserve">Грунтовка под финишную отделку</v>
      </c>
      <c r="C13" s="454" t="s">
        <v>613</v>
      </c>
      <c r="D13" s="463"/>
      <c r="E13" s="456"/>
      <c r="F13" s="463" t="s">
        <v>731</v>
      </c>
      <c r="G13" s="463"/>
    </row>
    <row r="14" ht="16.5">
      <c r="A14" s="70"/>
      <c r="B14" s="457" t="s">
        <v>739</v>
      </c>
      <c r="C14" s="465" t="s">
        <v>647</v>
      </c>
      <c r="D14" s="545" t="s">
        <v>740</v>
      </c>
      <c r="E14" s="466"/>
      <c r="F14" s="549" t="s">
        <v>741</v>
      </c>
      <c r="G14" s="546"/>
    </row>
    <row r="15" ht="16.5">
      <c r="A15" s="452" t="s">
        <v>742</v>
      </c>
      <c r="B15" s="453" t="s">
        <v>743</v>
      </c>
      <c r="C15" s="470" t="s">
        <v>613</v>
      </c>
      <c r="D15" s="463"/>
      <c r="E15" s="456"/>
      <c r="F15" s="463" t="s">
        <v>731</v>
      </c>
      <c r="G15" s="463"/>
    </row>
    <row r="16" ht="16.5">
      <c r="A16" s="70"/>
      <c r="B16" s="457" t="s">
        <v>744</v>
      </c>
      <c r="C16" s="471" t="s">
        <v>647</v>
      </c>
      <c r="D16" s="545" t="s">
        <v>740</v>
      </c>
      <c r="E16" s="466"/>
      <c r="F16" s="546" t="s">
        <v>741</v>
      </c>
      <c r="G16" s="546"/>
    </row>
    <row r="17" ht="16.5">
      <c r="A17" s="452" t="s">
        <v>232</v>
      </c>
      <c r="B17" s="453" t="s">
        <v>743</v>
      </c>
      <c r="C17" s="470" t="s">
        <v>613</v>
      </c>
      <c r="D17" s="463"/>
      <c r="E17" s="456"/>
      <c r="F17" s="463" t="s">
        <v>731</v>
      </c>
      <c r="G17" s="463"/>
    </row>
    <row r="18" ht="16.5">
      <c r="A18" s="70"/>
      <c r="B18" s="467" t="s">
        <v>745</v>
      </c>
      <c r="C18" s="471" t="s">
        <v>647</v>
      </c>
      <c r="D18" s="545" t="s">
        <v>737</v>
      </c>
      <c r="E18" s="466"/>
      <c r="F18" s="546" t="s">
        <v>734</v>
      </c>
      <c r="G18" s="546"/>
    </row>
    <row r="19" ht="16.5">
      <c r="A19" s="452" t="s">
        <v>746</v>
      </c>
      <c r="B19" s="453" t="s">
        <v>743</v>
      </c>
      <c r="C19" s="470" t="s">
        <v>613</v>
      </c>
      <c r="D19" s="463"/>
      <c r="E19" s="456"/>
      <c r="F19" s="463" t="s">
        <v>731</v>
      </c>
      <c r="G19" s="463"/>
    </row>
    <row r="20" ht="16.5">
      <c r="A20" s="70"/>
      <c r="B20" s="457" t="s">
        <v>747</v>
      </c>
      <c r="C20" s="471" t="s">
        <v>647</v>
      </c>
      <c r="D20" s="545" t="s">
        <v>748</v>
      </c>
      <c r="E20" s="466"/>
      <c r="F20" s="546" t="s">
        <v>749</v>
      </c>
      <c r="G20" s="546"/>
    </row>
    <row r="21" ht="16.5">
      <c r="A21" s="452" t="s">
        <v>234</v>
      </c>
      <c r="B21" s="453" t="s">
        <v>743</v>
      </c>
      <c r="C21" s="454" t="s">
        <v>613</v>
      </c>
      <c r="D21" s="463"/>
      <c r="E21" s="456"/>
      <c r="F21" s="463" t="s">
        <v>731</v>
      </c>
      <c r="G21" s="463"/>
    </row>
    <row r="22" ht="16.5">
      <c r="A22" s="70"/>
      <c r="B22" s="467" t="s">
        <v>750</v>
      </c>
      <c r="C22" s="465" t="s">
        <v>647</v>
      </c>
      <c r="D22" s="545" t="s">
        <v>733</v>
      </c>
      <c r="E22" s="466"/>
      <c r="F22" s="546" t="s">
        <v>734</v>
      </c>
      <c r="G22" s="546"/>
    </row>
    <row r="23" ht="16.5">
      <c r="A23" s="452" t="s">
        <v>236</v>
      </c>
      <c r="B23" s="453" t="s">
        <v>743</v>
      </c>
      <c r="C23" s="454" t="s">
        <v>613</v>
      </c>
      <c r="D23" s="463"/>
      <c r="E23" s="456"/>
      <c r="F23" s="463" t="s">
        <v>731</v>
      </c>
      <c r="G23" s="463"/>
    </row>
    <row r="24" ht="16.5">
      <c r="A24" s="70"/>
      <c r="B24" s="467" t="s">
        <v>747</v>
      </c>
      <c r="C24" s="465" t="s">
        <v>647</v>
      </c>
      <c r="D24" s="545" t="s">
        <v>737</v>
      </c>
      <c r="E24" s="466"/>
      <c r="F24" s="546" t="s">
        <v>734</v>
      </c>
      <c r="G24" s="546"/>
    </row>
    <row r="25" ht="16.5">
      <c r="A25" s="452" t="s">
        <v>336</v>
      </c>
      <c r="B25" s="453" t="s">
        <v>743</v>
      </c>
      <c r="C25" s="470" t="s">
        <v>613</v>
      </c>
      <c r="D25" s="463"/>
      <c r="E25" s="456"/>
      <c r="F25" s="463" t="s">
        <v>731</v>
      </c>
      <c r="G25" s="463"/>
    </row>
    <row r="26" ht="16.5">
      <c r="A26" s="70"/>
      <c r="B26" s="464" t="s">
        <v>751</v>
      </c>
      <c r="C26" s="502" t="s">
        <v>752</v>
      </c>
      <c r="D26" s="545" t="s">
        <v>753</v>
      </c>
      <c r="E26" s="466"/>
      <c r="F26" s="546" t="s">
        <v>754</v>
      </c>
      <c r="G26" s="546"/>
    </row>
    <row r="27" ht="16.5">
      <c r="A27" s="452" t="s">
        <v>140</v>
      </c>
      <c r="B27" s="453" t="str">
        <f>HYPERLINK("https://dm.henkel-dam.com/is/content/henkel/ru-ceresit-tds-in10-gruntinterier","Грунтовка под финишную отделку")</f>
        <v xml:space="preserve">Грунтовка под финишную отделку</v>
      </c>
      <c r="C27" s="454" t="s">
        <v>613</v>
      </c>
      <c r="D27" s="463"/>
      <c r="E27" s="456"/>
      <c r="F27" s="463" t="s">
        <v>731</v>
      </c>
      <c r="G27" s="463"/>
    </row>
    <row r="28" ht="17" customHeight="1">
      <c r="A28" s="70"/>
      <c r="B28" s="457" t="s">
        <v>755</v>
      </c>
      <c r="C28" s="465" t="s">
        <v>613</v>
      </c>
      <c r="D28" s="545" t="s">
        <v>756</v>
      </c>
      <c r="E28" s="466"/>
      <c r="F28" s="546" t="s">
        <v>757</v>
      </c>
      <c r="G28" s="546"/>
    </row>
    <row r="29" ht="16.5">
      <c r="A29" s="460" t="s">
        <v>22</v>
      </c>
      <c r="B29" s="453" t="str">
        <f>HYPERLINK("http://www.teohim.ru/beton/mtr/fljuat/","Пропитка упрочняющая обеспыливающая")</f>
        <v xml:space="preserve">Пропитка упрочняющая обеспыливающая</v>
      </c>
      <c r="C29" s="462" t="s">
        <v>613</v>
      </c>
      <c r="D29" s="550" t="s">
        <v>758</v>
      </c>
      <c r="E29" s="463"/>
      <c r="F29" s="463" t="s">
        <v>759</v>
      </c>
      <c r="G29" s="463"/>
    </row>
    <row r="30" ht="16.5">
      <c r="A30" s="452" t="s">
        <v>760</v>
      </c>
      <c r="B30" s="453" t="s">
        <v>627</v>
      </c>
      <c r="C30" s="454" t="s">
        <v>613</v>
      </c>
      <c r="D30" s="463"/>
      <c r="E30" s="456"/>
      <c r="F30" s="456" t="s">
        <v>628</v>
      </c>
      <c r="G30" s="456"/>
    </row>
    <row r="31" ht="16.5">
      <c r="A31" s="70"/>
      <c r="B31" s="457" t="s">
        <v>761</v>
      </c>
      <c r="C31" s="551" t="s">
        <v>762</v>
      </c>
      <c r="D31" s="545" t="s">
        <v>763</v>
      </c>
      <c r="E31" s="546"/>
      <c r="F31" s="546" t="s">
        <v>764</v>
      </c>
      <c r="G31" s="546"/>
    </row>
    <row r="32" ht="16.5">
      <c r="A32" s="452" t="s">
        <v>765</v>
      </c>
      <c r="B32" s="453" t="str">
        <f>HYPERLINK("http://www.ceresit.ru/content/dam/uac/ceresit/russia/movedAssets/master/certificates/TO2019/CT19Betonkontakt.pdf","Грунтовка Бетонконтакт")</f>
        <v xml:space="preserve">Грунтовка Бетонконтакт</v>
      </c>
      <c r="C32" s="454" t="s">
        <v>613</v>
      </c>
      <c r="D32" s="463"/>
      <c r="E32" s="463"/>
      <c r="F32" s="456" t="s">
        <v>614</v>
      </c>
      <c r="G32" s="463"/>
    </row>
    <row r="33" ht="16.5">
      <c r="A33" s="70"/>
      <c r="B33" s="457" t="s">
        <v>761</v>
      </c>
      <c r="C33" s="551" t="s">
        <v>762</v>
      </c>
      <c r="D33" s="545" t="s">
        <v>763</v>
      </c>
      <c r="E33" s="552"/>
      <c r="F33" s="546" t="s">
        <v>764</v>
      </c>
      <c r="G33" s="552"/>
    </row>
    <row r="34" ht="16.5">
      <c r="A34" s="452" t="s">
        <v>766</v>
      </c>
      <c r="B34" s="453" t="s">
        <v>627</v>
      </c>
      <c r="C34" s="454" t="s">
        <v>613</v>
      </c>
      <c r="D34" s="463"/>
      <c r="E34" s="463"/>
      <c r="F34" s="456" t="s">
        <v>628</v>
      </c>
      <c r="G34" s="463"/>
    </row>
    <row r="35" ht="16.5">
      <c r="A35" s="70"/>
      <c r="B35" s="457" t="s">
        <v>761</v>
      </c>
      <c r="C35" s="551" t="s">
        <v>767</v>
      </c>
      <c r="D35" s="545" t="s">
        <v>768</v>
      </c>
      <c r="E35" s="546"/>
      <c r="F35" s="546" t="s">
        <v>764</v>
      </c>
      <c r="G35" s="546"/>
    </row>
    <row r="36" ht="16.5">
      <c r="A36" s="452" t="s">
        <v>769</v>
      </c>
      <c r="B36" s="453" t="str">
        <f>HYPERLINK("http://www.ceresit.ru/content/dam/uac/ceresit/russia/movedAssets/master/certificates/TO2019/CT19Betonkontakt.pdf","Грунтовка Бетонконтакт")</f>
        <v xml:space="preserve">Грунтовка Бетонконтакт</v>
      </c>
      <c r="C36" s="454" t="s">
        <v>613</v>
      </c>
      <c r="D36" s="463"/>
      <c r="E36" s="463"/>
      <c r="F36" s="456" t="s">
        <v>614</v>
      </c>
      <c r="G36" s="463"/>
    </row>
    <row r="37" ht="16.5">
      <c r="A37" s="70"/>
      <c r="B37" s="457" t="s">
        <v>761</v>
      </c>
      <c r="C37" s="551" t="s">
        <v>767</v>
      </c>
      <c r="D37" s="545" t="s">
        <v>768</v>
      </c>
      <c r="E37" s="546"/>
      <c r="F37" s="546" t="s">
        <v>764</v>
      </c>
      <c r="G37" s="546"/>
    </row>
    <row r="38" ht="16.5">
      <c r="A38" s="452" t="s">
        <v>770</v>
      </c>
      <c r="B38" s="453" t="s">
        <v>627</v>
      </c>
      <c r="C38" s="454" t="s">
        <v>613</v>
      </c>
      <c r="D38" s="463"/>
      <c r="E38" s="463"/>
      <c r="F38" s="456" t="s">
        <v>628</v>
      </c>
      <c r="G38" s="463"/>
    </row>
    <row r="39" ht="16.5">
      <c r="A39" s="70"/>
      <c r="B39" s="457" t="s">
        <v>761</v>
      </c>
      <c r="C39" s="553" t="s">
        <v>771</v>
      </c>
      <c r="D39" s="545" t="s">
        <v>772</v>
      </c>
      <c r="E39" s="546"/>
      <c r="F39" s="546" t="s">
        <v>773</v>
      </c>
      <c r="G39" s="546"/>
    </row>
    <row r="40" ht="16.5">
      <c r="A40" s="452" t="s">
        <v>774</v>
      </c>
      <c r="B40" s="453" t="str">
        <f>HYPERLINK("http://www.ceresit.ru/content/dam/uac/ceresit/russia/movedAssets/master/certificates/TO2019/CT19Betonkontakt.pdf","Грунтовка Бетонконтакт")</f>
        <v xml:space="preserve">Грунтовка Бетонконтакт</v>
      </c>
      <c r="C40" s="454" t="s">
        <v>613</v>
      </c>
      <c r="D40" s="463"/>
      <c r="E40" s="463"/>
      <c r="F40" s="456" t="s">
        <v>614</v>
      </c>
      <c r="G40" s="463"/>
    </row>
    <row r="41" ht="16.5">
      <c r="A41" s="70"/>
      <c r="B41" s="457" t="s">
        <v>761</v>
      </c>
      <c r="C41" s="553" t="s">
        <v>771</v>
      </c>
      <c r="D41" s="545" t="s">
        <v>772</v>
      </c>
      <c r="E41" s="552"/>
      <c r="F41" s="546" t="s">
        <v>773</v>
      </c>
      <c r="G41" s="552"/>
    </row>
    <row r="42" ht="16.5">
      <c r="A42" s="452" t="s">
        <v>775</v>
      </c>
      <c r="B42" s="453" t="s">
        <v>627</v>
      </c>
      <c r="C42" s="470" t="s">
        <v>613</v>
      </c>
      <c r="D42" s="463"/>
      <c r="E42" s="463"/>
      <c r="F42" s="456" t="s">
        <v>628</v>
      </c>
      <c r="G42" s="463"/>
    </row>
    <row r="43" ht="16.5">
      <c r="A43" s="70"/>
      <c r="B43" s="457" t="s">
        <v>761</v>
      </c>
      <c r="C43" s="553" t="s">
        <v>771</v>
      </c>
      <c r="D43" s="545" t="s">
        <v>776</v>
      </c>
      <c r="E43" s="552"/>
      <c r="F43" s="546" t="s">
        <v>777</v>
      </c>
      <c r="G43" s="552"/>
    </row>
    <row r="44" ht="16.5">
      <c r="A44" s="452" t="s">
        <v>778</v>
      </c>
      <c r="B44" s="453" t="s">
        <v>627</v>
      </c>
      <c r="C44" s="470" t="s">
        <v>613</v>
      </c>
      <c r="D44" s="554"/>
      <c r="E44" s="463"/>
      <c r="F44" s="456" t="s">
        <v>628</v>
      </c>
      <c r="G44" s="463"/>
    </row>
    <row r="45" ht="33">
      <c r="A45" s="58"/>
      <c r="B45" s="479" t="s">
        <v>779</v>
      </c>
      <c r="C45" s="503" t="s">
        <v>647</v>
      </c>
      <c r="D45" s="555"/>
      <c r="E45" s="552"/>
      <c r="F45" s="556" t="s">
        <v>780</v>
      </c>
      <c r="G45" s="552" t="s">
        <v>781</v>
      </c>
    </row>
    <row r="46" ht="16.5">
      <c r="A46" s="70"/>
      <c r="B46" s="457" t="s">
        <v>761</v>
      </c>
      <c r="C46" s="553" t="s">
        <v>762</v>
      </c>
      <c r="D46" s="545" t="s">
        <v>763</v>
      </c>
      <c r="E46" s="546"/>
      <c r="F46" s="546" t="s">
        <v>764</v>
      </c>
      <c r="G46" s="546"/>
    </row>
    <row r="47" ht="18" customHeight="1">
      <c r="A47" s="452" t="s">
        <v>782</v>
      </c>
      <c r="B47" s="453" t="s">
        <v>627</v>
      </c>
      <c r="C47" s="470" t="s">
        <v>613</v>
      </c>
      <c r="D47" s="463"/>
      <c r="E47" s="463"/>
      <c r="F47" s="456" t="s">
        <v>628</v>
      </c>
      <c r="G47" s="463"/>
    </row>
    <row r="48" ht="19" customHeight="1">
      <c r="A48" s="70"/>
      <c r="B48" s="467" t="s">
        <v>783</v>
      </c>
      <c r="C48" s="553" t="s">
        <v>771</v>
      </c>
      <c r="D48" s="545" t="s">
        <v>784</v>
      </c>
      <c r="E48" s="546"/>
      <c r="F48" s="546" t="s">
        <v>785</v>
      </c>
      <c r="G48" s="546"/>
    </row>
    <row r="49" ht="18" customHeight="1">
      <c r="A49" s="452" t="s">
        <v>786</v>
      </c>
      <c r="B49" s="453" t="str">
        <f>HYPERLINK("http://www.ceresit.ru/content/dam/uac/ceresit/russia/movedAssets/master/certificates/TO2019/CT19Betonkontakt.pdf","Грунтовка Бетонконтакт")</f>
        <v xml:space="preserve">Грунтовка Бетонконтакт</v>
      </c>
      <c r="C49" s="470" t="s">
        <v>613</v>
      </c>
      <c r="D49" s="463"/>
      <c r="E49" s="463"/>
      <c r="F49" s="456" t="s">
        <v>614</v>
      </c>
      <c r="G49" s="463"/>
    </row>
    <row r="50" ht="16" customHeight="1">
      <c r="A50" s="70"/>
      <c r="B50" s="467" t="s">
        <v>783</v>
      </c>
      <c r="C50" s="553" t="s">
        <v>771</v>
      </c>
      <c r="D50" s="545" t="s">
        <v>784</v>
      </c>
      <c r="E50" s="546"/>
      <c r="F50" s="546" t="s">
        <v>785</v>
      </c>
      <c r="G50" s="546"/>
    </row>
    <row r="51" ht="16.5">
      <c r="A51" s="520" t="s">
        <v>340</v>
      </c>
      <c r="B51" s="536" t="str">
        <f>HYPERLINK("https://dm.henkel-dam.com/is/content/henkel/ru-ceresit-tds-in10-gruntinterier","Грунтовка под финишную отделку")</f>
        <v xml:space="preserve">Грунтовка под финишную отделку</v>
      </c>
      <c r="C51" s="557" t="s">
        <v>613</v>
      </c>
      <c r="D51" s="463"/>
      <c r="E51" s="463"/>
      <c r="F51" s="463" t="s">
        <v>731</v>
      </c>
      <c r="G51" s="463"/>
    </row>
    <row r="52" ht="16.5">
      <c r="A52" s="70"/>
      <c r="B52" s="464" t="s">
        <v>787</v>
      </c>
      <c r="C52" s="558" t="s">
        <v>647</v>
      </c>
      <c r="D52" s="559" t="s">
        <v>788</v>
      </c>
      <c r="E52" s="546"/>
      <c r="F52" s="489" t="s">
        <v>789</v>
      </c>
      <c r="G52" s="546"/>
    </row>
    <row r="53" ht="16.5">
      <c r="A53" s="452" t="s">
        <v>790</v>
      </c>
      <c r="B53" s="453" t="s">
        <v>791</v>
      </c>
      <c r="C53" s="454" t="s">
        <v>613</v>
      </c>
      <c r="D53" s="463"/>
      <c r="E53" s="463"/>
      <c r="F53" s="463" t="s">
        <v>792</v>
      </c>
      <c r="G53" s="463"/>
    </row>
    <row r="54" ht="19.5" customHeight="1">
      <c r="A54" s="70"/>
      <c r="B54" s="457" t="s">
        <v>793</v>
      </c>
      <c r="C54" s="465">
        <v>5</v>
      </c>
      <c r="D54" s="545" t="s">
        <v>794</v>
      </c>
      <c r="E54" s="546"/>
      <c r="F54" s="546" t="s">
        <v>795</v>
      </c>
      <c r="G54" s="546" t="s">
        <v>796</v>
      </c>
    </row>
    <row r="55" s="197" customFormat="1" ht="15.75" customHeight="1">
      <c r="A55" s="560"/>
      <c r="B55" s="560"/>
      <c r="C55" s="560"/>
      <c r="D55" s="197"/>
      <c r="E55" s="197"/>
      <c r="F55" s="197"/>
      <c r="G55" s="197"/>
    </row>
    <row r="56" s="197" customFormat="1" ht="15.75" customHeight="1">
      <c r="A56" s="561" t="s">
        <v>797</v>
      </c>
      <c r="B56" s="561"/>
      <c r="C56" s="561"/>
      <c r="D56" s="197"/>
      <c r="E56" s="197"/>
      <c r="F56" s="197"/>
      <c r="G56" s="197"/>
    </row>
    <row r="57" s="197" customFormat="1" ht="15.75" customHeight="1">
      <c r="A57" s="560"/>
      <c r="B57" s="560"/>
      <c r="C57" s="560"/>
      <c r="D57" s="197"/>
      <c r="E57" s="197"/>
      <c r="F57" s="197"/>
      <c r="G57" s="197"/>
    </row>
    <row r="58" s="197" customFormat="1" ht="15.75" customHeight="1">
      <c r="A58" s="560"/>
      <c r="B58" s="560"/>
      <c r="C58" s="560"/>
      <c r="D58" s="197"/>
      <c r="E58" s="197"/>
      <c r="F58" s="197"/>
      <c r="G58" s="197"/>
    </row>
    <row r="59" s="197" customFormat="1" ht="15.75" customHeight="1">
      <c r="A59" s="197"/>
      <c r="B59" s="197"/>
      <c r="C59" s="197"/>
      <c r="D59" s="197"/>
      <c r="E59" s="197"/>
      <c r="F59" s="197"/>
      <c r="G59" s="197"/>
    </row>
    <row r="60" s="197" customFormat="1" ht="15.75" customHeight="1">
      <c r="A60" s="197"/>
      <c r="B60" s="197"/>
      <c r="C60" s="197"/>
      <c r="D60" s="197"/>
      <c r="E60" s="197"/>
      <c r="F60" s="197"/>
      <c r="G60" s="197"/>
    </row>
    <row r="61" s="197" customFormat="1" ht="15.75" customHeight="1">
      <c r="A61" s="197"/>
      <c r="B61" s="197"/>
      <c r="C61" s="197"/>
      <c r="D61" s="197"/>
      <c r="E61" s="197"/>
      <c r="F61" s="197"/>
      <c r="G61" s="197"/>
    </row>
    <row r="62" s="197" customFormat="1" ht="15.75" customHeight="1">
      <c r="A62" s="197"/>
      <c r="B62" s="197"/>
      <c r="C62" s="197"/>
      <c r="D62" s="197"/>
      <c r="E62" s="197"/>
      <c r="F62" s="197"/>
      <c r="G62" s="197"/>
    </row>
    <row r="63" s="197" customFormat="1" ht="15.75" customHeight="1">
      <c r="A63" s="197"/>
      <c r="B63" s="197"/>
      <c r="C63" s="197"/>
      <c r="D63" s="197"/>
      <c r="E63" s="197"/>
      <c r="F63" s="197"/>
      <c r="G63" s="197"/>
    </row>
    <row r="64" s="197" customFormat="1" ht="15.75" customHeight="1">
      <c r="A64" s="197"/>
      <c r="B64" s="197"/>
      <c r="C64" s="197"/>
      <c r="D64" s="197"/>
      <c r="E64" s="197"/>
      <c r="F64" s="197"/>
      <c r="G64" s="197"/>
    </row>
    <row r="65" s="197" customFormat="1" ht="15.75" customHeight="1">
      <c r="A65" s="197"/>
      <c r="B65" s="197"/>
      <c r="C65" s="197"/>
      <c r="D65" s="197"/>
      <c r="E65" s="197"/>
      <c r="F65" s="197"/>
      <c r="G65" s="197"/>
    </row>
    <row r="66" s="197" customFormat="1" ht="15.75" customHeight="1">
      <c r="A66" s="197"/>
      <c r="B66" s="197"/>
      <c r="C66" s="197"/>
      <c r="D66" s="197"/>
      <c r="E66" s="197"/>
      <c r="F66" s="197"/>
      <c r="G66" s="197"/>
    </row>
    <row r="67" s="197" customFormat="1" ht="15.75" customHeight="1">
      <c r="A67" s="197"/>
      <c r="B67" s="197"/>
      <c r="C67" s="197"/>
      <c r="D67" s="197"/>
      <c r="E67" s="197"/>
      <c r="F67" s="197"/>
      <c r="G67" s="197"/>
    </row>
    <row r="68" s="197" customFormat="1" ht="15.75" customHeight="1">
      <c r="A68" s="197"/>
      <c r="B68" s="197"/>
      <c r="C68" s="197"/>
      <c r="D68" s="197"/>
      <c r="E68" s="197"/>
      <c r="F68" s="197"/>
      <c r="G68" s="197"/>
    </row>
    <row r="69" s="197" customFormat="1" ht="15.75" customHeight="1">
      <c r="A69" s="197"/>
      <c r="B69" s="197"/>
      <c r="C69" s="197"/>
      <c r="D69" s="197"/>
      <c r="E69" s="197"/>
      <c r="F69" s="197"/>
      <c r="G69" s="197"/>
    </row>
    <row r="70" s="197" customFormat="1" ht="15.75" customHeight="1">
      <c r="A70" s="197"/>
      <c r="B70" s="197"/>
      <c r="C70" s="197"/>
      <c r="D70" s="197"/>
      <c r="E70" s="197"/>
      <c r="F70" s="197"/>
      <c r="G70" s="197"/>
    </row>
    <row r="71" s="197" customFormat="1" ht="15.75" customHeight="1">
      <c r="A71" s="197"/>
      <c r="B71" s="197"/>
      <c r="C71" s="197"/>
      <c r="D71" s="197"/>
      <c r="E71" s="197"/>
      <c r="F71" s="197"/>
      <c r="G71" s="197"/>
    </row>
    <row r="72" s="197" customFormat="1" ht="15.75" customHeight="1">
      <c r="A72" s="197"/>
      <c r="B72" s="197"/>
      <c r="C72" s="197"/>
      <c r="D72" s="197"/>
      <c r="E72" s="197"/>
      <c r="F72" s="197"/>
      <c r="G72" s="197"/>
    </row>
    <row r="73" s="197" customFormat="1" ht="15.75" customHeight="1">
      <c r="A73" s="197"/>
      <c r="B73" s="197"/>
      <c r="C73" s="197"/>
      <c r="D73" s="197"/>
      <c r="E73" s="197"/>
      <c r="F73" s="197"/>
      <c r="G73" s="197"/>
    </row>
    <row r="74" s="197" customFormat="1" ht="15.75" customHeight="1">
      <c r="A74" s="197"/>
      <c r="B74" s="197"/>
      <c r="C74" s="197"/>
      <c r="D74" s="197"/>
      <c r="E74" s="197"/>
      <c r="F74" s="197"/>
      <c r="G74" s="197"/>
    </row>
    <row r="75" s="197" customFormat="1" ht="15.75" customHeight="1">
      <c r="A75" s="197"/>
      <c r="B75" s="197"/>
      <c r="C75" s="197"/>
      <c r="D75" s="197"/>
      <c r="E75" s="197"/>
      <c r="F75" s="197"/>
      <c r="G75" s="197"/>
    </row>
    <row r="76" s="197" customFormat="1" ht="15.75" customHeight="1">
      <c r="A76" s="197"/>
      <c r="B76" s="197"/>
      <c r="C76" s="197"/>
      <c r="D76" s="197"/>
      <c r="E76" s="197"/>
      <c r="F76" s="197"/>
      <c r="G76" s="197"/>
    </row>
    <row r="77" s="197" customFormat="1" ht="15.75" customHeight="1">
      <c r="A77" s="197"/>
      <c r="B77" s="197"/>
      <c r="C77" s="197"/>
      <c r="D77" s="197"/>
      <c r="E77" s="197"/>
      <c r="F77" s="197"/>
      <c r="G77" s="197"/>
    </row>
    <row r="78" s="197" customFormat="1" ht="15.75" customHeight="1">
      <c r="A78" s="197"/>
      <c r="B78" s="197"/>
      <c r="C78" s="197"/>
      <c r="D78" s="197"/>
      <c r="E78" s="197"/>
      <c r="F78" s="197"/>
      <c r="G78" s="197"/>
    </row>
    <row r="79" s="197" customFormat="1" ht="15.75" customHeight="1">
      <c r="A79" s="197"/>
      <c r="B79" s="197"/>
      <c r="C79" s="197"/>
      <c r="D79" s="197"/>
      <c r="E79" s="197"/>
      <c r="F79" s="197"/>
      <c r="G79" s="197"/>
    </row>
    <row r="80" s="197" customFormat="1" ht="15.75" customHeight="1">
      <c r="A80" s="197"/>
      <c r="B80" s="197"/>
      <c r="C80" s="197"/>
      <c r="D80" s="197"/>
      <c r="E80" s="197"/>
      <c r="F80" s="197"/>
      <c r="G80" s="197"/>
    </row>
    <row r="81" s="197" customFormat="1" ht="15.75" customHeight="1">
      <c r="A81" s="197"/>
      <c r="B81" s="197"/>
      <c r="C81" s="197"/>
      <c r="D81" s="197"/>
      <c r="E81" s="197"/>
      <c r="F81" s="197"/>
      <c r="G81" s="197"/>
    </row>
    <row r="82" s="197" customFormat="1" ht="15.75" customHeight="1">
      <c r="A82" s="197"/>
      <c r="B82" s="197"/>
      <c r="C82" s="197"/>
      <c r="D82" s="197"/>
      <c r="E82" s="197"/>
      <c r="F82" s="197"/>
      <c r="G82" s="197"/>
    </row>
    <row r="83" s="197" customFormat="1" ht="15.75" customHeight="1">
      <c r="A83" s="197"/>
      <c r="B83" s="197"/>
      <c r="C83" s="197"/>
      <c r="D83" s="197"/>
      <c r="E83" s="197"/>
      <c r="F83" s="197"/>
      <c r="G83" s="197"/>
    </row>
    <row r="84" s="197" customFormat="1" ht="15.75" customHeight="1">
      <c r="A84" s="197"/>
      <c r="B84" s="197"/>
      <c r="C84" s="197"/>
      <c r="D84" s="197"/>
      <c r="E84" s="197"/>
      <c r="F84" s="197"/>
      <c r="G84" s="197"/>
    </row>
    <row r="85" s="197" customFormat="1" ht="15.75" customHeight="1">
      <c r="A85" s="197"/>
      <c r="B85" s="197"/>
      <c r="C85" s="197"/>
      <c r="D85" s="197"/>
      <c r="E85" s="197"/>
      <c r="F85" s="197"/>
      <c r="G85" s="197"/>
    </row>
    <row r="86" s="197" customFormat="1" ht="15.75" customHeight="1">
      <c r="A86" s="197"/>
      <c r="B86" s="197"/>
      <c r="C86" s="197"/>
      <c r="D86" s="197"/>
      <c r="E86" s="197"/>
      <c r="F86" s="197"/>
      <c r="G86" s="197"/>
    </row>
    <row r="87" s="197" customFormat="1" ht="15.75" customHeight="1">
      <c r="A87" s="197"/>
      <c r="B87" s="197"/>
      <c r="C87" s="197"/>
      <c r="D87" s="197"/>
      <c r="E87" s="197"/>
      <c r="F87" s="197"/>
      <c r="G87" s="197"/>
    </row>
    <row r="88" s="197" customFormat="1" ht="15.75" customHeight="1">
      <c r="A88" s="197"/>
      <c r="B88" s="197"/>
      <c r="C88" s="197"/>
      <c r="D88" s="197"/>
      <c r="E88" s="197"/>
      <c r="F88" s="197"/>
      <c r="G88" s="197"/>
    </row>
    <row r="89" s="197" customFormat="1" ht="15.75" customHeight="1">
      <c r="A89" s="197"/>
      <c r="B89" s="197"/>
      <c r="C89" s="197"/>
      <c r="D89" s="197"/>
      <c r="E89" s="197"/>
      <c r="F89" s="197"/>
      <c r="G89" s="197"/>
    </row>
    <row r="90" s="197" customFormat="1" ht="15.75" customHeight="1">
      <c r="A90" s="197"/>
      <c r="B90" s="197"/>
      <c r="C90" s="197"/>
      <c r="D90" s="197"/>
      <c r="E90" s="197"/>
      <c r="F90" s="197"/>
      <c r="G90" s="197"/>
    </row>
    <row r="91" s="197" customFormat="1" ht="15.75" customHeight="1">
      <c r="A91" s="197"/>
      <c r="B91" s="197"/>
      <c r="C91" s="197"/>
      <c r="D91" s="197"/>
      <c r="E91" s="197"/>
      <c r="F91" s="197"/>
      <c r="G91" s="197"/>
    </row>
    <row r="92" s="197" customFormat="1" ht="15.75" customHeight="1">
      <c r="A92" s="197"/>
      <c r="B92" s="197"/>
      <c r="C92" s="197"/>
      <c r="D92" s="197"/>
      <c r="E92" s="197"/>
      <c r="F92" s="197"/>
      <c r="G92" s="197"/>
    </row>
    <row r="93" s="197" customFormat="1" ht="15.75" customHeight="1">
      <c r="A93" s="197"/>
      <c r="B93" s="197"/>
      <c r="C93" s="197"/>
      <c r="D93" s="197"/>
      <c r="E93" s="197"/>
      <c r="F93" s="197"/>
      <c r="G93" s="197"/>
    </row>
    <row r="94" s="197" customFormat="1" ht="15.75" customHeight="1">
      <c r="A94" s="197"/>
      <c r="B94" s="197"/>
      <c r="C94" s="197"/>
      <c r="D94" s="197"/>
      <c r="E94" s="197"/>
      <c r="F94" s="197"/>
      <c r="G94" s="197"/>
    </row>
    <row r="95" s="197" customFormat="1" ht="15.75" customHeight="1">
      <c r="A95" s="197"/>
      <c r="B95" s="197"/>
      <c r="C95" s="197"/>
      <c r="D95" s="197"/>
      <c r="E95" s="197"/>
      <c r="F95" s="197"/>
      <c r="G95" s="197"/>
    </row>
    <row r="96" s="197" customFormat="1" ht="15.75" customHeight="1">
      <c r="A96" s="197"/>
      <c r="B96" s="197"/>
      <c r="C96" s="197"/>
      <c r="D96" s="197"/>
      <c r="E96" s="197"/>
      <c r="F96" s="197"/>
      <c r="G96" s="197"/>
    </row>
    <row r="97" s="197" customFormat="1" ht="15.75" customHeight="1">
      <c r="A97" s="197"/>
      <c r="B97" s="197"/>
      <c r="C97" s="197"/>
      <c r="D97" s="197"/>
      <c r="E97" s="197"/>
      <c r="F97" s="197"/>
      <c r="G97" s="197"/>
    </row>
    <row r="98" s="197" customFormat="1" ht="15.75" customHeight="1">
      <c r="A98" s="197"/>
      <c r="B98" s="197"/>
      <c r="C98" s="197"/>
      <c r="D98" s="197"/>
      <c r="E98" s="197"/>
      <c r="F98" s="197"/>
      <c r="G98" s="197"/>
    </row>
    <row r="99" s="197" customFormat="1" ht="15.75" customHeight="1">
      <c r="A99" s="197"/>
      <c r="B99" s="197"/>
      <c r="C99" s="197"/>
      <c r="D99" s="197"/>
      <c r="E99" s="197"/>
      <c r="F99" s="197"/>
      <c r="G99" s="197"/>
    </row>
    <row r="100" s="197" customFormat="1" ht="15.75" customHeight="1">
      <c r="A100" s="197"/>
      <c r="B100" s="197"/>
      <c r="C100" s="197"/>
      <c r="D100" s="197"/>
      <c r="E100" s="197"/>
      <c r="F100" s="197"/>
      <c r="G100" s="197"/>
    </row>
    <row r="101" s="197" customFormat="1" ht="15.75" customHeight="1">
      <c r="A101" s="197"/>
      <c r="B101" s="197"/>
      <c r="C101" s="197"/>
      <c r="D101" s="197"/>
      <c r="E101" s="197"/>
      <c r="F101" s="197"/>
      <c r="G101" s="197"/>
    </row>
    <row r="102" s="197" customFormat="1" ht="15.75" customHeight="1">
      <c r="A102" s="197"/>
      <c r="B102" s="197"/>
      <c r="C102" s="197"/>
      <c r="D102" s="197"/>
      <c r="E102" s="197"/>
      <c r="F102" s="197"/>
      <c r="G102" s="197"/>
    </row>
    <row r="103" s="197" customFormat="1" ht="15.75" customHeight="1">
      <c r="A103" s="197"/>
      <c r="B103" s="197"/>
      <c r="C103" s="197"/>
      <c r="D103" s="197"/>
      <c r="E103" s="197"/>
      <c r="F103" s="197"/>
      <c r="G103" s="197"/>
    </row>
    <row r="104" s="197" customFormat="1" ht="15.75" customHeight="1">
      <c r="A104" s="197"/>
      <c r="B104" s="197"/>
      <c r="C104" s="197"/>
      <c r="D104" s="197"/>
      <c r="E104" s="197"/>
      <c r="F104" s="197"/>
      <c r="G104" s="197"/>
    </row>
    <row r="105" s="197" customFormat="1" ht="15.75" customHeight="1">
      <c r="A105" s="197"/>
      <c r="B105" s="197"/>
      <c r="C105" s="197"/>
      <c r="D105" s="197"/>
      <c r="E105" s="197"/>
      <c r="F105" s="197"/>
      <c r="G105" s="197"/>
    </row>
    <row r="106" s="197" customFormat="1" ht="15.75" customHeight="1">
      <c r="A106" s="197"/>
      <c r="B106" s="197"/>
      <c r="C106" s="197"/>
      <c r="D106" s="197"/>
      <c r="E106" s="197"/>
      <c r="F106" s="197"/>
      <c r="G106" s="197"/>
    </row>
    <row r="107" s="197" customFormat="1" ht="15.75" customHeight="1">
      <c r="A107" s="197"/>
      <c r="B107" s="197"/>
      <c r="C107" s="197"/>
      <c r="D107" s="197"/>
      <c r="E107" s="197"/>
      <c r="F107" s="197"/>
      <c r="G107" s="197"/>
    </row>
    <row r="108" s="197" customFormat="1" ht="15.75" customHeight="1">
      <c r="A108" s="197"/>
      <c r="B108" s="197"/>
      <c r="C108" s="197"/>
      <c r="D108" s="197"/>
      <c r="E108" s="197"/>
      <c r="F108" s="197"/>
      <c r="G108" s="197"/>
    </row>
    <row r="109" s="197" customFormat="1" ht="15.75" customHeight="1">
      <c r="A109" s="197"/>
      <c r="B109" s="197"/>
      <c r="C109" s="197"/>
      <c r="D109" s="197"/>
      <c r="E109" s="197"/>
      <c r="F109" s="197"/>
      <c r="G109" s="197"/>
    </row>
    <row r="110" s="197" customFormat="1" ht="15.75" customHeight="1">
      <c r="A110" s="197"/>
      <c r="B110" s="197"/>
      <c r="C110" s="197"/>
      <c r="D110" s="197"/>
      <c r="E110" s="197"/>
      <c r="F110" s="197"/>
      <c r="G110" s="197"/>
    </row>
    <row r="111" s="197" customFormat="1" ht="15.75" customHeight="1">
      <c r="A111" s="197"/>
      <c r="B111" s="197"/>
      <c r="C111" s="197"/>
      <c r="D111" s="197"/>
      <c r="E111" s="197"/>
      <c r="F111" s="197"/>
      <c r="G111" s="197"/>
    </row>
    <row r="112" s="197" customFormat="1" ht="15.75" customHeight="1">
      <c r="A112" s="197"/>
      <c r="B112" s="197"/>
      <c r="C112" s="197"/>
      <c r="D112" s="197"/>
      <c r="E112" s="197"/>
      <c r="F112" s="197"/>
      <c r="G112" s="197"/>
    </row>
    <row r="113" s="197" customFormat="1" ht="15.75" customHeight="1">
      <c r="A113" s="197"/>
      <c r="B113" s="197"/>
      <c r="C113" s="197"/>
      <c r="D113" s="197"/>
      <c r="E113" s="197"/>
      <c r="F113" s="197"/>
      <c r="G113" s="197"/>
    </row>
    <row r="114" s="197" customFormat="1" ht="15.75" customHeight="1">
      <c r="A114" s="197"/>
      <c r="B114" s="197"/>
      <c r="C114" s="197"/>
      <c r="D114" s="197"/>
      <c r="E114" s="197"/>
      <c r="F114" s="197"/>
      <c r="G114" s="197"/>
    </row>
    <row r="115" s="197" customFormat="1" ht="15.75" customHeight="1">
      <c r="A115" s="197"/>
      <c r="B115" s="197"/>
      <c r="C115" s="197"/>
      <c r="D115" s="197"/>
      <c r="E115" s="197"/>
      <c r="F115" s="197"/>
      <c r="G115" s="197"/>
    </row>
    <row r="116" s="197" customFormat="1" ht="15.75" customHeight="1">
      <c r="A116" s="197"/>
      <c r="B116" s="197"/>
      <c r="C116" s="197"/>
      <c r="D116" s="197"/>
      <c r="E116" s="197"/>
      <c r="F116" s="197"/>
      <c r="G116" s="197"/>
    </row>
    <row r="117" s="197" customFormat="1" ht="15.75" customHeight="1">
      <c r="A117" s="197"/>
      <c r="B117" s="197"/>
      <c r="C117" s="197"/>
      <c r="D117" s="197"/>
      <c r="E117" s="197"/>
      <c r="F117" s="197"/>
      <c r="G117" s="197"/>
    </row>
    <row r="118" s="197" customFormat="1" ht="15.75" customHeight="1">
      <c r="A118" s="197"/>
      <c r="B118" s="197"/>
      <c r="C118" s="197"/>
      <c r="D118" s="197"/>
      <c r="E118" s="197"/>
      <c r="F118" s="197"/>
      <c r="G118" s="197"/>
    </row>
    <row r="119" s="197" customFormat="1" ht="15.75" customHeight="1">
      <c r="A119" s="197"/>
      <c r="B119" s="197"/>
      <c r="C119" s="197"/>
      <c r="D119" s="197"/>
      <c r="E119" s="197"/>
      <c r="F119" s="197"/>
      <c r="G119" s="197"/>
    </row>
    <row r="120" s="197" customFormat="1" ht="15.75" customHeight="1">
      <c r="A120" s="197"/>
      <c r="B120" s="197"/>
      <c r="C120" s="197"/>
      <c r="D120" s="197"/>
      <c r="E120" s="197"/>
      <c r="F120" s="197"/>
      <c r="G120" s="197"/>
    </row>
    <row r="121" s="197" customFormat="1" ht="15.75" customHeight="1">
      <c r="A121" s="197"/>
      <c r="B121" s="197"/>
      <c r="C121" s="197"/>
      <c r="D121" s="197"/>
      <c r="E121" s="197"/>
      <c r="F121" s="197"/>
      <c r="G121" s="197"/>
    </row>
    <row r="122" s="197" customFormat="1" ht="15.75" customHeight="1">
      <c r="A122" s="197"/>
      <c r="B122" s="197"/>
      <c r="C122" s="197"/>
      <c r="D122" s="197"/>
      <c r="E122" s="197"/>
      <c r="F122" s="197"/>
      <c r="G122" s="197"/>
    </row>
    <row r="123" s="197" customFormat="1" ht="15.75" customHeight="1">
      <c r="A123" s="197"/>
      <c r="B123" s="197"/>
      <c r="C123" s="197"/>
      <c r="D123" s="197"/>
      <c r="E123" s="197"/>
      <c r="F123" s="197"/>
      <c r="G123" s="197"/>
    </row>
    <row r="124" s="197" customFormat="1" ht="15.75" customHeight="1">
      <c r="A124" s="197"/>
      <c r="B124" s="197"/>
      <c r="C124" s="197"/>
      <c r="D124" s="197"/>
      <c r="E124" s="197"/>
      <c r="F124" s="197"/>
      <c r="G124" s="197"/>
    </row>
    <row r="125" s="197" customFormat="1" ht="15.75" customHeight="1">
      <c r="A125" s="197"/>
      <c r="B125" s="197"/>
      <c r="C125" s="197"/>
      <c r="D125" s="197"/>
      <c r="E125" s="197"/>
      <c r="F125" s="197"/>
      <c r="G125" s="197"/>
    </row>
    <row r="126" s="197" customFormat="1" ht="15.75" customHeight="1">
      <c r="A126" s="197"/>
      <c r="B126" s="197"/>
      <c r="C126" s="197"/>
      <c r="D126" s="197"/>
      <c r="E126" s="197"/>
      <c r="F126" s="197"/>
      <c r="G126" s="197"/>
    </row>
    <row r="127" s="197" customFormat="1" ht="15.75" customHeight="1">
      <c r="A127" s="197"/>
      <c r="B127" s="197"/>
      <c r="C127" s="197"/>
      <c r="D127" s="197"/>
      <c r="E127" s="197"/>
      <c r="F127" s="197"/>
      <c r="G127" s="197"/>
    </row>
    <row r="128" s="197" customFormat="1" ht="15.75" customHeight="1">
      <c r="A128" s="197"/>
      <c r="B128" s="197"/>
      <c r="C128" s="197"/>
      <c r="D128" s="197"/>
      <c r="E128" s="197"/>
      <c r="F128" s="197"/>
      <c r="G128" s="197"/>
    </row>
    <row r="129" s="197" customFormat="1" ht="15.75" customHeight="1">
      <c r="A129" s="197"/>
      <c r="B129" s="197"/>
      <c r="C129" s="197"/>
      <c r="D129" s="197"/>
      <c r="E129" s="197"/>
      <c r="F129" s="197"/>
      <c r="G129" s="197"/>
    </row>
    <row r="130" s="197" customFormat="1" ht="15.75" customHeight="1">
      <c r="A130" s="197"/>
      <c r="B130" s="197"/>
      <c r="C130" s="197"/>
      <c r="D130" s="197"/>
      <c r="E130" s="197"/>
      <c r="F130" s="197"/>
      <c r="G130" s="197"/>
    </row>
    <row r="131" s="197" customFormat="1" ht="15.75" customHeight="1">
      <c r="A131" s="197"/>
      <c r="B131" s="197"/>
      <c r="C131" s="197"/>
      <c r="D131" s="197"/>
      <c r="E131" s="197"/>
      <c r="F131" s="197"/>
      <c r="G131" s="197"/>
    </row>
    <row r="132" s="197" customFormat="1" ht="15.75" customHeight="1">
      <c r="A132" s="197"/>
      <c r="B132" s="197"/>
      <c r="C132" s="197"/>
      <c r="D132" s="197"/>
      <c r="E132" s="197"/>
      <c r="F132" s="197"/>
      <c r="G132" s="197"/>
    </row>
    <row r="133" s="197" customFormat="1" ht="15.75" customHeight="1">
      <c r="A133" s="197"/>
      <c r="B133" s="197"/>
      <c r="C133" s="197"/>
      <c r="D133" s="197"/>
      <c r="E133" s="197"/>
      <c r="F133" s="197"/>
      <c r="G133" s="197"/>
    </row>
    <row r="134" s="197" customFormat="1" ht="15.75" customHeight="1">
      <c r="A134" s="197"/>
      <c r="B134" s="197"/>
      <c r="C134" s="197"/>
      <c r="D134" s="197"/>
      <c r="E134" s="197"/>
      <c r="F134" s="197"/>
      <c r="G134" s="197"/>
    </row>
    <row r="135" s="197" customFormat="1" ht="15.75" customHeight="1">
      <c r="A135" s="197"/>
      <c r="B135" s="197"/>
      <c r="C135" s="197"/>
      <c r="D135" s="197"/>
      <c r="E135" s="197"/>
      <c r="F135" s="197"/>
      <c r="G135" s="197"/>
    </row>
    <row r="136" s="197" customFormat="1" ht="15.75" customHeight="1">
      <c r="A136" s="197"/>
      <c r="B136" s="197"/>
      <c r="C136" s="197"/>
      <c r="D136" s="197"/>
      <c r="E136" s="197"/>
      <c r="F136" s="197"/>
      <c r="G136" s="197"/>
    </row>
    <row r="137" s="197" customFormat="1" ht="15.75" customHeight="1">
      <c r="A137" s="197"/>
      <c r="B137" s="197"/>
      <c r="C137" s="197"/>
      <c r="D137" s="197"/>
      <c r="E137" s="197"/>
      <c r="F137" s="197"/>
      <c r="G137" s="197"/>
    </row>
    <row r="138" s="197" customFormat="1" ht="15.75" customHeight="1">
      <c r="A138" s="197"/>
      <c r="B138" s="197"/>
      <c r="C138" s="197"/>
      <c r="D138" s="197"/>
      <c r="E138" s="197"/>
      <c r="F138" s="197"/>
      <c r="G138" s="197"/>
    </row>
    <row r="139" s="197" customFormat="1" ht="15.75" customHeight="1">
      <c r="A139" s="197"/>
      <c r="B139" s="197"/>
      <c r="C139" s="197"/>
      <c r="D139" s="197"/>
      <c r="E139" s="197"/>
      <c r="F139" s="197"/>
      <c r="G139" s="197"/>
    </row>
    <row r="140" s="197" customFormat="1" ht="15.75" customHeight="1">
      <c r="A140" s="197"/>
      <c r="B140" s="197"/>
      <c r="C140" s="197"/>
      <c r="D140" s="197"/>
      <c r="E140" s="197"/>
      <c r="F140" s="197"/>
      <c r="G140" s="197"/>
    </row>
    <row r="141" s="197" customFormat="1" ht="15.75" customHeight="1">
      <c r="A141" s="197"/>
      <c r="B141" s="197"/>
      <c r="C141" s="197"/>
      <c r="D141" s="197"/>
      <c r="E141" s="197"/>
      <c r="F141" s="197"/>
      <c r="G141" s="197"/>
    </row>
    <row r="142" s="197" customFormat="1" ht="15.75" customHeight="1">
      <c r="A142" s="197"/>
      <c r="B142" s="197"/>
      <c r="C142" s="197"/>
      <c r="D142" s="197"/>
      <c r="E142" s="197"/>
      <c r="F142" s="197"/>
      <c r="G142" s="197"/>
    </row>
    <row r="143" s="197" customFormat="1" ht="15.75" customHeight="1">
      <c r="A143" s="197"/>
      <c r="B143" s="197"/>
      <c r="C143" s="197"/>
      <c r="D143" s="197"/>
      <c r="E143" s="197"/>
      <c r="F143" s="197"/>
      <c r="G143" s="197"/>
    </row>
    <row r="144" s="197" customFormat="1" ht="15.75" customHeight="1">
      <c r="A144" s="197"/>
      <c r="B144" s="197"/>
      <c r="C144" s="197"/>
      <c r="D144" s="197"/>
      <c r="E144" s="197"/>
      <c r="F144" s="197"/>
      <c r="G144" s="197"/>
    </row>
    <row r="145" s="197" customFormat="1" ht="15.75" customHeight="1">
      <c r="A145" s="197"/>
      <c r="B145" s="197"/>
      <c r="C145" s="197"/>
      <c r="D145" s="197"/>
      <c r="E145" s="197"/>
      <c r="F145" s="197"/>
      <c r="G145" s="197"/>
    </row>
    <row r="146" s="197" customFormat="1" ht="15.75" customHeight="1">
      <c r="A146" s="197"/>
      <c r="B146" s="197"/>
      <c r="C146" s="197"/>
      <c r="D146" s="197"/>
      <c r="E146" s="197"/>
      <c r="F146" s="197"/>
      <c r="G146" s="197"/>
    </row>
    <row r="147" s="197" customFormat="1" ht="15.75" customHeight="1">
      <c r="A147" s="197"/>
      <c r="B147" s="197"/>
      <c r="C147" s="197"/>
      <c r="D147" s="197"/>
      <c r="E147" s="197"/>
      <c r="F147" s="197"/>
      <c r="G147" s="197"/>
    </row>
    <row r="148" s="197" customFormat="1" ht="15.75" customHeight="1">
      <c r="A148" s="197"/>
      <c r="B148" s="197"/>
      <c r="C148" s="197"/>
      <c r="D148" s="197"/>
      <c r="E148" s="197"/>
      <c r="F148" s="197"/>
      <c r="G148" s="197"/>
    </row>
    <row r="149" s="197" customFormat="1" ht="15.75" customHeight="1">
      <c r="A149" s="197"/>
      <c r="B149" s="197"/>
      <c r="C149" s="197"/>
      <c r="D149" s="197"/>
      <c r="E149" s="197"/>
      <c r="F149" s="197"/>
      <c r="G149" s="197"/>
    </row>
    <row r="150" s="197" customFormat="1" ht="15.75" customHeight="1">
      <c r="A150" s="197"/>
      <c r="B150" s="197"/>
      <c r="C150" s="197"/>
      <c r="D150" s="197"/>
      <c r="E150" s="197"/>
      <c r="F150" s="197"/>
      <c r="G150" s="197"/>
    </row>
    <row r="151" s="197" customFormat="1" ht="15.75" customHeight="1">
      <c r="A151" s="197"/>
      <c r="B151" s="197"/>
      <c r="C151" s="197"/>
      <c r="D151" s="197"/>
      <c r="E151" s="197"/>
      <c r="F151" s="197"/>
      <c r="G151" s="197"/>
    </row>
    <row r="152" s="197" customFormat="1" ht="15.75" customHeight="1">
      <c r="A152" s="197"/>
      <c r="B152" s="197"/>
      <c r="C152" s="197"/>
      <c r="D152" s="197"/>
      <c r="E152" s="197"/>
      <c r="F152" s="197"/>
      <c r="G152" s="197"/>
    </row>
    <row r="153" s="197" customFormat="1" ht="15.75" customHeight="1">
      <c r="A153" s="197"/>
      <c r="B153" s="197"/>
      <c r="C153" s="197"/>
      <c r="D153" s="197"/>
      <c r="E153" s="197"/>
      <c r="F153" s="197"/>
      <c r="G153" s="197"/>
    </row>
    <row r="154" s="197" customFormat="1" ht="15.75" customHeight="1">
      <c r="A154" s="197"/>
      <c r="B154" s="197"/>
      <c r="C154" s="197"/>
      <c r="D154" s="197"/>
      <c r="E154" s="197"/>
      <c r="F154" s="197"/>
      <c r="G154" s="197"/>
    </row>
    <row r="155" s="197" customFormat="1" ht="15.75" customHeight="1">
      <c r="A155" s="197"/>
      <c r="B155" s="197"/>
      <c r="C155" s="197"/>
      <c r="D155" s="197"/>
      <c r="E155" s="197"/>
      <c r="F155" s="197"/>
      <c r="G155" s="197"/>
    </row>
    <row r="156" s="197" customFormat="1" ht="15.75" customHeight="1">
      <c r="A156" s="197"/>
      <c r="B156" s="197"/>
      <c r="C156" s="197"/>
      <c r="D156" s="197"/>
      <c r="E156" s="197"/>
      <c r="F156" s="197"/>
      <c r="G156" s="197"/>
    </row>
    <row r="157" s="197" customFormat="1" ht="15.75" customHeight="1">
      <c r="A157" s="197"/>
      <c r="B157" s="197"/>
      <c r="C157" s="197"/>
      <c r="D157" s="197"/>
      <c r="E157" s="197"/>
      <c r="F157" s="197"/>
      <c r="G157" s="197"/>
    </row>
    <row r="158" s="197" customFormat="1" ht="15.75" customHeight="1">
      <c r="A158" s="197"/>
      <c r="B158" s="197"/>
      <c r="C158" s="197"/>
      <c r="D158" s="197"/>
      <c r="E158" s="197"/>
      <c r="F158" s="197"/>
      <c r="G158" s="197"/>
    </row>
    <row r="159" s="197" customFormat="1" ht="15.75" customHeight="1">
      <c r="A159" s="197"/>
      <c r="B159" s="197"/>
      <c r="C159" s="197"/>
      <c r="D159" s="197"/>
      <c r="E159" s="197"/>
      <c r="F159" s="197"/>
      <c r="G159" s="197"/>
    </row>
    <row r="160" s="197" customFormat="1" ht="15.75" customHeight="1">
      <c r="A160" s="197"/>
      <c r="B160" s="197"/>
      <c r="C160" s="197"/>
      <c r="D160" s="197"/>
      <c r="E160" s="197"/>
      <c r="F160" s="197"/>
      <c r="G160" s="197"/>
    </row>
    <row r="161" s="197" customFormat="1" ht="15.75" customHeight="1">
      <c r="A161" s="197"/>
      <c r="B161" s="197"/>
      <c r="C161" s="197"/>
      <c r="D161" s="197"/>
      <c r="E161" s="197"/>
      <c r="F161" s="197"/>
      <c r="G161" s="197"/>
    </row>
    <row r="162" s="197" customFormat="1" ht="15.75" customHeight="1">
      <c r="A162" s="197"/>
      <c r="B162" s="197"/>
      <c r="C162" s="197"/>
      <c r="D162" s="197"/>
      <c r="E162" s="197"/>
      <c r="F162" s="197"/>
      <c r="G162" s="197"/>
    </row>
    <row r="163" s="197" customFormat="1" ht="15.75" customHeight="1">
      <c r="A163" s="197"/>
      <c r="B163" s="197"/>
      <c r="C163" s="197"/>
      <c r="D163" s="197"/>
      <c r="E163" s="197"/>
      <c r="F163" s="197"/>
      <c r="G163" s="197"/>
    </row>
    <row r="164" s="197" customFormat="1" ht="15.75" customHeight="1">
      <c r="A164" s="197"/>
      <c r="B164" s="197"/>
      <c r="C164" s="197"/>
      <c r="D164" s="197"/>
      <c r="E164" s="197"/>
      <c r="F164" s="197"/>
      <c r="G164" s="197"/>
    </row>
    <row r="165" s="197" customFormat="1" ht="15.75" customHeight="1">
      <c r="A165" s="197"/>
      <c r="B165" s="197"/>
      <c r="C165" s="197"/>
      <c r="D165" s="197"/>
      <c r="E165" s="197"/>
      <c r="F165" s="197"/>
      <c r="G165" s="197"/>
    </row>
    <row r="166" s="197" customFormat="1" ht="15.75" customHeight="1">
      <c r="A166" s="197"/>
      <c r="B166" s="197"/>
      <c r="C166" s="197"/>
      <c r="D166" s="197"/>
      <c r="E166" s="197"/>
      <c r="F166" s="197"/>
      <c r="G166" s="197"/>
    </row>
  </sheetData>
  <autoFilter ref="A1:G54">
    <filterColumn colId="0" showButton="0"/>
    <filterColumn colId="1" showButton="0"/>
  </autoFilter>
  <mergeCells count="44">
    <mergeCell ref="A1:C1"/>
    <mergeCell ref="D1:D2"/>
    <mergeCell ref="E1:E2"/>
    <mergeCell ref="F1:F2"/>
    <mergeCell ref="G1:G2"/>
    <mergeCell ref="A3:A4"/>
    <mergeCell ref="E3:E4"/>
    <mergeCell ref="A5:A6"/>
    <mergeCell ref="E5:E6"/>
    <mergeCell ref="A7:A8"/>
    <mergeCell ref="E7:E8"/>
    <mergeCell ref="A9:A10"/>
    <mergeCell ref="E9:E10"/>
    <mergeCell ref="A11:A12"/>
    <mergeCell ref="E11:E12"/>
    <mergeCell ref="A13:A14"/>
    <mergeCell ref="E13:E14"/>
    <mergeCell ref="A15:A16"/>
    <mergeCell ref="E15:E16"/>
    <mergeCell ref="A17:A18"/>
    <mergeCell ref="E17:E18"/>
    <mergeCell ref="A19:A20"/>
    <mergeCell ref="E19:E20"/>
    <mergeCell ref="A21:A22"/>
    <mergeCell ref="E21:E22"/>
    <mergeCell ref="A23:A24"/>
    <mergeCell ref="E23:E24"/>
    <mergeCell ref="A25:A26"/>
    <mergeCell ref="E25:E26"/>
    <mergeCell ref="A27:A28"/>
    <mergeCell ref="E27:E28"/>
    <mergeCell ref="A30:A31"/>
    <mergeCell ref="A32:A33"/>
    <mergeCell ref="A34:A35"/>
    <mergeCell ref="A36:A37"/>
    <mergeCell ref="A38:A39"/>
    <mergeCell ref="A40:A41"/>
    <mergeCell ref="A42:A43"/>
    <mergeCell ref="A44:A46"/>
    <mergeCell ref="A47:A48"/>
    <mergeCell ref="A49:A50"/>
    <mergeCell ref="A51:A52"/>
    <mergeCell ref="A53:A54"/>
    <mergeCell ref="A56:C56"/>
  </mergeCells>
  <hyperlinks>
    <hyperlink r:id="rId1" location="gid=1649434924" ref="D4"/>
    <hyperlink r:id="rId2" location="gid=1299938349" ref="D6"/>
    <hyperlink r:id="rId2" location="gid=1274764864" ref="D8"/>
    <hyperlink r:id="rId1" location="gid=205930350" ref="D10"/>
    <hyperlink r:id="rId1" location="gid=775120533" ref="D12"/>
    <hyperlink r:id="rId1" location="gid=121016069" ref="D14"/>
    <hyperlink r:id="rId3" ref="B15"/>
    <hyperlink r:id="rId1" location="gid=121016069" ref="D16"/>
    <hyperlink r:id="rId3" ref="B17"/>
    <hyperlink r:id="rId1" location="gid=775120533" ref="D18"/>
    <hyperlink r:id="rId3" ref="B19"/>
    <hyperlink r:id="rId2" location="gid=661088393" ref="D20"/>
    <hyperlink r:id="rId3" ref="B21"/>
    <hyperlink r:id="rId1" location="gid=205930350" ref="D22"/>
    <hyperlink r:id="rId3" ref="B23"/>
    <hyperlink r:id="rId1" location="gid=775120533" ref="D24"/>
    <hyperlink r:id="rId3" ref="B25"/>
    <hyperlink r:id="rId2" location="gid=2064402734" ref="D26"/>
    <hyperlink r:id="rId2" location="gid=1841836050" ref="D28"/>
    <hyperlink r:id="rId4" location="gid=674944897" ref="D29"/>
    <hyperlink r:id="rId5" ref="B30"/>
    <hyperlink r:id="rId6" location="gid=1015421684" ref="D31"/>
    <hyperlink r:id="rId6" location="gid=1015421684" ref="D33"/>
    <hyperlink r:id="rId5" ref="B34"/>
    <hyperlink r:id="rId6" location="gid=1347149427" ref="D35"/>
    <hyperlink r:id="rId6" location="gid=1347149427" ref="D37"/>
    <hyperlink r:id="rId5" ref="B38"/>
    <hyperlink r:id="rId6" location="gid=1697951520" ref="D39"/>
    <hyperlink r:id="rId6" location="gid=1697951520" ref="D41"/>
    <hyperlink r:id="rId5" ref="B42"/>
    <hyperlink r:id="rId6" location="gid=340726562" ref="D43"/>
    <hyperlink r:id="rId5" ref="B44"/>
    <hyperlink r:id="rId7" ref="B45"/>
    <hyperlink r:id="rId6" location="gid=1015421684" ref="D46"/>
    <hyperlink r:id="rId5" ref="B47"/>
    <hyperlink r:id="rId6" location="gid=713923725" ref="D48"/>
    <hyperlink r:id="rId6" location="gid=713923725" ref="D50"/>
    <hyperlink r:id="rId1" location="gid=0" ref="D52"/>
    <hyperlink r:id="rId8" ref="B53"/>
    <hyperlink r:id="rId2" location="gid=742683595" ref="D54"/>
  </hyperlinks>
  <printOptions headings="0" gridLines="1"/>
  <pageMargins left="0" right="0" top="0" bottom="0" header="0" footer="0"/>
  <pageSetup paperSize="9" scale="62" fitToWidth="1" fitToHeight="1" pageOrder="overThenDown" orientation="landscape"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1"/>
  </sheetPr>
  <sheetViews>
    <sheetView view="pageBreakPreview" zoomScale="100" workbookViewId="0">
      <pane xSplit="1" ySplit="2" topLeftCell="B3" activePane="bottomRight" state="frozen"/>
      <selection activeCell="B4" activeCellId="0" sqref="B4"/>
    </sheetView>
  </sheetViews>
  <sheetFormatPr defaultColWidth="12.630000000000001" defaultRowHeight="15.75" customHeight="1"/>
  <cols>
    <col customWidth="1" min="1" max="1" style="1" width="16.379999999999999"/>
    <col customWidth="1" min="2" max="2" style="1" width="134.5"/>
    <col customWidth="1" min="3" max="3" style="1" width="16.379999999999999"/>
    <col customWidth="1" min="4" max="4" style="1" width="25.129999999999999"/>
    <col customWidth="1" min="5" max="5" style="1" width="20.25"/>
    <col customWidth="1" min="6" max="7" style="1" width="25.129999999999999"/>
    <col customWidth="1" min="8" max="8" style="1" width="27.57421875"/>
    <col min="9" max="37" style="197" width="12.630000000000001"/>
    <col min="38" max="16384" style="1" width="12.630000000000001"/>
  </cols>
  <sheetData>
    <row r="1" ht="20.25">
      <c r="A1" s="373" t="s">
        <v>798</v>
      </c>
      <c r="D1" s="451" t="s">
        <v>799</v>
      </c>
      <c r="E1" s="55" t="s">
        <v>800</v>
      </c>
      <c r="F1" s="55" t="s">
        <v>606</v>
      </c>
      <c r="G1" s="55" t="s">
        <v>607</v>
      </c>
      <c r="H1" s="55" t="s">
        <v>608</v>
      </c>
    </row>
    <row r="2" ht="18">
      <c r="A2" s="451" t="s">
        <v>2</v>
      </c>
      <c r="B2" s="451" t="s">
        <v>609</v>
      </c>
      <c r="C2" s="451" t="s">
        <v>610</v>
      </c>
    </row>
    <row r="3" ht="16.5">
      <c r="A3" s="452" t="s">
        <v>25</v>
      </c>
      <c r="B3" s="453" t="str">
        <f>HYPERLINK("http://www.ceresit.ru/content/dam/uac/ceresit/russia/movedAssets/master/certificates/TO2019/CT19Betonkontakt.pdf","Грунтовка Бетонконтакт")</f>
        <v xml:space="preserve">Грунтовка Бетонконтакт</v>
      </c>
      <c r="C3" s="470" t="s">
        <v>613</v>
      </c>
      <c r="D3" s="562"/>
      <c r="E3" s="456"/>
      <c r="F3" s="456"/>
      <c r="G3" s="456" t="s">
        <v>614</v>
      </c>
      <c r="H3" s="456"/>
    </row>
    <row r="4" ht="16.5">
      <c r="A4" s="58"/>
      <c r="B4" s="487" t="s">
        <v>615</v>
      </c>
      <c r="C4" s="563" t="s">
        <v>616</v>
      </c>
      <c r="D4" s="491"/>
      <c r="E4" s="489"/>
      <c r="F4" s="491"/>
      <c r="G4" s="489" t="s">
        <v>617</v>
      </c>
      <c r="H4" s="489" t="s">
        <v>618</v>
      </c>
    </row>
    <row r="5" ht="16.5">
      <c r="A5" s="58"/>
      <c r="B5" s="564" t="str">
        <f>HYPERLINK("https://dm.henkel-dam.com/is/content/henkel/ru-ceresit-tds-in10-gruntinterier","Грунтовка под финишную отделку")</f>
        <v xml:space="preserve">Грунтовка под финишную отделку</v>
      </c>
      <c r="C5" s="474" t="s">
        <v>613</v>
      </c>
      <c r="D5" s="491"/>
      <c r="E5" s="552"/>
      <c r="F5" s="491"/>
      <c r="G5" s="552" t="s">
        <v>719</v>
      </c>
      <c r="H5" s="552"/>
    </row>
    <row r="6" ht="16.5">
      <c r="A6" s="70"/>
      <c r="B6" s="464" t="s">
        <v>720</v>
      </c>
      <c r="C6" s="471" t="s">
        <v>647</v>
      </c>
      <c r="D6" s="466"/>
      <c r="E6" s="545" t="s">
        <v>721</v>
      </c>
      <c r="F6" s="491"/>
      <c r="G6" s="489" t="s">
        <v>722</v>
      </c>
      <c r="H6" s="489"/>
    </row>
    <row r="7" ht="16.5">
      <c r="A7" s="452" t="s">
        <v>801</v>
      </c>
      <c r="B7" s="453" t="str">
        <f>HYPERLINK("http://www.ceresit.ru/content/dam/uac/ceresit/russia/movedAssets/master/certificates/TO2019/CT19Betonkontakt.pdf","Грунтовка Бетонконтакт")</f>
        <v xml:space="preserve">Грунтовка Бетонконтакт</v>
      </c>
      <c r="C7" s="470" t="s">
        <v>613</v>
      </c>
      <c r="D7" s="562"/>
      <c r="E7" s="456"/>
      <c r="F7" s="456"/>
      <c r="G7" s="456" t="s">
        <v>614</v>
      </c>
      <c r="H7" s="456"/>
    </row>
    <row r="8" ht="16.5">
      <c r="A8" s="58"/>
      <c r="B8" s="487" t="s">
        <v>615</v>
      </c>
      <c r="C8" s="563" t="s">
        <v>616</v>
      </c>
      <c r="D8" s="491"/>
      <c r="E8" s="489"/>
      <c r="F8" s="491"/>
      <c r="G8" s="489" t="s">
        <v>617</v>
      </c>
      <c r="H8" s="489" t="s">
        <v>618</v>
      </c>
    </row>
    <row r="9" ht="16.5">
      <c r="A9" s="58"/>
      <c r="B9" s="479" t="str">
        <f>HYPERLINK("https://dm.henkel-dam.com/is/content/henkel/ru-ceresit-tds-in10-gruntinterier","Грунтовка под финишную отделку")</f>
        <v xml:space="preserve">Грунтовка под финишную отделку</v>
      </c>
      <c r="C9" s="474" t="s">
        <v>613</v>
      </c>
      <c r="D9" s="491"/>
      <c r="E9" s="489"/>
      <c r="F9" s="491"/>
      <c r="G9" s="489" t="s">
        <v>731</v>
      </c>
      <c r="H9" s="489"/>
    </row>
    <row r="10" ht="16.5">
      <c r="A10" s="58"/>
      <c r="B10" s="487" t="s">
        <v>802</v>
      </c>
      <c r="C10" s="474" t="s">
        <v>647</v>
      </c>
      <c r="D10" s="491"/>
      <c r="E10" s="559" t="s">
        <v>733</v>
      </c>
      <c r="F10" s="491"/>
      <c r="G10" s="489" t="s">
        <v>734</v>
      </c>
      <c r="H10" s="489"/>
    </row>
    <row r="11" ht="16.5">
      <c r="A11" s="70"/>
      <c r="B11" s="464" t="s">
        <v>803</v>
      </c>
      <c r="C11" s="471">
        <v>40</v>
      </c>
      <c r="D11" s="466"/>
      <c r="E11" s="559" t="s">
        <v>804</v>
      </c>
      <c r="F11" s="491"/>
      <c r="G11" s="489" t="s">
        <v>805</v>
      </c>
      <c r="H11" s="489"/>
    </row>
    <row r="12" ht="16.5">
      <c r="A12" s="452" t="s">
        <v>364</v>
      </c>
      <c r="B12" s="453" t="str">
        <f>HYPERLINK("http://www.ceresit.ru/content/dam/uac/ceresit/russia/movedAssets/master/certificates/TO2019/CT19Betonkontakt.pdf","Грунтовка Бетонконтакт")</f>
        <v xml:space="preserve">Грунтовка Бетонконтакт</v>
      </c>
      <c r="C12" s="470" t="s">
        <v>613</v>
      </c>
      <c r="D12" s="562"/>
      <c r="E12" s="456"/>
      <c r="F12" s="456"/>
      <c r="G12" s="456" t="s">
        <v>614</v>
      </c>
      <c r="H12" s="456"/>
    </row>
    <row r="13" ht="16.5">
      <c r="A13" s="58"/>
      <c r="B13" s="487" t="s">
        <v>615</v>
      </c>
      <c r="C13" s="563" t="s">
        <v>616</v>
      </c>
      <c r="D13" s="491"/>
      <c r="E13" s="489"/>
      <c r="F13" s="491"/>
      <c r="G13" s="489" t="s">
        <v>617</v>
      </c>
      <c r="H13" s="489" t="s">
        <v>618</v>
      </c>
    </row>
    <row r="14" ht="16.5">
      <c r="A14" s="58"/>
      <c r="B14" s="479" t="str">
        <f>HYPERLINK("https://dm.henkel-dam.com/is/content/henkel/ru-ceresit-tds-in10-gruntinterier","Грунтовка под финишную отделку")</f>
        <v xml:space="preserve">Грунтовка под финишную отделку</v>
      </c>
      <c r="C14" s="474" t="s">
        <v>613</v>
      </c>
      <c r="D14" s="491"/>
      <c r="E14" s="489"/>
      <c r="F14" s="491"/>
      <c r="G14" s="549" t="s">
        <v>731</v>
      </c>
      <c r="H14" s="489"/>
    </row>
    <row r="15" ht="16.5">
      <c r="A15" s="58"/>
      <c r="B15" s="499" t="s">
        <v>806</v>
      </c>
      <c r="C15" s="474" t="s">
        <v>647</v>
      </c>
      <c r="D15" s="491"/>
      <c r="E15" s="559" t="s">
        <v>788</v>
      </c>
      <c r="F15" s="491"/>
      <c r="G15" s="489" t="s">
        <v>789</v>
      </c>
      <c r="H15" s="489"/>
    </row>
    <row r="16" ht="16.5">
      <c r="A16" s="70"/>
      <c r="B16" s="464" t="s">
        <v>807</v>
      </c>
      <c r="C16" s="471">
        <v>40</v>
      </c>
      <c r="D16" s="466"/>
      <c r="E16" s="559" t="s">
        <v>808</v>
      </c>
      <c r="F16" s="491"/>
      <c r="G16" s="489" t="s">
        <v>809</v>
      </c>
      <c r="H16" s="489"/>
    </row>
    <row r="17" ht="16.5">
      <c r="A17" s="452" t="s">
        <v>810</v>
      </c>
      <c r="B17" s="565" t="str">
        <f>HYPERLINK("http://www.ceresit.ru/content/dam/uac/ceresit/russia/movedAssets/master/certificates/TO2019/CT19Betonkontakt.pdf","Грунтовка Бетонконтакт")</f>
        <v xml:space="preserve">Грунтовка Бетонконтакт</v>
      </c>
      <c r="C17" s="470" t="s">
        <v>613</v>
      </c>
      <c r="D17" s="562"/>
      <c r="E17" s="456"/>
      <c r="F17" s="456"/>
      <c r="G17" s="456" t="s">
        <v>614</v>
      </c>
      <c r="H17" s="456"/>
    </row>
    <row r="18" ht="16.5">
      <c r="A18" s="58"/>
      <c r="B18" s="487" t="s">
        <v>615</v>
      </c>
      <c r="C18" s="563" t="s">
        <v>616</v>
      </c>
      <c r="D18" s="491"/>
      <c r="E18" s="489"/>
      <c r="F18" s="491"/>
      <c r="G18" s="549" t="s">
        <v>617</v>
      </c>
      <c r="H18" s="489" t="s">
        <v>618</v>
      </c>
    </row>
    <row r="19" ht="16.5">
      <c r="A19" s="58"/>
      <c r="B19" s="479" t="s">
        <v>627</v>
      </c>
      <c r="C19" s="474" t="s">
        <v>613</v>
      </c>
      <c r="D19" s="491"/>
      <c r="E19" s="489"/>
      <c r="F19" s="491"/>
      <c r="G19" s="468" t="s">
        <v>628</v>
      </c>
      <c r="H19" s="490"/>
    </row>
    <row r="20" ht="16.5">
      <c r="A20" s="58"/>
      <c r="B20" s="487" t="s">
        <v>672</v>
      </c>
      <c r="C20" s="474">
        <v>2</v>
      </c>
      <c r="D20" s="491"/>
      <c r="E20" s="489"/>
      <c r="F20" s="491"/>
      <c r="G20" s="489" t="s">
        <v>664</v>
      </c>
      <c r="H20" s="489"/>
    </row>
    <row r="21" ht="16.5">
      <c r="A21" s="58"/>
      <c r="B21" s="479" t="str">
        <f>HYPERLINK("https://dm.henkel-dam.com/is/content/henkel/ru-ceresit-tds-in10-gruntinterier","Грунтовка под финишную отделку")</f>
        <v xml:space="preserve">Грунтовка под финишную отделку</v>
      </c>
      <c r="C21" s="474" t="s">
        <v>613</v>
      </c>
      <c r="D21" s="491"/>
      <c r="E21" s="489"/>
      <c r="F21" s="491"/>
      <c r="G21" s="549" t="s">
        <v>731</v>
      </c>
      <c r="H21" s="489"/>
    </row>
    <row r="22" ht="16.5">
      <c r="A22" s="70"/>
      <c r="B22" s="482" t="s">
        <v>750</v>
      </c>
      <c r="C22" s="471" t="s">
        <v>647</v>
      </c>
      <c r="D22" s="466"/>
      <c r="E22" s="566" t="s">
        <v>733</v>
      </c>
      <c r="F22" s="491"/>
      <c r="G22" s="489" t="s">
        <v>734</v>
      </c>
      <c r="H22" s="489"/>
    </row>
    <row r="23" ht="16.5">
      <c r="A23" s="452" t="s">
        <v>811</v>
      </c>
      <c r="B23" s="453" t="str">
        <f>HYPERLINK("http://www.ceresit.ru/content/dam/uac/ceresit/russia/movedAssets/master/certificates/TO2019/CT19Betonkontakt.pdf","Грунтовка Бетонконтакт")</f>
        <v xml:space="preserve">Грунтовка Бетонконтакт</v>
      </c>
      <c r="C23" s="470" t="s">
        <v>613</v>
      </c>
      <c r="D23" s="562"/>
      <c r="E23" s="456"/>
      <c r="F23" s="456"/>
      <c r="G23" s="456" t="s">
        <v>614</v>
      </c>
      <c r="H23" s="456"/>
    </row>
    <row r="24" ht="16.5">
      <c r="A24" s="58"/>
      <c r="B24" s="487" t="s">
        <v>615</v>
      </c>
      <c r="C24" s="563" t="s">
        <v>616</v>
      </c>
      <c r="D24" s="491"/>
      <c r="E24" s="489"/>
      <c r="F24" s="491"/>
      <c r="G24" s="549" t="s">
        <v>617</v>
      </c>
      <c r="H24" s="489" t="s">
        <v>618</v>
      </c>
    </row>
    <row r="25" ht="16.5">
      <c r="A25" s="58"/>
      <c r="B25" s="479" t="str">
        <f>HYPERLINK("https://dm.henkel-dam.com/is/content/henkel/ru-ceresit-tds-in10-gruntinterier","Грунтовка под финишную отделку")</f>
        <v xml:space="preserve">Грунтовка под финишную отделку</v>
      </c>
      <c r="C25" s="474" t="s">
        <v>613</v>
      </c>
      <c r="D25" s="491"/>
      <c r="E25" s="489"/>
      <c r="F25" s="491"/>
      <c r="G25" s="549" t="s">
        <v>731</v>
      </c>
      <c r="H25" s="489"/>
    </row>
    <row r="26" ht="16.5">
      <c r="A26" s="70"/>
      <c r="B26" s="507" t="s">
        <v>736</v>
      </c>
      <c r="C26" s="474" t="s">
        <v>647</v>
      </c>
      <c r="D26" s="466"/>
      <c r="E26" s="566" t="s">
        <v>733</v>
      </c>
      <c r="F26" s="491"/>
      <c r="G26" s="489" t="s">
        <v>734</v>
      </c>
      <c r="H26" s="489"/>
    </row>
    <row r="27" ht="49.5">
      <c r="A27" s="452" t="s">
        <v>145</v>
      </c>
      <c r="B27" s="567" t="s">
        <v>812</v>
      </c>
      <c r="C27" s="470">
        <v>100</v>
      </c>
      <c r="D27" s="562"/>
      <c r="E27" s="456"/>
      <c r="F27" s="456"/>
      <c r="G27" s="456" t="s">
        <v>813</v>
      </c>
      <c r="H27" s="456" t="s">
        <v>814</v>
      </c>
    </row>
    <row r="28" ht="16.5">
      <c r="A28" s="58"/>
      <c r="B28" s="568" t="s">
        <v>815</v>
      </c>
      <c r="C28" s="474">
        <v>16.5</v>
      </c>
      <c r="D28" s="491"/>
      <c r="E28" s="489"/>
      <c r="F28" s="491"/>
      <c r="G28" s="489" t="s">
        <v>816</v>
      </c>
      <c r="H28" s="489"/>
    </row>
    <row r="29" ht="16.5">
      <c r="A29" s="58"/>
      <c r="B29" s="568" t="s">
        <v>817</v>
      </c>
      <c r="C29" s="474">
        <v>12.5</v>
      </c>
      <c r="D29" s="491"/>
      <c r="E29" s="489"/>
      <c r="F29" s="491"/>
      <c r="G29" s="489" t="s">
        <v>818</v>
      </c>
      <c r="H29" s="489"/>
    </row>
    <row r="30" ht="16.5">
      <c r="A30" s="58"/>
      <c r="B30" s="479" t="s">
        <v>627</v>
      </c>
      <c r="C30" s="474" t="s">
        <v>613</v>
      </c>
      <c r="D30" s="491"/>
      <c r="E30" s="489"/>
      <c r="F30" s="491"/>
      <c r="G30" s="468" t="s">
        <v>628</v>
      </c>
      <c r="H30" s="489"/>
    </row>
    <row r="31" ht="16.5">
      <c r="A31" s="58"/>
      <c r="B31" s="507" t="s">
        <v>819</v>
      </c>
      <c r="C31" s="474" t="s">
        <v>482</v>
      </c>
      <c r="D31" s="491"/>
      <c r="E31" s="489"/>
      <c r="F31" s="491"/>
      <c r="G31" s="489" t="s">
        <v>664</v>
      </c>
      <c r="H31" s="489" t="s">
        <v>618</v>
      </c>
    </row>
    <row r="32" ht="16.5">
      <c r="A32" s="58"/>
      <c r="B32" s="479" t="str">
        <f>HYPERLINK("https://dm.henkel-dam.com/is/content/henkel/ru-ceresit-tds-in10-gruntinterier","Грунтовка под финишную отделку")</f>
        <v xml:space="preserve">Грунтовка под финишную отделку</v>
      </c>
      <c r="C32" s="474" t="s">
        <v>613</v>
      </c>
      <c r="D32" s="491"/>
      <c r="E32" s="489"/>
      <c r="F32" s="491"/>
      <c r="G32" s="549" t="s">
        <v>731</v>
      </c>
      <c r="H32" s="489"/>
    </row>
    <row r="33" ht="16.5">
      <c r="A33" s="70"/>
      <c r="B33" s="467" t="s">
        <v>736</v>
      </c>
      <c r="C33" s="471" t="s">
        <v>647</v>
      </c>
      <c r="D33" s="466"/>
      <c r="E33" s="566" t="s">
        <v>733</v>
      </c>
      <c r="F33" s="491"/>
      <c r="G33" s="489" t="s">
        <v>734</v>
      </c>
      <c r="H33" s="489"/>
    </row>
    <row r="34" ht="16.5">
      <c r="A34" s="506" t="s">
        <v>366</v>
      </c>
      <c r="B34" s="509" t="s">
        <v>820</v>
      </c>
      <c r="C34" s="495">
        <v>5</v>
      </c>
      <c r="D34" s="569"/>
      <c r="E34" s="537"/>
      <c r="F34" s="537"/>
      <c r="G34" s="537" t="s">
        <v>821</v>
      </c>
      <c r="H34" s="537"/>
    </row>
    <row r="35" ht="33">
      <c r="A35" s="58"/>
      <c r="B35" s="570" t="s">
        <v>822</v>
      </c>
      <c r="C35" s="495" t="s">
        <v>823</v>
      </c>
      <c r="D35" s="491"/>
      <c r="E35" s="489"/>
      <c r="F35" s="491"/>
      <c r="G35" s="489" t="s">
        <v>824</v>
      </c>
      <c r="H35" s="489" t="s">
        <v>825</v>
      </c>
    </row>
    <row r="36" ht="16.5">
      <c r="A36" s="58"/>
      <c r="B36" s="499" t="s">
        <v>620</v>
      </c>
      <c r="C36" s="571">
        <v>10</v>
      </c>
      <c r="D36" s="491"/>
      <c r="E36" s="489"/>
      <c r="F36" s="491"/>
      <c r="G36" s="489" t="s">
        <v>621</v>
      </c>
      <c r="H36" s="489"/>
    </row>
    <row r="37" ht="16.5">
      <c r="A37" s="58"/>
      <c r="B37" s="572" t="str">
        <f>HYPERLINK("https://dm.henkel-dam.com/is/content/henkel/ru-ceresit-tds-in10-gruntinterier","Грунтовка под финишную отделку")</f>
        <v xml:space="preserve">Грунтовка под финишную отделку</v>
      </c>
      <c r="C37" s="495" t="s">
        <v>613</v>
      </c>
      <c r="D37" s="491"/>
      <c r="E37" s="489"/>
      <c r="F37" s="491"/>
      <c r="G37" s="549" t="s">
        <v>731</v>
      </c>
      <c r="H37" s="489"/>
    </row>
    <row r="38" ht="16.5">
      <c r="A38" s="58"/>
      <c r="B38" s="499" t="s">
        <v>806</v>
      </c>
      <c r="C38" s="571" t="s">
        <v>647</v>
      </c>
      <c r="D38" s="491"/>
      <c r="E38" s="559" t="s">
        <v>788</v>
      </c>
      <c r="F38" s="491"/>
      <c r="G38" s="489" t="s">
        <v>789</v>
      </c>
      <c r="H38" s="489"/>
    </row>
    <row r="39" ht="16.5">
      <c r="A39" s="70"/>
      <c r="B39" s="464" t="s">
        <v>807</v>
      </c>
      <c r="C39" s="483">
        <v>40</v>
      </c>
      <c r="D39" s="466"/>
      <c r="E39" s="566" t="s">
        <v>808</v>
      </c>
      <c r="F39" s="466"/>
      <c r="G39" s="549" t="s">
        <v>809</v>
      </c>
      <c r="H39" s="459"/>
    </row>
    <row r="40" ht="16.5">
      <c r="A40" s="493" t="s">
        <v>303</v>
      </c>
      <c r="B40" s="573" t="s">
        <v>820</v>
      </c>
      <c r="C40" s="574">
        <v>5</v>
      </c>
      <c r="D40" s="575"/>
      <c r="E40" s="576"/>
      <c r="F40" s="576"/>
      <c r="G40" s="576" t="s">
        <v>821</v>
      </c>
      <c r="H40" s="576"/>
    </row>
    <row r="41" ht="33">
      <c r="A41" s="58"/>
      <c r="B41" s="577" t="s">
        <v>822</v>
      </c>
      <c r="C41" s="578">
        <v>150</v>
      </c>
      <c r="D41" s="491"/>
      <c r="E41" s="579"/>
      <c r="F41" s="491"/>
      <c r="G41" s="579" t="s">
        <v>824</v>
      </c>
      <c r="H41" s="579"/>
    </row>
    <row r="42" ht="16.5">
      <c r="A42" s="58"/>
      <c r="B42" s="499" t="s">
        <v>620</v>
      </c>
      <c r="C42" s="580">
        <v>10</v>
      </c>
      <c r="D42" s="491"/>
      <c r="E42" s="579"/>
      <c r="F42" s="491"/>
      <c r="G42" s="489" t="s">
        <v>621</v>
      </c>
      <c r="H42" s="579"/>
    </row>
    <row r="43" ht="16.5">
      <c r="A43" s="58"/>
      <c r="B43" s="581" t="str">
        <f>HYPERLINK("https://dm.henkel-dam.com/is/content/henkel/ru-ceresit-tds-in10-gruntinterier","Грунтовка под финишную отделку")</f>
        <v xml:space="preserve">Грунтовка под финишную отделку</v>
      </c>
      <c r="C43" s="580" t="s">
        <v>613</v>
      </c>
      <c r="D43" s="491"/>
      <c r="E43" s="579"/>
      <c r="F43" s="491"/>
      <c r="G43" s="549" t="s">
        <v>731</v>
      </c>
      <c r="H43" s="579"/>
    </row>
    <row r="44" ht="16.5">
      <c r="A44" s="70"/>
      <c r="B44" s="518" t="s">
        <v>826</v>
      </c>
      <c r="C44" s="582" t="s">
        <v>647</v>
      </c>
      <c r="D44" s="466"/>
      <c r="E44" s="566" t="s">
        <v>733</v>
      </c>
      <c r="F44" s="466"/>
      <c r="G44" s="549" t="s">
        <v>734</v>
      </c>
      <c r="H44" s="583"/>
    </row>
    <row r="45" ht="16.5">
      <c r="A45" s="452" t="s">
        <v>57</v>
      </c>
      <c r="B45" s="584" t="s">
        <v>827</v>
      </c>
      <c r="C45" s="481">
        <v>27</v>
      </c>
      <c r="D45" s="562"/>
      <c r="E45" s="456"/>
      <c r="F45" s="456"/>
      <c r="G45" s="456" t="s">
        <v>704</v>
      </c>
      <c r="H45" s="456"/>
    </row>
    <row r="46" ht="16.5">
      <c r="A46" s="58"/>
      <c r="B46" s="509" t="s">
        <v>683</v>
      </c>
      <c r="C46" s="495">
        <v>12.5</v>
      </c>
      <c r="D46" s="491"/>
      <c r="E46" s="585"/>
      <c r="F46" s="491"/>
      <c r="G46" s="585" t="s">
        <v>684</v>
      </c>
      <c r="H46" s="585"/>
    </row>
    <row r="47" ht="16.5">
      <c r="A47" s="58"/>
      <c r="B47" s="479" t="s">
        <v>627</v>
      </c>
      <c r="C47" s="571" t="s">
        <v>613</v>
      </c>
      <c r="D47" s="491"/>
      <c r="E47" s="489"/>
      <c r="F47" s="491"/>
      <c r="G47" s="468" t="s">
        <v>628</v>
      </c>
      <c r="H47" s="489"/>
    </row>
    <row r="48" ht="16.5">
      <c r="A48" s="58"/>
      <c r="B48" s="509" t="s">
        <v>663</v>
      </c>
      <c r="C48" s="495">
        <v>2</v>
      </c>
      <c r="D48" s="491"/>
      <c r="E48" s="489"/>
      <c r="F48" s="491"/>
      <c r="G48" s="489" t="s">
        <v>664</v>
      </c>
      <c r="H48" s="489"/>
    </row>
    <row r="49" ht="16.5">
      <c r="A49" s="58"/>
      <c r="B49" s="572" t="str">
        <f>HYPERLINK("https://dm.henkel-dam.com/is/content/henkel/ru-ceresit-tds-in10-gruntinterier","Грунтовка под финишную отделку")</f>
        <v xml:space="preserve">Грунтовка под финишную отделку</v>
      </c>
      <c r="C49" s="495" t="s">
        <v>613</v>
      </c>
      <c r="D49" s="491"/>
      <c r="E49" s="489"/>
      <c r="F49" s="491"/>
      <c r="G49" s="549" t="s">
        <v>731</v>
      </c>
      <c r="H49" s="489"/>
    </row>
    <row r="50" ht="16.5">
      <c r="A50" s="70"/>
      <c r="B50" s="482" t="s">
        <v>828</v>
      </c>
      <c r="C50" s="496" t="s">
        <v>647</v>
      </c>
      <c r="D50" s="466"/>
      <c r="E50" s="545" t="s">
        <v>740</v>
      </c>
      <c r="F50" s="491"/>
      <c r="G50" s="489" t="s">
        <v>741</v>
      </c>
      <c r="H50" s="489"/>
    </row>
    <row r="51" ht="16.5">
      <c r="A51" s="452" t="s">
        <v>829</v>
      </c>
      <c r="B51" s="509" t="s">
        <v>820</v>
      </c>
      <c r="C51" s="586">
        <v>5</v>
      </c>
      <c r="D51" s="562"/>
      <c r="E51" s="537"/>
      <c r="F51" s="537"/>
      <c r="G51" s="537" t="s">
        <v>821</v>
      </c>
      <c r="H51" s="537"/>
    </row>
    <row r="52" ht="33">
      <c r="A52" s="58"/>
      <c r="B52" s="570" t="s">
        <v>822</v>
      </c>
      <c r="C52" s="495">
        <v>150</v>
      </c>
      <c r="D52" s="491"/>
      <c r="E52" s="489"/>
      <c r="F52" s="491"/>
      <c r="G52" s="489" t="s">
        <v>824</v>
      </c>
      <c r="H52" s="489"/>
    </row>
    <row r="53" ht="16.5">
      <c r="A53" s="58"/>
      <c r="B53" s="499" t="s">
        <v>620</v>
      </c>
      <c r="C53" s="495">
        <v>10</v>
      </c>
      <c r="D53" s="491"/>
      <c r="E53" s="489"/>
      <c r="F53" s="491"/>
      <c r="G53" s="489" t="s">
        <v>621</v>
      </c>
      <c r="H53" s="489"/>
    </row>
    <row r="54" ht="16.5">
      <c r="A54" s="58"/>
      <c r="B54" s="479" t="s">
        <v>627</v>
      </c>
      <c r="C54" s="495" t="s">
        <v>613</v>
      </c>
      <c r="D54" s="491"/>
      <c r="E54" s="489"/>
      <c r="F54" s="491"/>
      <c r="G54" s="468" t="s">
        <v>628</v>
      </c>
      <c r="H54" s="489"/>
    </row>
    <row r="55" ht="16.5">
      <c r="A55" s="58"/>
      <c r="B55" s="509" t="s">
        <v>672</v>
      </c>
      <c r="C55" s="495">
        <v>2</v>
      </c>
      <c r="D55" s="491"/>
      <c r="E55" s="489"/>
      <c r="F55" s="491"/>
      <c r="G55" s="489" t="s">
        <v>664</v>
      </c>
      <c r="H55" s="489"/>
    </row>
    <row r="56" ht="16.5">
      <c r="A56" s="58"/>
      <c r="B56" s="572" t="str">
        <f>HYPERLINK("https://dm.henkel-dam.com/is/content/henkel/ru-ceresit-tds-in10-gruntinterier","Грунтовка под финишную отделку")</f>
        <v xml:space="preserve">Грунтовка под финишную отделку</v>
      </c>
      <c r="C56" s="571" t="s">
        <v>613</v>
      </c>
      <c r="D56" s="491"/>
      <c r="E56" s="489"/>
      <c r="F56" s="491"/>
      <c r="G56" s="549" t="s">
        <v>731</v>
      </c>
      <c r="H56" s="489"/>
    </row>
    <row r="57" ht="16.5">
      <c r="A57" s="70"/>
      <c r="B57" s="482" t="s">
        <v>750</v>
      </c>
      <c r="C57" s="483" t="s">
        <v>647</v>
      </c>
      <c r="D57" s="466"/>
      <c r="E57" s="566" t="s">
        <v>733</v>
      </c>
      <c r="F57" s="491"/>
      <c r="G57" s="549" t="s">
        <v>734</v>
      </c>
      <c r="H57" s="489"/>
    </row>
    <row r="58" ht="16.5">
      <c r="A58" s="452" t="s">
        <v>830</v>
      </c>
      <c r="B58" s="565" t="str">
        <f>HYPERLINK("http://www.ceresit.ru/content/dam/uac/ceresit/russia/movedAssets/master/certificates/TO2019/CT19Betonkontakt.pdf","Грунтовка Бетонконтакт")</f>
        <v xml:space="preserve">Грунтовка Бетонконтакт</v>
      </c>
      <c r="C58" s="481" t="s">
        <v>613</v>
      </c>
      <c r="D58" s="562"/>
      <c r="E58" s="456"/>
      <c r="F58" s="456"/>
      <c r="G58" s="456" t="s">
        <v>614</v>
      </c>
      <c r="H58" s="456"/>
    </row>
    <row r="59" ht="16.5">
      <c r="A59" s="58"/>
      <c r="B59" s="509" t="s">
        <v>672</v>
      </c>
      <c r="C59" s="495">
        <v>2</v>
      </c>
      <c r="D59" s="491"/>
      <c r="E59" s="489"/>
      <c r="F59" s="491"/>
      <c r="G59" s="489" t="s">
        <v>664</v>
      </c>
      <c r="H59" s="489"/>
    </row>
    <row r="60" ht="16.5">
      <c r="A60" s="58"/>
      <c r="B60" s="572" t="str">
        <f>HYPERLINK("https://dm.henkel-dam.com/is/content/henkel/ru-ceresit-tds-in10-gruntinterier","Грунтовка под финишную отделку")</f>
        <v xml:space="preserve">Грунтовка под финишную отделку</v>
      </c>
      <c r="C60" s="571" t="s">
        <v>613</v>
      </c>
      <c r="D60" s="491"/>
      <c r="E60" s="489"/>
      <c r="F60" s="491"/>
      <c r="G60" s="549" t="s">
        <v>731</v>
      </c>
      <c r="H60" s="489"/>
    </row>
    <row r="61" ht="16.5">
      <c r="A61" s="70"/>
      <c r="B61" s="482" t="s">
        <v>750</v>
      </c>
      <c r="C61" s="483" t="s">
        <v>647</v>
      </c>
      <c r="D61" s="466"/>
      <c r="E61" s="566" t="s">
        <v>733</v>
      </c>
      <c r="F61" s="491"/>
      <c r="G61" s="549" t="s">
        <v>734</v>
      </c>
      <c r="H61" s="489"/>
    </row>
    <row r="62" ht="16.5">
      <c r="A62" s="452" t="s">
        <v>831</v>
      </c>
      <c r="B62" s="565" t="str">
        <f>HYPERLINK("http://www.ceresit.ru/content/dam/uac/ceresit/russia/movedAssets/master/certificates/TO2019/CT19Betonkontakt.pdf","Грунтовка Бетонконтакт")</f>
        <v xml:space="preserve">Грунтовка Бетонконтакт</v>
      </c>
      <c r="C62" s="498" t="s">
        <v>613</v>
      </c>
      <c r="D62" s="562"/>
      <c r="E62" s="456"/>
      <c r="F62" s="456"/>
      <c r="G62" s="456" t="s">
        <v>614</v>
      </c>
      <c r="H62" s="456"/>
    </row>
    <row r="63" ht="16.5">
      <c r="A63" s="58"/>
      <c r="B63" s="509" t="s">
        <v>615</v>
      </c>
      <c r="C63" s="563" t="s">
        <v>616</v>
      </c>
      <c r="D63" s="491"/>
      <c r="E63" s="489"/>
      <c r="F63" s="491"/>
      <c r="G63" s="549" t="s">
        <v>617</v>
      </c>
      <c r="H63" s="489" t="s">
        <v>618</v>
      </c>
    </row>
    <row r="64" ht="16.5">
      <c r="A64" s="58"/>
      <c r="B64" s="572" t="str">
        <f>HYPERLINK("https://dm.henkel-dam.com/is/content/henkel/ru-ceresit-tds-in10-gruntinterier","Грунтовка под финишную отделку")</f>
        <v xml:space="preserve">Грунтовка под финишную отделку</v>
      </c>
      <c r="C64" s="495" t="s">
        <v>613</v>
      </c>
      <c r="D64" s="491"/>
      <c r="E64" s="489"/>
      <c r="F64" s="491"/>
      <c r="G64" s="549" t="s">
        <v>731</v>
      </c>
      <c r="H64" s="489"/>
    </row>
    <row r="65">
      <c r="A65" s="70"/>
      <c r="B65" s="482" t="s">
        <v>832</v>
      </c>
      <c r="C65" s="483" t="s">
        <v>647</v>
      </c>
      <c r="D65" s="466"/>
      <c r="E65" s="545" t="s">
        <v>740</v>
      </c>
      <c r="F65" s="491"/>
      <c r="G65" s="489" t="s">
        <v>741</v>
      </c>
      <c r="H65" s="489"/>
    </row>
    <row r="66">
      <c r="A66" s="452" t="s">
        <v>833</v>
      </c>
      <c r="B66" s="509" t="s">
        <v>820</v>
      </c>
      <c r="C66" s="586">
        <v>5</v>
      </c>
      <c r="D66" s="562"/>
      <c r="E66" s="537"/>
      <c r="F66" s="537"/>
      <c r="G66" s="537" t="s">
        <v>821</v>
      </c>
      <c r="H66" s="537"/>
    </row>
    <row r="67">
      <c r="A67" s="58"/>
      <c r="B67" s="570" t="s">
        <v>822</v>
      </c>
      <c r="C67" s="495" t="s">
        <v>823</v>
      </c>
      <c r="D67" s="491"/>
      <c r="E67" s="489"/>
      <c r="F67" s="491"/>
      <c r="G67" s="489" t="s">
        <v>824</v>
      </c>
      <c r="H67" s="489" t="s">
        <v>825</v>
      </c>
    </row>
    <row r="68">
      <c r="A68" s="58"/>
      <c r="B68" s="499" t="s">
        <v>620</v>
      </c>
      <c r="C68" s="571">
        <v>10</v>
      </c>
      <c r="D68" s="491"/>
      <c r="E68" s="489"/>
      <c r="F68" s="491"/>
      <c r="G68" s="489" t="s">
        <v>621</v>
      </c>
      <c r="H68" s="489"/>
    </row>
    <row r="69">
      <c r="A69" s="58"/>
      <c r="B69" s="572" t="str">
        <f>HYPERLINK("https://dm.henkel-dam.com/is/content/henkel/ru-ceresit-tds-in10-gruntinterier","Грунтовка под финишную отделку")</f>
        <v xml:space="preserve">Грунтовка под финишную отделку</v>
      </c>
      <c r="C69" s="571" t="s">
        <v>613</v>
      </c>
      <c r="D69" s="491"/>
      <c r="E69" s="489"/>
      <c r="F69" s="491"/>
      <c r="G69" s="549" t="s">
        <v>731</v>
      </c>
      <c r="H69" s="489"/>
    </row>
    <row r="70">
      <c r="A70" s="70"/>
      <c r="B70" s="482" t="s">
        <v>832</v>
      </c>
      <c r="C70" s="483" t="s">
        <v>647</v>
      </c>
      <c r="D70" s="466"/>
      <c r="E70" s="545" t="s">
        <v>740</v>
      </c>
      <c r="F70" s="491"/>
      <c r="G70" s="489" t="s">
        <v>741</v>
      </c>
      <c r="H70" s="489"/>
    </row>
    <row r="71">
      <c r="A71" s="452" t="s">
        <v>834</v>
      </c>
      <c r="B71" s="509" t="s">
        <v>820</v>
      </c>
      <c r="C71" s="586">
        <v>5</v>
      </c>
      <c r="D71" s="562"/>
      <c r="E71" s="537"/>
      <c r="F71" s="537"/>
      <c r="G71" s="537" t="s">
        <v>821</v>
      </c>
      <c r="H71" s="537"/>
    </row>
    <row r="72">
      <c r="A72" s="58"/>
      <c r="B72" s="570" t="s">
        <v>822</v>
      </c>
      <c r="C72" s="495" t="s">
        <v>823</v>
      </c>
      <c r="D72" s="491"/>
      <c r="E72" s="489"/>
      <c r="F72" s="491"/>
      <c r="G72" s="489" t="s">
        <v>824</v>
      </c>
      <c r="H72" s="489" t="s">
        <v>825</v>
      </c>
    </row>
    <row r="73">
      <c r="A73" s="58"/>
      <c r="B73" s="499" t="s">
        <v>620</v>
      </c>
      <c r="C73" s="495">
        <v>10</v>
      </c>
      <c r="D73" s="491"/>
      <c r="E73" s="489"/>
      <c r="F73" s="491"/>
      <c r="G73" s="489" t="s">
        <v>621</v>
      </c>
      <c r="H73" s="489"/>
    </row>
    <row r="74">
      <c r="A74" s="70"/>
      <c r="B74" s="587" t="str">
        <f>HYPERLINK("http://www.teohim.ru/beton/mtr/fljuat/","Пропитка упрочняющая обеспыливающая")</f>
        <v xml:space="preserve">Пропитка упрочняющая обеспыливающая</v>
      </c>
      <c r="C74" s="483" t="s">
        <v>613</v>
      </c>
      <c r="D74" s="466"/>
      <c r="E74" s="545" t="s">
        <v>758</v>
      </c>
      <c r="F74" s="466"/>
      <c r="G74" s="588" t="s">
        <v>759</v>
      </c>
      <c r="H74" s="490"/>
    </row>
    <row r="75">
      <c r="A75" s="452" t="s">
        <v>835</v>
      </c>
      <c r="B75" s="509" t="s">
        <v>820</v>
      </c>
      <c r="C75" s="586">
        <v>5</v>
      </c>
      <c r="D75" s="562"/>
      <c r="E75" s="585"/>
      <c r="F75" s="585"/>
      <c r="G75" s="549" t="s">
        <v>821</v>
      </c>
      <c r="H75" s="537"/>
    </row>
    <row r="76">
      <c r="A76" s="58"/>
      <c r="B76" s="570" t="s">
        <v>822</v>
      </c>
      <c r="C76" s="495" t="s">
        <v>823</v>
      </c>
      <c r="D76" s="491"/>
      <c r="E76" s="489"/>
      <c r="F76" s="491"/>
      <c r="G76" s="489" t="s">
        <v>824</v>
      </c>
      <c r="H76" s="489" t="s">
        <v>825</v>
      </c>
    </row>
    <row r="77">
      <c r="A77" s="58"/>
      <c r="B77" s="499" t="s">
        <v>620</v>
      </c>
      <c r="C77" s="495">
        <v>10</v>
      </c>
      <c r="D77" s="491"/>
      <c r="E77" s="489"/>
      <c r="F77" s="491"/>
      <c r="G77" s="489" t="s">
        <v>621</v>
      </c>
      <c r="H77" s="489"/>
    </row>
    <row r="78">
      <c r="A78" s="58"/>
      <c r="B78" s="572" t="str">
        <f>HYPERLINK("http://www.teohim.ru/beton/mtr/fljuat/","Пропитка упрочняющая обеспыливающая")</f>
        <v xml:space="preserve">Пропитка упрочняющая обеспыливающая</v>
      </c>
      <c r="C78" s="495" t="s">
        <v>613</v>
      </c>
      <c r="D78" s="491"/>
      <c r="E78" s="589" t="s">
        <v>758</v>
      </c>
      <c r="F78" s="491"/>
      <c r="G78" s="490" t="s">
        <v>759</v>
      </c>
      <c r="H78" s="490"/>
    </row>
    <row r="79">
      <c r="A79" s="70"/>
      <c r="B79" s="464" t="s">
        <v>807</v>
      </c>
      <c r="C79" s="496">
        <v>40</v>
      </c>
      <c r="D79" s="466"/>
      <c r="E79" s="559" t="s">
        <v>808</v>
      </c>
      <c r="F79" s="491"/>
      <c r="G79" s="489" t="s">
        <v>809</v>
      </c>
      <c r="H79" s="489"/>
    </row>
    <row r="80">
      <c r="A80" s="452" t="s">
        <v>836</v>
      </c>
      <c r="B80" s="565" t="str">
        <f>HYPERLINK("http://www.ceresit.ru/content/dam/uac/ceresit/russia/movedAssets/master/certificates/TO2019/CT19Betonkontakt.pdf","Грунтовка Бетонконтакт")</f>
        <v xml:space="preserve">Грунтовка Бетонконтакт</v>
      </c>
      <c r="C80" s="481" t="s">
        <v>613</v>
      </c>
      <c r="D80" s="562"/>
      <c r="E80" s="456"/>
      <c r="F80" s="456"/>
      <c r="G80" s="456" t="s">
        <v>614</v>
      </c>
      <c r="H80" s="456"/>
    </row>
    <row r="81">
      <c r="A81" s="58"/>
      <c r="B81" s="509" t="s">
        <v>615</v>
      </c>
      <c r="C81" s="590" t="s">
        <v>616</v>
      </c>
      <c r="D81" s="491"/>
      <c r="E81" s="489"/>
      <c r="F81" s="491"/>
      <c r="G81" s="549" t="s">
        <v>617</v>
      </c>
      <c r="H81" s="489"/>
    </row>
    <row r="82">
      <c r="A82" s="58"/>
      <c r="B82" s="572" t="str">
        <f>HYPERLINK("http://www.teohim.ru/beton/mtr/fljuat/","Пропитка упрочняющая обеспыливающая")</f>
        <v xml:space="preserve">Пропитка упрочняющая обеспыливающая</v>
      </c>
      <c r="C82" s="495" t="s">
        <v>613</v>
      </c>
      <c r="D82" s="491"/>
      <c r="E82" s="589" t="s">
        <v>758</v>
      </c>
      <c r="F82" s="491"/>
      <c r="G82" s="489" t="s">
        <v>759</v>
      </c>
      <c r="H82" s="489"/>
    </row>
    <row r="83">
      <c r="A83" s="70"/>
      <c r="B83" s="464" t="s">
        <v>803</v>
      </c>
      <c r="C83" s="496">
        <v>40</v>
      </c>
      <c r="D83" s="466"/>
      <c r="E83" s="559" t="s">
        <v>804</v>
      </c>
      <c r="F83" s="491"/>
      <c r="G83" s="489" t="s">
        <v>805</v>
      </c>
      <c r="H83" s="489"/>
    </row>
    <row r="84">
      <c r="A84" s="452" t="s">
        <v>309</v>
      </c>
      <c r="B84" s="565" t="str">
        <f>HYPERLINK("http://www.ceresit.ru/content/dam/uac/ceresit/russia/movedAssets/master/certificates/TO2019/CT19Betonkontakt.pdf","Грунтовка Бетонконтакт")</f>
        <v xml:space="preserve">Грунтовка Бетонконтакт</v>
      </c>
      <c r="C84" s="481" t="s">
        <v>613</v>
      </c>
      <c r="D84" s="562"/>
      <c r="E84" s="456"/>
      <c r="F84" s="456"/>
      <c r="G84" s="456" t="s">
        <v>614</v>
      </c>
      <c r="H84" s="456"/>
    </row>
    <row r="85">
      <c r="A85" s="58"/>
      <c r="B85" s="499" t="s">
        <v>638</v>
      </c>
      <c r="C85" s="495">
        <v>10</v>
      </c>
      <c r="D85" s="491"/>
      <c r="E85" s="489"/>
      <c r="F85" s="491"/>
      <c r="G85" s="489" t="s">
        <v>639</v>
      </c>
      <c r="H85" s="489"/>
    </row>
    <row r="86">
      <c r="A86" s="58"/>
      <c r="B86" s="479" t="s">
        <v>627</v>
      </c>
      <c r="C86" s="495" t="s">
        <v>613</v>
      </c>
      <c r="D86" s="491"/>
      <c r="E86" s="489"/>
      <c r="F86" s="491"/>
      <c r="G86" s="468" t="s">
        <v>628</v>
      </c>
      <c r="H86" s="489"/>
    </row>
    <row r="87">
      <c r="A87" s="58"/>
      <c r="B87" s="509" t="s">
        <v>680</v>
      </c>
      <c r="C87" s="495">
        <v>2</v>
      </c>
      <c r="D87" s="491"/>
      <c r="E87" s="489"/>
      <c r="F87" s="491"/>
      <c r="G87" s="489" t="s">
        <v>667</v>
      </c>
      <c r="H87" s="489"/>
    </row>
    <row r="88">
      <c r="A88" s="58"/>
      <c r="B88" s="572" t="str">
        <f>HYPERLINK("https://dm.henkel-dam.com/is/content/henkel/ru-ceresit-tds-in10-gruntinterier","Грунтовка под финишную отделку")</f>
        <v xml:space="preserve">Грунтовка под финишную отделку</v>
      </c>
      <c r="C88" s="571" t="s">
        <v>613</v>
      </c>
      <c r="D88" s="491"/>
      <c r="E88" s="489"/>
      <c r="F88" s="491"/>
      <c r="G88" s="549" t="s">
        <v>731</v>
      </c>
      <c r="H88" s="489"/>
    </row>
    <row r="89">
      <c r="A89" s="70"/>
      <c r="B89" s="467" t="s">
        <v>745</v>
      </c>
      <c r="C89" s="496" t="s">
        <v>647</v>
      </c>
      <c r="D89" s="466"/>
      <c r="E89" s="545" t="s">
        <v>737</v>
      </c>
      <c r="F89" s="491"/>
      <c r="G89" s="489" t="s">
        <v>734</v>
      </c>
      <c r="H89" s="489"/>
    </row>
    <row r="90">
      <c r="A90" s="452" t="s">
        <v>59</v>
      </c>
      <c r="B90" s="584" t="s">
        <v>827</v>
      </c>
      <c r="C90" s="481">
        <v>27</v>
      </c>
      <c r="D90" s="562"/>
      <c r="E90" s="456"/>
      <c r="F90" s="456"/>
      <c r="G90" s="456" t="s">
        <v>704</v>
      </c>
      <c r="H90" s="456"/>
    </row>
    <row r="91">
      <c r="A91" s="58"/>
      <c r="B91" s="509" t="s">
        <v>837</v>
      </c>
      <c r="C91" s="495">
        <v>12.5</v>
      </c>
      <c r="D91" s="491"/>
      <c r="E91" s="585"/>
      <c r="F91" s="491"/>
      <c r="G91" s="585" t="s">
        <v>838</v>
      </c>
      <c r="H91" s="585"/>
    </row>
    <row r="92">
      <c r="A92" s="58"/>
      <c r="B92" s="479" t="s">
        <v>627</v>
      </c>
      <c r="C92" s="495" t="s">
        <v>613</v>
      </c>
      <c r="D92" s="491"/>
      <c r="E92" s="489"/>
      <c r="F92" s="491"/>
      <c r="G92" s="468" t="s">
        <v>628</v>
      </c>
      <c r="H92" s="489"/>
    </row>
    <row r="93">
      <c r="A93" s="58"/>
      <c r="B93" s="509" t="s">
        <v>839</v>
      </c>
      <c r="C93" s="495">
        <v>2</v>
      </c>
      <c r="D93" s="491"/>
      <c r="E93" s="489"/>
      <c r="F93" s="491"/>
      <c r="G93" s="549" t="s">
        <v>667</v>
      </c>
      <c r="H93" s="489"/>
    </row>
    <row r="94">
      <c r="A94" s="58"/>
      <c r="B94" s="572" t="str">
        <f>HYPERLINK("https://dm.henkel-dam.com/is/content/henkel/ru-ceresit-tds-in10-gruntinterier","Грунтовка под финишную отделку")</f>
        <v xml:space="preserve">Грунтовка под финишную отделку</v>
      </c>
      <c r="C94" s="495" t="s">
        <v>613</v>
      </c>
      <c r="D94" s="491"/>
      <c r="E94" s="489"/>
      <c r="F94" s="491"/>
      <c r="G94" s="549" t="s">
        <v>731</v>
      </c>
      <c r="H94" s="489"/>
    </row>
    <row r="95">
      <c r="A95" s="70"/>
      <c r="B95" s="467" t="s">
        <v>747</v>
      </c>
      <c r="C95" s="496" t="s">
        <v>647</v>
      </c>
      <c r="D95" s="466"/>
      <c r="E95" s="545" t="s">
        <v>737</v>
      </c>
      <c r="F95" s="491"/>
      <c r="G95" s="489" t="s">
        <v>734</v>
      </c>
      <c r="H95" s="489"/>
    </row>
    <row r="96">
      <c r="A96" s="452" t="s">
        <v>142</v>
      </c>
      <c r="B96" s="572" t="str">
        <f>HYPERLINK("http://www.teohim.ru/beton/mtr/fljuat/","Пропитка упрочняющая обеспыливающая")</f>
        <v xml:space="preserve">Пропитка упрочняющая обеспыливающая</v>
      </c>
      <c r="C96" s="495" t="s">
        <v>613</v>
      </c>
      <c r="D96" s="562"/>
      <c r="E96" s="591" t="s">
        <v>758</v>
      </c>
      <c r="F96" s="456"/>
      <c r="G96" s="456" t="s">
        <v>759</v>
      </c>
      <c r="H96" s="456"/>
    </row>
    <row r="97">
      <c r="A97" s="70"/>
      <c r="B97" s="482" t="s">
        <v>840</v>
      </c>
      <c r="C97" s="496" t="s">
        <v>823</v>
      </c>
      <c r="D97" s="466"/>
      <c r="E97" s="559" t="s">
        <v>841</v>
      </c>
      <c r="F97" s="491"/>
      <c r="G97" s="489" t="s">
        <v>842</v>
      </c>
      <c r="H97" s="489"/>
    </row>
    <row r="98">
      <c r="A98" s="452" t="s">
        <v>843</v>
      </c>
      <c r="B98" s="565" t="str">
        <f>HYPERLINK("http://www.ceresit.ru/content/dam/uac/ceresit/russia/movedAssets/master/certificates/TO2019/CT19Betonkontakt.pdf","Грунтовка Бетонконтакт")</f>
        <v xml:space="preserve">Грунтовка Бетонконтакт</v>
      </c>
      <c r="C98" s="481" t="s">
        <v>613</v>
      </c>
      <c r="D98" s="562"/>
      <c r="E98" s="456"/>
      <c r="F98" s="456"/>
      <c r="G98" s="456" t="s">
        <v>614</v>
      </c>
      <c r="H98" s="456"/>
    </row>
    <row r="99">
      <c r="A99" s="58"/>
      <c r="B99" s="509" t="s">
        <v>615</v>
      </c>
      <c r="C99" s="590" t="s">
        <v>616</v>
      </c>
      <c r="D99" s="491"/>
      <c r="E99" s="489"/>
      <c r="F99" s="491"/>
      <c r="G99" s="549" t="s">
        <v>617</v>
      </c>
      <c r="H99" s="489" t="s">
        <v>618</v>
      </c>
    </row>
    <row r="100">
      <c r="A100" s="58"/>
      <c r="B100" s="479" t="s">
        <v>627</v>
      </c>
      <c r="C100" s="495" t="s">
        <v>613</v>
      </c>
      <c r="D100" s="491"/>
      <c r="E100" s="489"/>
      <c r="F100" s="491"/>
      <c r="G100" s="468" t="s">
        <v>628</v>
      </c>
      <c r="H100" s="489"/>
    </row>
    <row r="101">
      <c r="A101" s="58"/>
      <c r="B101" s="570" t="s">
        <v>680</v>
      </c>
      <c r="C101" s="495">
        <v>2</v>
      </c>
      <c r="D101" s="491"/>
      <c r="E101" s="489"/>
      <c r="F101" s="491"/>
      <c r="G101" s="549" t="s">
        <v>667</v>
      </c>
      <c r="H101" s="489"/>
    </row>
    <row r="102">
      <c r="A102" s="58"/>
      <c r="B102" s="572" t="str">
        <f>HYPERLINK("https://dm.henkel-dam.com/is/content/henkel/ru-ceresit-tds-in10-gruntinterier","Грунтовка под финишную отделку")</f>
        <v xml:space="preserve">Грунтовка под финишную отделку</v>
      </c>
      <c r="C102" s="495" t="s">
        <v>613</v>
      </c>
      <c r="D102" s="491"/>
      <c r="E102" s="489"/>
      <c r="F102" s="491"/>
      <c r="G102" s="549" t="s">
        <v>731</v>
      </c>
      <c r="H102" s="489"/>
    </row>
    <row r="103">
      <c r="A103" s="70"/>
      <c r="B103" s="482" t="s">
        <v>828</v>
      </c>
      <c r="C103" s="496" t="s">
        <v>647</v>
      </c>
      <c r="D103" s="466"/>
      <c r="E103" s="545" t="s">
        <v>740</v>
      </c>
      <c r="F103" s="491"/>
      <c r="G103" s="459" t="s">
        <v>741</v>
      </c>
      <c r="H103" s="489"/>
    </row>
    <row r="104">
      <c r="A104" s="592" t="s">
        <v>305</v>
      </c>
      <c r="B104" s="593" t="s">
        <v>820</v>
      </c>
      <c r="C104" s="574">
        <v>5</v>
      </c>
      <c r="D104" s="594"/>
      <c r="E104" s="537"/>
      <c r="F104" s="537"/>
      <c r="G104" s="549" t="s">
        <v>821</v>
      </c>
      <c r="H104" s="537"/>
    </row>
    <row r="105">
      <c r="A105" s="58"/>
      <c r="B105" s="570" t="s">
        <v>822</v>
      </c>
      <c r="C105" s="595" t="s">
        <v>823</v>
      </c>
      <c r="D105" s="491"/>
      <c r="E105" s="489"/>
      <c r="F105" s="491"/>
      <c r="G105" s="489" t="s">
        <v>824</v>
      </c>
      <c r="H105" s="489" t="s">
        <v>844</v>
      </c>
    </row>
    <row r="106">
      <c r="A106" s="70"/>
      <c r="B106" s="464" t="s">
        <v>620</v>
      </c>
      <c r="C106" s="469">
        <v>10</v>
      </c>
      <c r="D106" s="466"/>
      <c r="E106" s="489"/>
      <c r="F106" s="491"/>
      <c r="G106" s="489" t="s">
        <v>621</v>
      </c>
      <c r="H106" s="489"/>
    </row>
    <row r="107">
      <c r="A107" s="452" t="s">
        <v>845</v>
      </c>
      <c r="B107" s="565" t="str">
        <f>HYPERLINK("http://www.ceresit.ru/content/dam/uac/ceresit/russia/movedAssets/master/certificates/TO2019/CT19Betonkontakt.pdf","Грунтовка Бетонконтакт")</f>
        <v xml:space="preserve">Грунтовка Бетонконтакт</v>
      </c>
      <c r="C107" s="481" t="s">
        <v>613</v>
      </c>
      <c r="D107" s="562"/>
      <c r="E107" s="456"/>
      <c r="F107" s="456"/>
      <c r="G107" s="456" t="s">
        <v>614</v>
      </c>
      <c r="H107" s="456"/>
    </row>
    <row r="108">
      <c r="A108" s="58"/>
      <c r="B108" s="509" t="s">
        <v>615</v>
      </c>
      <c r="C108" s="590" t="s">
        <v>616</v>
      </c>
      <c r="D108" s="491"/>
      <c r="E108" s="489"/>
      <c r="F108" s="491"/>
      <c r="G108" s="489" t="s">
        <v>617</v>
      </c>
      <c r="H108" s="489" t="s">
        <v>618</v>
      </c>
    </row>
    <row r="109">
      <c r="A109" s="58"/>
      <c r="B109" s="572" t="s">
        <v>791</v>
      </c>
      <c r="C109" s="495" t="s">
        <v>613</v>
      </c>
      <c r="D109" s="491"/>
      <c r="E109" s="489"/>
      <c r="F109" s="491"/>
      <c r="G109" s="489" t="s">
        <v>792</v>
      </c>
      <c r="H109" s="489"/>
    </row>
    <row r="110">
      <c r="A110" s="70"/>
      <c r="B110" s="482" t="s">
        <v>846</v>
      </c>
      <c r="C110" s="496" t="s">
        <v>647</v>
      </c>
      <c r="D110" s="466"/>
      <c r="E110" s="559" t="s">
        <v>847</v>
      </c>
      <c r="F110" s="491"/>
      <c r="G110" s="489" t="s">
        <v>848</v>
      </c>
      <c r="H110" s="489"/>
    </row>
    <row r="111" ht="18.5" customHeight="1">
      <c r="A111" s="452" t="s">
        <v>849</v>
      </c>
      <c r="B111" s="565" t="str">
        <f>HYPERLINK("http://www.teohim.ru/beton/mtr/fljuat/","Пропитка упрочняющая обеспыливающая")</f>
        <v xml:space="preserve">Пропитка упрочняющая обеспыливающая</v>
      </c>
      <c r="C111" s="498" t="s">
        <v>613</v>
      </c>
      <c r="D111" s="596"/>
      <c r="E111" s="591" t="s">
        <v>758</v>
      </c>
      <c r="F111" s="597"/>
      <c r="G111" s="597" t="s">
        <v>759</v>
      </c>
      <c r="H111" s="597"/>
    </row>
    <row r="112" ht="18.5" customHeight="1">
      <c r="A112" s="70"/>
      <c r="B112" s="482" t="s">
        <v>850</v>
      </c>
      <c r="C112" s="483" t="s">
        <v>823</v>
      </c>
      <c r="D112" s="598"/>
      <c r="E112" s="589" t="s">
        <v>851</v>
      </c>
      <c r="F112" s="533"/>
      <c r="G112" s="489" t="s">
        <v>852</v>
      </c>
      <c r="H112" s="489"/>
    </row>
    <row r="113">
      <c r="A113" s="452" t="s">
        <v>853</v>
      </c>
      <c r="B113" s="565" t="str">
        <f>HYPERLINK("http://www.ceresit.ru/content/dam/uac/ceresit/russia/movedAssets/master/certificates/TO2019/CT19Betonkontakt.pdf","Грунтовка Бетонконтакт")</f>
        <v xml:space="preserve">Грунтовка Бетонконтакт</v>
      </c>
      <c r="C113" s="481" t="s">
        <v>613</v>
      </c>
      <c r="D113" s="562"/>
      <c r="E113" s="456"/>
      <c r="F113" s="456"/>
      <c r="G113" s="456" t="s">
        <v>614</v>
      </c>
      <c r="H113" s="456"/>
    </row>
    <row r="114">
      <c r="A114" s="58"/>
      <c r="B114" s="509" t="s">
        <v>615</v>
      </c>
      <c r="C114" s="590" t="s">
        <v>616</v>
      </c>
      <c r="D114" s="491"/>
      <c r="E114" s="489"/>
      <c r="F114" s="491"/>
      <c r="G114" s="489" t="s">
        <v>617</v>
      </c>
      <c r="H114" s="489"/>
    </row>
    <row r="115">
      <c r="A115" s="58"/>
      <c r="B115" s="479" t="s">
        <v>627</v>
      </c>
      <c r="C115" s="495" t="s">
        <v>613</v>
      </c>
      <c r="D115" s="491"/>
      <c r="E115" s="489"/>
      <c r="F115" s="491"/>
      <c r="G115" s="468" t="s">
        <v>628</v>
      </c>
      <c r="H115" s="489"/>
    </row>
    <row r="116">
      <c r="A116" s="58"/>
      <c r="B116" s="509" t="s">
        <v>672</v>
      </c>
      <c r="C116" s="495">
        <v>2</v>
      </c>
      <c r="D116" s="491"/>
      <c r="E116" s="489"/>
      <c r="F116" s="491"/>
      <c r="G116" s="489" t="s">
        <v>664</v>
      </c>
      <c r="H116" s="489"/>
    </row>
    <row r="117">
      <c r="A117" s="58"/>
      <c r="B117" s="572" t="str">
        <f>HYPERLINK("https://dm.henkel-dam.com/is/content/henkel/ru-ceresit-tds-in10-gruntinterier","Грунтовка под финишную отделку")</f>
        <v xml:space="preserve">Грунтовка под финишную отделку</v>
      </c>
      <c r="C117" s="495" t="s">
        <v>613</v>
      </c>
      <c r="D117" s="491"/>
      <c r="E117" s="489"/>
      <c r="F117" s="491"/>
      <c r="G117" s="549" t="s">
        <v>731</v>
      </c>
      <c r="H117" s="489"/>
    </row>
    <row r="118">
      <c r="A118" s="70"/>
      <c r="B118" s="570" t="s">
        <v>854</v>
      </c>
      <c r="C118" s="495" t="s">
        <v>647</v>
      </c>
      <c r="D118" s="466"/>
      <c r="E118" s="559" t="s">
        <v>847</v>
      </c>
      <c r="F118" s="491"/>
      <c r="G118" s="459" t="s">
        <v>848</v>
      </c>
      <c r="H118" s="489"/>
    </row>
    <row r="119">
      <c r="A119" s="452" t="s">
        <v>855</v>
      </c>
      <c r="B119" s="584" t="s">
        <v>820</v>
      </c>
      <c r="C119" s="586">
        <v>5</v>
      </c>
      <c r="D119" s="562"/>
      <c r="E119" s="537"/>
      <c r="F119" s="537"/>
      <c r="G119" s="549" t="s">
        <v>821</v>
      </c>
      <c r="H119" s="537"/>
    </row>
    <row r="120">
      <c r="A120" s="58"/>
      <c r="B120" s="570" t="s">
        <v>822</v>
      </c>
      <c r="C120" s="495">
        <v>150</v>
      </c>
      <c r="D120" s="491"/>
      <c r="E120" s="489"/>
      <c r="F120" s="491"/>
      <c r="G120" s="489" t="s">
        <v>824</v>
      </c>
      <c r="H120" s="489"/>
    </row>
    <row r="121">
      <c r="A121" s="58"/>
      <c r="B121" s="499" t="s">
        <v>620</v>
      </c>
      <c r="C121" s="495">
        <v>10</v>
      </c>
      <c r="D121" s="491"/>
      <c r="E121" s="489"/>
      <c r="F121" s="491"/>
      <c r="G121" s="489" t="s">
        <v>621</v>
      </c>
      <c r="H121" s="489"/>
    </row>
    <row r="122">
      <c r="A122" s="58"/>
      <c r="B122" s="479" t="s">
        <v>627</v>
      </c>
      <c r="C122" s="495" t="s">
        <v>613</v>
      </c>
      <c r="D122" s="491"/>
      <c r="E122" s="489"/>
      <c r="F122" s="491"/>
      <c r="G122" s="468" t="s">
        <v>628</v>
      </c>
      <c r="H122" s="489"/>
    </row>
    <row r="123">
      <c r="A123" s="58"/>
      <c r="B123" s="509" t="s">
        <v>672</v>
      </c>
      <c r="C123" s="495">
        <v>2</v>
      </c>
      <c r="D123" s="491"/>
      <c r="E123" s="489"/>
      <c r="F123" s="491"/>
      <c r="G123" s="489" t="s">
        <v>664</v>
      </c>
      <c r="H123" s="489"/>
    </row>
    <row r="124">
      <c r="A124" s="58"/>
      <c r="B124" s="572" t="str">
        <f>HYPERLINK("https://dm.henkel-dam.com/is/content/henkel/ru-ceresit-tds-in10-gruntinterier","Грунтовка под финишную отделку")</f>
        <v xml:space="preserve">Грунтовка под финишную отделку</v>
      </c>
      <c r="C124" s="495" t="s">
        <v>613</v>
      </c>
      <c r="D124" s="491"/>
      <c r="E124" s="489"/>
      <c r="F124" s="491"/>
      <c r="G124" s="549" t="s">
        <v>731</v>
      </c>
      <c r="H124" s="489"/>
    </row>
    <row r="125">
      <c r="A125" s="70"/>
      <c r="B125" s="510" t="s">
        <v>856</v>
      </c>
      <c r="C125" s="496" t="s">
        <v>647</v>
      </c>
      <c r="D125" s="466"/>
      <c r="E125" s="559" t="s">
        <v>847</v>
      </c>
      <c r="F125" s="491"/>
      <c r="G125" s="489" t="s">
        <v>848</v>
      </c>
      <c r="H125" s="489"/>
    </row>
    <row r="126">
      <c r="A126" s="506" t="s">
        <v>857</v>
      </c>
      <c r="B126" s="572" t="str">
        <f>HYPERLINK("http://www.ceresit.ru/content/dam/uac/ceresit/russia/movedAssets/master/certificates/TO2019/CT19Betonkontakt.pdf","Грунтовка Бетонконтакт")</f>
        <v xml:space="preserve">Грунтовка Бетонконтакт</v>
      </c>
      <c r="C126" s="495" t="s">
        <v>613</v>
      </c>
      <c r="D126" s="599"/>
      <c r="E126" s="456"/>
      <c r="F126" s="456"/>
      <c r="G126" s="456" t="s">
        <v>614</v>
      </c>
      <c r="H126" s="456"/>
    </row>
    <row r="127">
      <c r="A127" s="58"/>
      <c r="B127" s="509" t="s">
        <v>615</v>
      </c>
      <c r="C127" s="488" t="s">
        <v>616</v>
      </c>
      <c r="D127" s="491"/>
      <c r="E127" s="489"/>
      <c r="F127" s="491"/>
      <c r="G127" s="549" t="s">
        <v>617</v>
      </c>
      <c r="H127" s="489"/>
    </row>
    <row r="128">
      <c r="A128" s="70"/>
      <c r="B128" s="572" t="str">
        <f>HYPERLINK("http://www.teohim.ru/beton/mtr/fljuat/","Пропитка упрочняющая обеспыливающая")</f>
        <v xml:space="preserve">Пропитка упрочняющая обеспыливающая</v>
      </c>
      <c r="C128" s="495" t="s">
        <v>613</v>
      </c>
      <c r="D128" s="466"/>
      <c r="E128" s="545" t="s">
        <v>758</v>
      </c>
      <c r="F128" s="491"/>
      <c r="G128" s="489" t="s">
        <v>759</v>
      </c>
      <c r="H128" s="489"/>
    </row>
    <row r="129">
      <c r="A129" s="508" t="s">
        <v>61</v>
      </c>
      <c r="B129" s="584" t="s">
        <v>820</v>
      </c>
      <c r="C129" s="586">
        <v>5</v>
      </c>
      <c r="D129" s="600"/>
      <c r="E129" s="537"/>
      <c r="F129" s="537"/>
      <c r="G129" s="537" t="s">
        <v>821</v>
      </c>
      <c r="H129" s="537"/>
    </row>
    <row r="130">
      <c r="A130" s="58"/>
      <c r="B130" s="570" t="s">
        <v>822</v>
      </c>
      <c r="C130" s="495">
        <v>150</v>
      </c>
      <c r="D130" s="491"/>
      <c r="E130" s="489"/>
      <c r="F130" s="491"/>
      <c r="G130" s="489" t="s">
        <v>824</v>
      </c>
      <c r="H130" s="489"/>
    </row>
    <row r="131">
      <c r="A131" s="58"/>
      <c r="B131" s="499" t="s">
        <v>620</v>
      </c>
      <c r="C131" s="571">
        <v>10</v>
      </c>
      <c r="D131" s="491"/>
      <c r="E131" s="489"/>
      <c r="F131" s="491"/>
      <c r="G131" s="489" t="s">
        <v>621</v>
      </c>
      <c r="H131" s="489"/>
    </row>
    <row r="132">
      <c r="A132" s="58"/>
      <c r="B132" s="572" t="str">
        <f>HYPERLINK("https://dm.henkel-dam.com/is/content/henkel/ru-ceresit-tds-in10-gruntinterier","Грунтовка под финишную отделку")</f>
        <v xml:space="preserve">Грунтовка под финишную отделку</v>
      </c>
      <c r="C132" s="495" t="s">
        <v>613</v>
      </c>
      <c r="D132" s="491"/>
      <c r="E132" s="489"/>
      <c r="F132" s="491"/>
      <c r="G132" s="489" t="s">
        <v>731</v>
      </c>
      <c r="H132" s="489"/>
    </row>
    <row r="133">
      <c r="A133" s="58"/>
      <c r="B133" s="509" t="s">
        <v>858</v>
      </c>
      <c r="C133" s="495" t="s">
        <v>647</v>
      </c>
      <c r="D133" s="491"/>
      <c r="E133" s="559" t="s">
        <v>733</v>
      </c>
      <c r="F133" s="491"/>
      <c r="G133" s="549" t="s">
        <v>734</v>
      </c>
      <c r="H133" s="489"/>
    </row>
    <row r="134">
      <c r="A134" s="70"/>
      <c r="B134" s="464" t="s">
        <v>803</v>
      </c>
      <c r="C134" s="496">
        <v>40</v>
      </c>
      <c r="D134" s="466"/>
      <c r="E134" s="559" t="s">
        <v>804</v>
      </c>
      <c r="F134" s="491"/>
      <c r="G134" s="489" t="s">
        <v>805</v>
      </c>
      <c r="H134" s="489"/>
    </row>
    <row r="135" ht="15.75">
      <c r="A135" s="601" t="s">
        <v>66</v>
      </c>
      <c r="B135" s="584" t="s">
        <v>859</v>
      </c>
      <c r="C135" s="481">
        <v>27</v>
      </c>
      <c r="D135" s="594"/>
      <c r="E135" s="537"/>
      <c r="F135" s="537"/>
      <c r="G135" s="537" t="s">
        <v>704</v>
      </c>
      <c r="H135" s="537"/>
    </row>
    <row r="136" ht="15.75">
      <c r="A136" s="70"/>
      <c r="B136" s="602" t="s">
        <v>860</v>
      </c>
      <c r="C136" s="603">
        <v>12.5</v>
      </c>
      <c r="D136" s="466"/>
      <c r="E136" s="585"/>
      <c r="F136" s="491"/>
      <c r="G136" s="585" t="s">
        <v>861</v>
      </c>
      <c r="H136" s="585"/>
    </row>
    <row r="137">
      <c r="A137" s="592" t="s">
        <v>111</v>
      </c>
      <c r="B137" s="604" t="s">
        <v>820</v>
      </c>
      <c r="C137" s="586">
        <v>5</v>
      </c>
      <c r="D137" s="594" t="s">
        <v>862</v>
      </c>
      <c r="E137" s="537"/>
      <c r="F137" s="537"/>
      <c r="G137" s="537" t="s">
        <v>821</v>
      </c>
      <c r="H137" s="537"/>
    </row>
    <row r="138">
      <c r="A138" s="58"/>
      <c r="B138" s="570" t="s">
        <v>863</v>
      </c>
      <c r="C138" s="495">
        <v>200</v>
      </c>
      <c r="D138" s="491"/>
      <c r="E138" s="585"/>
      <c r="F138" s="491"/>
      <c r="G138" s="585" t="s">
        <v>864</v>
      </c>
      <c r="H138" s="585"/>
    </row>
    <row r="139">
      <c r="A139" s="70"/>
      <c r="B139" s="482" t="s">
        <v>865</v>
      </c>
      <c r="C139" s="473">
        <v>53</v>
      </c>
      <c r="D139" s="466"/>
      <c r="E139" s="605"/>
      <c r="F139" s="466"/>
      <c r="G139" s="605"/>
      <c r="H139" s="605"/>
    </row>
    <row r="140">
      <c r="A140" s="606" t="s">
        <v>149</v>
      </c>
      <c r="B140" s="607" t="str">
        <f>HYPERLINK("http://www.teohim.ru/beton/mtr/fljuat/","Пропитка упрочняющая обеспыливающая")</f>
        <v xml:space="preserve">Пропитка упрочняющая обеспыливающая</v>
      </c>
      <c r="C140" s="608" t="s">
        <v>613</v>
      </c>
      <c r="D140" s="609"/>
      <c r="E140" s="550" t="s">
        <v>758</v>
      </c>
      <c r="F140" s="585"/>
      <c r="G140" s="585" t="s">
        <v>759</v>
      </c>
      <c r="H140" s="585"/>
    </row>
    <row r="141">
      <c r="A141" s="493" t="s">
        <v>307</v>
      </c>
      <c r="B141" s="593" t="s">
        <v>827</v>
      </c>
      <c r="C141" s="610">
        <v>27</v>
      </c>
      <c r="D141" s="562"/>
      <c r="E141" s="456"/>
      <c r="F141" s="456"/>
      <c r="G141" s="456" t="s">
        <v>704</v>
      </c>
      <c r="H141" s="456"/>
    </row>
    <row r="142">
      <c r="A142" s="58"/>
      <c r="B142" s="507" t="s">
        <v>837</v>
      </c>
      <c r="C142" s="505">
        <v>12.5</v>
      </c>
      <c r="D142" s="491"/>
      <c r="E142" s="585"/>
      <c r="F142" s="585"/>
      <c r="G142" s="585" t="s">
        <v>838</v>
      </c>
      <c r="H142" s="585"/>
    </row>
    <row r="143">
      <c r="A143" s="58"/>
      <c r="B143" s="517" t="s">
        <v>627</v>
      </c>
      <c r="C143" s="505" t="s">
        <v>613</v>
      </c>
      <c r="D143" s="491"/>
      <c r="E143" s="489"/>
      <c r="F143" s="489"/>
      <c r="G143" s="468" t="s">
        <v>628</v>
      </c>
      <c r="H143" s="489"/>
    </row>
    <row r="144">
      <c r="A144" s="58"/>
      <c r="B144" s="507" t="s">
        <v>866</v>
      </c>
      <c r="C144" s="505">
        <v>2</v>
      </c>
      <c r="D144" s="491"/>
      <c r="E144" s="489"/>
      <c r="F144" s="489"/>
      <c r="G144" s="489" t="s">
        <v>664</v>
      </c>
      <c r="H144" s="489"/>
    </row>
    <row r="145">
      <c r="A145" s="58"/>
      <c r="B145" s="517" t="str">
        <f>HYPERLINK("https://dm.henkel-dam.com/is/content/henkel/ru-ceresit-tds-in10-gruntinterier","Грунтовка под финишную отделку")</f>
        <v xml:space="preserve">Грунтовка под финишную отделку</v>
      </c>
      <c r="C145" s="505" t="s">
        <v>613</v>
      </c>
      <c r="D145" s="491"/>
      <c r="E145" s="489"/>
      <c r="F145" s="489"/>
      <c r="G145" s="549" t="s">
        <v>731</v>
      </c>
      <c r="H145" s="489"/>
    </row>
    <row r="146">
      <c r="A146" s="70"/>
      <c r="B146" s="467" t="s">
        <v>747</v>
      </c>
      <c r="C146" s="473" t="s">
        <v>647</v>
      </c>
      <c r="D146" s="466"/>
      <c r="E146" s="545" t="s">
        <v>737</v>
      </c>
      <c r="F146" s="489"/>
      <c r="G146" s="489" t="s">
        <v>734</v>
      </c>
      <c r="H146" s="489"/>
    </row>
    <row r="147">
      <c r="A147" s="611" t="s">
        <v>398</v>
      </c>
      <c r="B147" s="475" t="s">
        <v>820</v>
      </c>
      <c r="C147" s="595">
        <v>5</v>
      </c>
      <c r="D147" s="569"/>
      <c r="E147" s="537"/>
      <c r="F147" s="537"/>
      <c r="G147" s="537" t="s">
        <v>821</v>
      </c>
      <c r="H147" s="537"/>
    </row>
    <row r="148">
      <c r="A148" s="58"/>
      <c r="B148" s="570" t="s">
        <v>822</v>
      </c>
      <c r="C148" s="595">
        <v>150</v>
      </c>
      <c r="D148" s="491"/>
      <c r="E148" s="489"/>
      <c r="F148" s="491"/>
      <c r="G148" s="489" t="s">
        <v>824</v>
      </c>
      <c r="H148" s="489"/>
    </row>
    <row r="149">
      <c r="A149" s="58"/>
      <c r="B149" s="475" t="s">
        <v>620</v>
      </c>
      <c r="C149" s="612">
        <v>10</v>
      </c>
      <c r="D149" s="491"/>
      <c r="E149" s="489"/>
      <c r="F149" s="491"/>
      <c r="G149" s="489" t="s">
        <v>621</v>
      </c>
      <c r="H149" s="489"/>
    </row>
    <row r="150">
      <c r="A150" s="58"/>
      <c r="B150" s="613" t="str">
        <f>HYPERLINK("https://dm.henkel-dam.com/is/content/henkel/ru-ceresit-tds-in10-gruntinterier","Грунтовка под финишную отделку")</f>
        <v xml:space="preserve">Грунтовка под финишную отделку</v>
      </c>
      <c r="C150" s="595" t="s">
        <v>613</v>
      </c>
      <c r="D150" s="491"/>
      <c r="E150" s="489"/>
      <c r="F150" s="491"/>
      <c r="G150" s="549" t="s">
        <v>731</v>
      </c>
      <c r="H150" s="489"/>
    </row>
    <row r="151">
      <c r="A151" s="58"/>
      <c r="B151" s="475" t="s">
        <v>806</v>
      </c>
      <c r="C151" s="612" t="s">
        <v>647</v>
      </c>
      <c r="D151" s="491"/>
      <c r="E151" s="559" t="s">
        <v>788</v>
      </c>
      <c r="F151" s="491"/>
      <c r="G151" s="489" t="s">
        <v>789</v>
      </c>
      <c r="H151" s="489"/>
    </row>
    <row r="152">
      <c r="A152" s="70"/>
      <c r="B152" s="486" t="s">
        <v>807</v>
      </c>
      <c r="C152" s="614">
        <v>40</v>
      </c>
      <c r="D152" s="466"/>
      <c r="E152" s="566" t="s">
        <v>808</v>
      </c>
      <c r="F152" s="466"/>
      <c r="G152" s="549" t="s">
        <v>809</v>
      </c>
      <c r="H152" s="459"/>
    </row>
    <row r="153">
      <c r="A153" s="615" t="s">
        <v>400</v>
      </c>
      <c r="B153" s="616" t="s">
        <v>820</v>
      </c>
      <c r="C153" s="617">
        <v>5</v>
      </c>
      <c r="D153" s="618"/>
      <c r="E153" s="618"/>
      <c r="F153" s="618"/>
      <c r="G153" s="597" t="s">
        <v>821</v>
      </c>
      <c r="H153" s="618"/>
    </row>
    <row r="154">
      <c r="A154" s="58"/>
      <c r="B154" s="619" t="s">
        <v>822</v>
      </c>
      <c r="C154" s="620">
        <v>180</v>
      </c>
      <c r="D154" s="533"/>
      <c r="E154" s="621"/>
      <c r="F154" s="533"/>
      <c r="G154" s="490" t="s">
        <v>867</v>
      </c>
      <c r="H154" s="621"/>
    </row>
    <row r="155">
      <c r="A155" s="58"/>
      <c r="B155" s="622" t="s">
        <v>620</v>
      </c>
      <c r="C155" s="620">
        <v>10</v>
      </c>
      <c r="D155" s="533"/>
      <c r="E155" s="621"/>
      <c r="F155" s="533"/>
      <c r="G155" s="490" t="s">
        <v>621</v>
      </c>
      <c r="H155" s="621"/>
    </row>
    <row r="156">
      <c r="A156" s="58"/>
      <c r="B156" s="623" t="s">
        <v>627</v>
      </c>
      <c r="C156" s="620" t="s">
        <v>613</v>
      </c>
      <c r="D156" s="533"/>
      <c r="E156" s="621"/>
      <c r="F156" s="533"/>
      <c r="G156" s="490" t="s">
        <v>628</v>
      </c>
      <c r="H156" s="621"/>
    </row>
    <row r="157">
      <c r="A157" s="58"/>
      <c r="B157" s="622" t="s">
        <v>672</v>
      </c>
      <c r="C157" s="620">
        <v>2</v>
      </c>
      <c r="D157" s="533"/>
      <c r="E157" s="621"/>
      <c r="F157" s="533"/>
      <c r="G157" s="490" t="s">
        <v>664</v>
      </c>
      <c r="H157" s="621"/>
    </row>
    <row r="158">
      <c r="A158" s="58"/>
      <c r="B158" s="623" t="str">
        <f>HYPERLINK("https://dm.henkel-dam.com/is/content/henkel/ru-ceresit-tds-in10-gruntinterier","Грунтовка под финишную отделку")</f>
        <v xml:space="preserve">Грунтовка под финишную отделку</v>
      </c>
      <c r="C158" s="620" t="s">
        <v>613</v>
      </c>
      <c r="D158" s="533"/>
      <c r="E158" s="621"/>
      <c r="F158" s="533"/>
      <c r="G158" s="490" t="s">
        <v>731</v>
      </c>
      <c r="H158" s="621"/>
    </row>
    <row r="159">
      <c r="A159" s="70"/>
      <c r="B159" s="624" t="s">
        <v>856</v>
      </c>
      <c r="C159" s="625" t="s">
        <v>647</v>
      </c>
      <c r="D159" s="535"/>
      <c r="E159" s="626" t="s">
        <v>847</v>
      </c>
      <c r="F159" s="535"/>
      <c r="G159" s="588" t="s">
        <v>848</v>
      </c>
      <c r="H159" s="627"/>
    </row>
    <row r="160">
      <c r="A160" s="615" t="s">
        <v>402</v>
      </c>
      <c r="B160" s="628" t="s">
        <v>820</v>
      </c>
      <c r="C160" s="617">
        <v>5</v>
      </c>
      <c r="D160" s="629"/>
      <c r="E160" s="630"/>
      <c r="F160" s="631"/>
      <c r="G160" s="537" t="s">
        <v>821</v>
      </c>
      <c r="H160" s="537"/>
    </row>
    <row r="161">
      <c r="A161" s="70"/>
      <c r="B161" s="510" t="s">
        <v>822</v>
      </c>
      <c r="C161" s="625" t="s">
        <v>823</v>
      </c>
      <c r="D161" s="466"/>
      <c r="E161" s="632"/>
      <c r="F161" s="529"/>
      <c r="G161" s="459" t="s">
        <v>824</v>
      </c>
      <c r="H161" s="459" t="s">
        <v>825</v>
      </c>
    </row>
    <row r="162">
      <c r="A162" s="373" t="s">
        <v>868</v>
      </c>
      <c r="D162" s="633"/>
      <c r="E162" s="633"/>
      <c r="F162" s="633"/>
      <c r="G162" s="633"/>
      <c r="H162" s="633"/>
    </row>
    <row r="163">
      <c r="A163" s="451" t="s">
        <v>2</v>
      </c>
      <c r="B163" s="451" t="s">
        <v>609</v>
      </c>
      <c r="C163" s="451" t="s">
        <v>610</v>
      </c>
      <c r="D163" s="451" t="s">
        <v>799</v>
      </c>
      <c r="E163" s="55" t="s">
        <v>800</v>
      </c>
      <c r="F163" s="55" t="s">
        <v>606</v>
      </c>
      <c r="G163" s="55" t="s">
        <v>607</v>
      </c>
      <c r="H163" s="55" t="s">
        <v>608</v>
      </c>
    </row>
    <row r="164">
      <c r="A164" s="634" t="s">
        <v>436</v>
      </c>
      <c r="B164" s="635" t="s">
        <v>869</v>
      </c>
      <c r="C164" s="636">
        <v>39</v>
      </c>
      <c r="D164" s="637"/>
      <c r="E164" s="638" t="s">
        <v>436</v>
      </c>
      <c r="F164" s="639"/>
      <c r="G164" s="639" t="s">
        <v>870</v>
      </c>
      <c r="H164" s="478"/>
    </row>
    <row r="165" s="197" customFormat="1" ht="15.75" customHeight="1">
      <c r="A165" s="197"/>
      <c r="B165" s="197"/>
      <c r="C165" s="197"/>
      <c r="D165" s="197"/>
      <c r="E165" s="197"/>
      <c r="F165" s="197"/>
      <c r="G165" s="197"/>
      <c r="H165" s="197"/>
    </row>
    <row r="166" s="197" customFormat="1" ht="15.75" customHeight="1">
      <c r="A166" s="197"/>
      <c r="B166" s="197"/>
      <c r="C166" s="197"/>
      <c r="D166" s="197"/>
      <c r="E166" s="197"/>
      <c r="F166" s="197"/>
      <c r="G166" s="197"/>
      <c r="H166" s="197"/>
    </row>
    <row r="167" s="197" customFormat="1" ht="15.75" customHeight="1">
      <c r="A167" s="197"/>
      <c r="B167" s="197"/>
      <c r="C167" s="197"/>
      <c r="D167" s="197"/>
      <c r="E167" s="197"/>
      <c r="F167" s="197"/>
      <c r="G167" s="197"/>
      <c r="H167" s="197"/>
    </row>
    <row r="168" s="197" customFormat="1" ht="15.75" customHeight="1">
      <c r="A168" s="197"/>
      <c r="B168" s="197"/>
      <c r="C168" s="197"/>
      <c r="D168" s="197"/>
      <c r="E168" s="197"/>
      <c r="F168" s="197"/>
      <c r="G168" s="197"/>
      <c r="H168" s="197"/>
    </row>
    <row r="169" s="197" customFormat="1" ht="15.75" customHeight="1">
      <c r="A169" s="197"/>
      <c r="B169" s="197"/>
      <c r="C169" s="197"/>
      <c r="D169" s="197"/>
      <c r="E169" s="197"/>
      <c r="F169" s="197"/>
      <c r="G169" s="197"/>
      <c r="H169" s="197"/>
    </row>
    <row r="170" s="197" customFormat="1" ht="15.75" customHeight="1">
      <c r="A170" s="197"/>
      <c r="B170" s="197"/>
      <c r="C170" s="197"/>
      <c r="D170" s="197"/>
      <c r="E170" s="197"/>
      <c r="F170" s="197"/>
      <c r="G170" s="197"/>
      <c r="H170" s="197"/>
    </row>
    <row r="171" s="197" customFormat="1" ht="15.75" customHeight="1">
      <c r="A171" s="197"/>
      <c r="B171" s="197"/>
      <c r="C171" s="197"/>
      <c r="D171" s="197"/>
      <c r="E171" s="197"/>
      <c r="F171" s="197"/>
      <c r="G171" s="197"/>
      <c r="H171" s="197"/>
    </row>
    <row r="172" s="197" customFormat="1" ht="15.75" customHeight="1">
      <c r="A172" s="197"/>
      <c r="B172" s="197"/>
      <c r="C172" s="197"/>
      <c r="D172" s="197"/>
      <c r="E172" s="197"/>
      <c r="F172" s="197"/>
      <c r="G172" s="197"/>
      <c r="H172" s="197"/>
    </row>
    <row r="173" s="197" customFormat="1" ht="15.75" customHeight="1">
      <c r="A173" s="197"/>
      <c r="B173" s="197"/>
      <c r="C173" s="197"/>
      <c r="D173" s="197"/>
      <c r="E173" s="197"/>
      <c r="F173" s="197"/>
      <c r="G173" s="197"/>
      <c r="H173" s="197"/>
    </row>
    <row r="174" s="197" customFormat="1" ht="15.75" customHeight="1">
      <c r="A174" s="197"/>
      <c r="B174" s="197"/>
      <c r="C174" s="197"/>
      <c r="D174" s="197"/>
      <c r="E174" s="197"/>
      <c r="F174" s="197"/>
      <c r="G174" s="197"/>
      <c r="H174" s="197"/>
    </row>
    <row r="175" s="197" customFormat="1" ht="15.75" customHeight="1">
      <c r="A175" s="197"/>
      <c r="B175" s="197"/>
      <c r="C175" s="197"/>
      <c r="D175" s="197"/>
      <c r="E175" s="197"/>
      <c r="F175" s="197"/>
      <c r="G175" s="197"/>
      <c r="H175" s="197"/>
    </row>
    <row r="176" s="197" customFormat="1" ht="15.75" customHeight="1">
      <c r="A176" s="197"/>
      <c r="B176" s="197"/>
      <c r="C176" s="197"/>
      <c r="D176" s="197"/>
      <c r="E176" s="197"/>
      <c r="F176" s="197"/>
      <c r="G176" s="197"/>
      <c r="H176" s="197"/>
    </row>
    <row r="177" s="197" customFormat="1" ht="15.75" customHeight="1">
      <c r="A177" s="197"/>
      <c r="B177" s="197"/>
      <c r="C177" s="197"/>
      <c r="D177" s="197"/>
      <c r="E177" s="197"/>
      <c r="F177" s="197"/>
      <c r="G177" s="197"/>
      <c r="H177" s="197"/>
    </row>
    <row r="178" s="197" customFormat="1" ht="15.75" customHeight="1">
      <c r="A178" s="197"/>
      <c r="B178" s="197"/>
      <c r="C178" s="197"/>
      <c r="D178" s="197"/>
      <c r="E178" s="197"/>
      <c r="F178" s="197"/>
      <c r="G178" s="197"/>
      <c r="H178" s="197"/>
    </row>
    <row r="179" s="197" customFormat="1" ht="15.75" customHeight="1">
      <c r="A179" s="197"/>
      <c r="B179" s="197"/>
      <c r="C179" s="197"/>
      <c r="D179" s="197"/>
      <c r="E179" s="197"/>
      <c r="F179" s="197"/>
      <c r="G179" s="197"/>
      <c r="H179" s="197"/>
    </row>
    <row r="180" s="197" customFormat="1" ht="15.75" customHeight="1">
      <c r="A180" s="197"/>
      <c r="B180" s="197"/>
      <c r="C180" s="197"/>
      <c r="D180" s="197"/>
      <c r="E180" s="197"/>
      <c r="F180" s="197"/>
      <c r="G180" s="197"/>
      <c r="H180" s="197"/>
    </row>
    <row r="181" s="197" customFormat="1" ht="15.75" customHeight="1">
      <c r="A181" s="197"/>
      <c r="B181" s="197"/>
      <c r="C181" s="197"/>
      <c r="D181" s="197"/>
      <c r="E181" s="197"/>
      <c r="F181" s="197"/>
      <c r="G181" s="197"/>
      <c r="H181" s="197"/>
    </row>
    <row r="182" s="197" customFormat="1" ht="15.75" customHeight="1">
      <c r="A182" s="197"/>
      <c r="B182" s="197"/>
      <c r="C182" s="197"/>
      <c r="D182" s="197"/>
      <c r="E182" s="197"/>
      <c r="F182" s="197"/>
      <c r="G182" s="197"/>
      <c r="H182" s="197"/>
    </row>
    <row r="183" s="197" customFormat="1" ht="15.75" customHeight="1">
      <c r="A183" s="197"/>
      <c r="B183" s="197"/>
      <c r="C183" s="197"/>
      <c r="D183" s="197"/>
      <c r="E183" s="197"/>
      <c r="F183" s="197"/>
      <c r="G183" s="197"/>
      <c r="H183" s="197"/>
    </row>
    <row r="184" s="197" customFormat="1" ht="15.75" customHeight="1">
      <c r="A184" s="197"/>
      <c r="B184" s="197"/>
      <c r="C184" s="197"/>
      <c r="D184" s="197"/>
      <c r="E184" s="197"/>
      <c r="F184" s="197"/>
      <c r="G184" s="197"/>
      <c r="H184" s="197"/>
    </row>
    <row r="185" s="197" customFormat="1" ht="15.75" customHeight="1">
      <c r="A185" s="197"/>
      <c r="B185" s="197"/>
      <c r="C185" s="197"/>
      <c r="D185" s="197"/>
      <c r="E185" s="197"/>
      <c r="F185" s="197"/>
      <c r="G185" s="197"/>
      <c r="H185" s="197"/>
    </row>
    <row r="186" s="197" customFormat="1" ht="15.75" customHeight="1">
      <c r="A186" s="197"/>
      <c r="B186" s="197"/>
      <c r="C186" s="197"/>
      <c r="D186" s="197"/>
      <c r="E186" s="197"/>
      <c r="F186" s="197"/>
      <c r="G186" s="197"/>
      <c r="H186" s="197"/>
    </row>
    <row r="187" s="197" customFormat="1" ht="15.75" customHeight="1">
      <c r="A187" s="197"/>
      <c r="B187" s="197"/>
      <c r="C187" s="197"/>
      <c r="D187" s="197"/>
      <c r="E187" s="197"/>
      <c r="F187" s="197"/>
      <c r="G187" s="197"/>
      <c r="H187" s="197"/>
    </row>
    <row r="188" s="197" customFormat="1" ht="15.75" customHeight="1">
      <c r="A188" s="197"/>
      <c r="B188" s="197"/>
      <c r="C188" s="197"/>
      <c r="D188" s="197"/>
      <c r="E188" s="197"/>
      <c r="F188" s="197"/>
      <c r="G188" s="197"/>
      <c r="H188" s="197"/>
    </row>
    <row r="189" s="197" customFormat="1" ht="15.75" customHeight="1">
      <c r="A189" s="197"/>
      <c r="B189" s="197"/>
      <c r="C189" s="197"/>
      <c r="D189" s="197"/>
      <c r="E189" s="197"/>
      <c r="F189" s="197"/>
      <c r="G189" s="197"/>
      <c r="H189" s="197"/>
    </row>
    <row r="190" s="197" customFormat="1" ht="15.75" customHeight="1">
      <c r="A190" s="197"/>
      <c r="B190" s="197"/>
      <c r="C190" s="197"/>
      <c r="D190" s="197"/>
      <c r="E190" s="197"/>
      <c r="F190" s="197"/>
      <c r="G190" s="197"/>
      <c r="H190" s="197"/>
    </row>
    <row r="191" s="197" customFormat="1" ht="15.75" customHeight="1">
      <c r="A191" s="197"/>
      <c r="B191" s="197"/>
      <c r="C191" s="197"/>
      <c r="D191" s="197"/>
      <c r="E191" s="197"/>
      <c r="F191" s="197"/>
      <c r="G191" s="197"/>
      <c r="H191" s="197"/>
    </row>
    <row r="192" s="197" customFormat="1" ht="15.75" customHeight="1">
      <c r="A192" s="197"/>
      <c r="B192" s="197"/>
      <c r="C192" s="197"/>
      <c r="D192" s="197"/>
      <c r="E192" s="197"/>
      <c r="F192" s="197"/>
      <c r="G192" s="197"/>
      <c r="H192" s="197"/>
    </row>
    <row r="193" s="197" customFormat="1" ht="15.75" customHeight="1">
      <c r="A193" s="197"/>
      <c r="B193" s="197"/>
      <c r="C193" s="197"/>
      <c r="D193" s="197"/>
      <c r="E193" s="197"/>
      <c r="F193" s="197"/>
      <c r="G193" s="197"/>
      <c r="H193" s="197"/>
    </row>
    <row r="194" s="197" customFormat="1" ht="15.75" customHeight="1">
      <c r="A194" s="197"/>
      <c r="B194" s="197"/>
      <c r="C194" s="197"/>
      <c r="D194" s="197"/>
      <c r="E194" s="197"/>
      <c r="F194" s="197"/>
      <c r="G194" s="197"/>
      <c r="H194" s="197"/>
    </row>
    <row r="195" s="197" customFormat="1" ht="15.75" customHeight="1">
      <c r="A195" s="197"/>
      <c r="B195" s="197"/>
      <c r="C195" s="197"/>
      <c r="D195" s="197"/>
      <c r="E195" s="197"/>
      <c r="F195" s="197"/>
      <c r="G195" s="197"/>
      <c r="H195" s="197"/>
    </row>
    <row r="196" s="197" customFormat="1" ht="15.75" customHeight="1">
      <c r="A196" s="197"/>
      <c r="B196" s="197"/>
      <c r="C196" s="197"/>
      <c r="D196" s="197"/>
      <c r="E196" s="197"/>
      <c r="F196" s="197"/>
      <c r="G196" s="197"/>
      <c r="H196" s="197"/>
    </row>
    <row r="197" s="197" customFormat="1" ht="15.75" customHeight="1">
      <c r="A197" s="197"/>
      <c r="B197" s="197"/>
      <c r="C197" s="197"/>
      <c r="D197" s="197"/>
      <c r="E197" s="197"/>
      <c r="F197" s="197"/>
      <c r="G197" s="197"/>
      <c r="H197" s="197"/>
    </row>
    <row r="198" s="197" customFormat="1" ht="15.75" customHeight="1">
      <c r="A198" s="197"/>
      <c r="B198" s="197"/>
      <c r="C198" s="197"/>
      <c r="D198" s="197"/>
      <c r="E198" s="197"/>
      <c r="F198" s="197"/>
      <c r="G198" s="197"/>
      <c r="H198" s="197"/>
    </row>
    <row r="199" s="197" customFormat="1" ht="15.75" customHeight="1">
      <c r="A199" s="197"/>
      <c r="B199" s="197"/>
      <c r="C199" s="197"/>
      <c r="D199" s="197"/>
      <c r="E199" s="197"/>
      <c r="F199" s="197"/>
      <c r="G199" s="197"/>
      <c r="H199" s="197"/>
    </row>
    <row r="200" s="197" customFormat="1" ht="15.75" customHeight="1">
      <c r="A200" s="197"/>
      <c r="B200" s="197"/>
      <c r="C200" s="197"/>
      <c r="D200" s="197"/>
      <c r="E200" s="197"/>
      <c r="F200" s="197"/>
      <c r="G200" s="197"/>
      <c r="H200" s="197"/>
    </row>
    <row r="201" s="197" customFormat="1" ht="15.75" customHeight="1">
      <c r="A201" s="197"/>
      <c r="B201" s="197"/>
      <c r="C201" s="197"/>
      <c r="D201" s="197"/>
      <c r="E201" s="197"/>
      <c r="F201" s="197"/>
      <c r="G201" s="197"/>
      <c r="H201" s="197"/>
    </row>
    <row r="202" s="197" customFormat="1" ht="15.75" customHeight="1">
      <c r="A202" s="197"/>
      <c r="B202" s="197"/>
      <c r="C202" s="197"/>
      <c r="D202" s="197"/>
      <c r="E202" s="197"/>
      <c r="F202" s="197"/>
      <c r="G202" s="197"/>
      <c r="H202" s="197"/>
    </row>
  </sheetData>
  <mergeCells count="105">
    <mergeCell ref="A1:C1"/>
    <mergeCell ref="D1:D2"/>
    <mergeCell ref="E1:E2"/>
    <mergeCell ref="F1:F2"/>
    <mergeCell ref="G1:G2"/>
    <mergeCell ref="H1:H2"/>
    <mergeCell ref="A3:A6"/>
    <mergeCell ref="D3:D6"/>
    <mergeCell ref="F3:F6"/>
    <mergeCell ref="A7:A11"/>
    <mergeCell ref="D7:D11"/>
    <mergeCell ref="F7:F11"/>
    <mergeCell ref="A12:A16"/>
    <mergeCell ref="D12:D16"/>
    <mergeCell ref="F12:F16"/>
    <mergeCell ref="A17:A22"/>
    <mergeCell ref="D17:D22"/>
    <mergeCell ref="F17:F22"/>
    <mergeCell ref="A23:A26"/>
    <mergeCell ref="D23:D26"/>
    <mergeCell ref="F23:F26"/>
    <mergeCell ref="A27:A33"/>
    <mergeCell ref="D27:D33"/>
    <mergeCell ref="F27:F33"/>
    <mergeCell ref="A34:A39"/>
    <mergeCell ref="D34:D39"/>
    <mergeCell ref="F34:F39"/>
    <mergeCell ref="A40:A44"/>
    <mergeCell ref="D40:D44"/>
    <mergeCell ref="F40:F44"/>
    <mergeCell ref="A45:A50"/>
    <mergeCell ref="D45:D50"/>
    <mergeCell ref="F45:F50"/>
    <mergeCell ref="A51:A57"/>
    <mergeCell ref="D51:D57"/>
    <mergeCell ref="F51:F57"/>
    <mergeCell ref="A58:A61"/>
    <mergeCell ref="D58:D61"/>
    <mergeCell ref="F58:F61"/>
    <mergeCell ref="A62:A65"/>
    <mergeCell ref="D62:D65"/>
    <mergeCell ref="F62:F65"/>
    <mergeCell ref="A66:A70"/>
    <mergeCell ref="D66:D70"/>
    <mergeCell ref="F66:F70"/>
    <mergeCell ref="A71:A74"/>
    <mergeCell ref="D71:D74"/>
    <mergeCell ref="F71:F74"/>
    <mergeCell ref="A75:A79"/>
    <mergeCell ref="D75:D79"/>
    <mergeCell ref="F75:F79"/>
    <mergeCell ref="A80:A83"/>
    <mergeCell ref="D80:D83"/>
    <mergeCell ref="F80:F83"/>
    <mergeCell ref="A84:A89"/>
    <mergeCell ref="D84:D89"/>
    <mergeCell ref="F84:F89"/>
    <mergeCell ref="A90:A95"/>
    <mergeCell ref="D90:D95"/>
    <mergeCell ref="F90:F95"/>
    <mergeCell ref="A96:A97"/>
    <mergeCell ref="D96:D97"/>
    <mergeCell ref="F96:F97"/>
    <mergeCell ref="A98:A103"/>
    <mergeCell ref="D98:D103"/>
    <mergeCell ref="F98:F103"/>
    <mergeCell ref="A104:A106"/>
    <mergeCell ref="D104:D106"/>
    <mergeCell ref="F104:F106"/>
    <mergeCell ref="A107:A110"/>
    <mergeCell ref="D107:D110"/>
    <mergeCell ref="F107:F110"/>
    <mergeCell ref="A111:A112"/>
    <mergeCell ref="D111:D112"/>
    <mergeCell ref="F111:F112"/>
    <mergeCell ref="A113:A118"/>
    <mergeCell ref="D113:D118"/>
    <mergeCell ref="F113:F118"/>
    <mergeCell ref="A119:A125"/>
    <mergeCell ref="D119:D125"/>
    <mergeCell ref="F119:F125"/>
    <mergeCell ref="A126:A128"/>
    <mergeCell ref="D126:D128"/>
    <mergeCell ref="F126:F128"/>
    <mergeCell ref="A129:A134"/>
    <mergeCell ref="D129:D134"/>
    <mergeCell ref="F129:F134"/>
    <mergeCell ref="A135:A136"/>
    <mergeCell ref="D135:D136"/>
    <mergeCell ref="F135:F136"/>
    <mergeCell ref="A137:A139"/>
    <mergeCell ref="D137:D139"/>
    <mergeCell ref="F137:F139"/>
    <mergeCell ref="A141:A146"/>
    <mergeCell ref="D141:D146"/>
    <mergeCell ref="A147:A152"/>
    <mergeCell ref="D147:D152"/>
    <mergeCell ref="F147:F152"/>
    <mergeCell ref="A153:A159"/>
    <mergeCell ref="D153:D159"/>
    <mergeCell ref="F153:F159"/>
    <mergeCell ref="A160:A161"/>
    <mergeCell ref="D160:D161"/>
    <mergeCell ref="F160:F161"/>
    <mergeCell ref="A162:C162"/>
  </mergeCells>
  <hyperlinks>
    <hyperlink r:id="rId1" location="gid=1649434924" ref="E6"/>
    <hyperlink r:id="rId1" location="gid=205930350" ref="E10"/>
    <hyperlink r:id="rId1" location="gid=381320590" ref="E11"/>
    <hyperlink r:id="rId1" location="gid=0" ref="E15"/>
    <hyperlink r:id="rId1" location="gid=1023996683" ref="E16"/>
    <hyperlink r:id="rId2" ref="B19"/>
    <hyperlink r:id="rId1" location="gid=205930350" ref="E22"/>
    <hyperlink r:id="rId1" location="gid=205930350" ref="E26"/>
    <hyperlink r:id="rId2" ref="B30"/>
    <hyperlink r:id="rId1" location="gid=205930350" ref="E33"/>
    <hyperlink r:id="rId1" location="gid=0" ref="E38"/>
    <hyperlink r:id="rId1" location="gid=1023996683" ref="E39"/>
    <hyperlink r:id="rId1" location="gid=205930350" ref="E44"/>
    <hyperlink r:id="rId2" ref="B47"/>
    <hyperlink r:id="rId1" location="gid=121016069" ref="E50"/>
    <hyperlink r:id="rId2" ref="B54"/>
    <hyperlink r:id="rId1" location="gid=205930350" ref="E57"/>
    <hyperlink r:id="rId1" location="gid=205930350" ref="E61"/>
    <hyperlink r:id="rId1" location="gid=121016069" ref="E65"/>
    <hyperlink r:id="rId1" location="gid=121016069" ref="E70"/>
    <hyperlink r:id="rId3" location="gid=674944897" ref="E74"/>
    <hyperlink r:id="rId3" location="gid=674944897" ref="E78"/>
    <hyperlink r:id="rId1" location="gid=1023996683" ref="E79"/>
    <hyperlink r:id="rId3" location="gid=674944897" ref="E82"/>
    <hyperlink r:id="rId1" location="gid=381320590" ref="E83"/>
    <hyperlink r:id="rId2" ref="B86"/>
    <hyperlink r:id="rId1" location="gid=775120533" ref="E89"/>
    <hyperlink r:id="rId2" ref="B92"/>
    <hyperlink r:id="rId1" location="gid=775120533" ref="E95"/>
    <hyperlink r:id="rId3" location="gid=674944897" ref="E96"/>
    <hyperlink r:id="rId1" location="gid=2078501303" ref="E97"/>
    <hyperlink r:id="rId2" ref="B100"/>
    <hyperlink r:id="rId1" location="gid=121016069" ref="E103"/>
    <hyperlink r:id="rId4" ref="B109"/>
    <hyperlink r:id="rId1" location="gid=1111250009" ref="E110"/>
    <hyperlink r:id="rId3" location="gid=674944897" ref="E111"/>
    <hyperlink r:id="rId1" location="gid=2036818059" ref="E112"/>
    <hyperlink r:id="rId2" ref="B115"/>
    <hyperlink r:id="rId1" location="gid=1111250009" ref="E118"/>
    <hyperlink r:id="rId2" ref="B122"/>
    <hyperlink r:id="rId1" location="gid=1111250009" ref="E125"/>
    <hyperlink r:id="rId3" location="gid=674944897" ref="E128"/>
    <hyperlink r:id="rId1" location="gid=205930350" ref="E133"/>
    <hyperlink r:id="rId1" location="gid=381320590" ref="E134"/>
    <hyperlink r:id="rId3" location="gid=674944897" ref="E140"/>
    <hyperlink r:id="rId2" ref="B143"/>
    <hyperlink r:id="rId1" location="gid=775120533" ref="E146"/>
    <hyperlink r:id="rId1" location="gid=0" ref="E151"/>
    <hyperlink r:id="rId1" location="gid=1023996683" ref="E152"/>
    <hyperlink r:id="rId2" ref="B156"/>
    <hyperlink r:id="rId1" location="gid=1111250009" ref="E159"/>
    <hyperlink r:id="rId1" location="gid=723330100" ref="E164"/>
  </hyperlinks>
  <printOptions headings="0" gridLines="1"/>
  <pageMargins left="0" right="0" top="0" bottom="0" header="0" footer="0"/>
  <pageSetup paperSize="9" scale="31" fitToWidth="1" fitToHeight="1" pageOrder="overThenDown"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100" workbookViewId="0">
      <pane ySplit="2" topLeftCell="A3" activePane="bottomLeft" state="frozen"/>
      <selection activeCell="B4" activeCellId="0" sqref="B4"/>
    </sheetView>
  </sheetViews>
  <sheetFormatPr defaultColWidth="12.630000000000001" defaultRowHeight="15.75" customHeight="1"/>
  <cols>
    <col customWidth="1" min="1" max="1" style="1" width="20.25"/>
    <col customWidth="1" min="2" max="2" style="1" width="50.380000000000003"/>
    <col customWidth="1" min="3" max="3" style="640" width="98.75"/>
    <col customWidth="1" min="4" max="4" style="1" width="16.379999999999999"/>
    <col customWidth="1" min="5" max="5" style="1" width="17.28125"/>
    <col customWidth="1" min="6" max="6" style="641" width="32.630000000000003"/>
    <col min="7" max="51" style="197" width="12.630000000000001"/>
    <col min="52" max="16384" style="1" width="12.630000000000001"/>
  </cols>
  <sheetData>
    <row r="1" ht="20.25">
      <c r="A1" s="50" t="s">
        <v>871</v>
      </c>
      <c r="B1" s="51"/>
      <c r="C1" s="642"/>
      <c r="D1" s="51"/>
      <c r="E1" s="643"/>
      <c r="F1" s="199" t="s">
        <v>800</v>
      </c>
    </row>
    <row r="2" ht="36">
      <c r="A2" s="644" t="s">
        <v>2</v>
      </c>
      <c r="B2" s="645" t="s">
        <v>441</v>
      </c>
      <c r="C2" s="374" t="s">
        <v>609</v>
      </c>
      <c r="D2" s="451" t="s">
        <v>610</v>
      </c>
      <c r="E2" s="646" t="s">
        <v>872</v>
      </c>
    </row>
    <row r="3" ht="16.5">
      <c r="A3" s="647" t="s">
        <v>873</v>
      </c>
      <c r="B3" s="648" t="s">
        <v>874</v>
      </c>
      <c r="C3" s="649" t="s">
        <v>875</v>
      </c>
      <c r="D3" s="647">
        <v>8</v>
      </c>
      <c r="E3" s="650">
        <v>110</v>
      </c>
      <c r="F3" s="651" t="s">
        <v>876</v>
      </c>
    </row>
    <row r="4" ht="16.5">
      <c r="A4" s="91"/>
      <c r="B4" s="58"/>
      <c r="C4" s="652" t="s">
        <v>877</v>
      </c>
      <c r="D4" s="653">
        <v>6</v>
      </c>
      <c r="E4" s="60"/>
      <c r="F4" s="552"/>
    </row>
    <row r="5" ht="16.5">
      <c r="A5" s="91"/>
      <c r="B5" s="58"/>
      <c r="C5" s="654" t="s">
        <v>878</v>
      </c>
      <c r="D5" s="653" t="s">
        <v>613</v>
      </c>
      <c r="E5" s="60"/>
      <c r="F5" s="552"/>
    </row>
    <row r="6" ht="33">
      <c r="A6" s="91"/>
      <c r="B6" s="58"/>
      <c r="C6" s="655" t="s">
        <v>879</v>
      </c>
      <c r="D6" s="653">
        <v>96</v>
      </c>
      <c r="E6" s="60"/>
      <c r="F6" s="552"/>
    </row>
    <row r="7" ht="16.5">
      <c r="A7" s="71"/>
      <c r="B7" s="70"/>
      <c r="C7" s="655" t="s">
        <v>560</v>
      </c>
      <c r="D7" s="653" t="s">
        <v>823</v>
      </c>
      <c r="E7" s="29"/>
      <c r="F7" s="552"/>
    </row>
    <row r="8" ht="36" customHeight="1">
      <c r="A8" s="647" t="s">
        <v>880</v>
      </c>
      <c r="B8" s="656" t="s">
        <v>881</v>
      </c>
      <c r="C8" s="657" t="s">
        <v>875</v>
      </c>
      <c r="D8" s="647">
        <v>8</v>
      </c>
      <c r="E8" s="650">
        <v>20</v>
      </c>
      <c r="F8" s="651" t="s">
        <v>876</v>
      </c>
    </row>
    <row r="9" ht="36" customHeight="1">
      <c r="A9" s="91"/>
      <c r="B9" s="58"/>
      <c r="C9" s="652" t="s">
        <v>877</v>
      </c>
      <c r="D9" s="658">
        <v>6</v>
      </c>
      <c r="E9" s="60"/>
      <c r="F9" s="552"/>
    </row>
    <row r="10" ht="36" customHeight="1">
      <c r="A10" s="91"/>
      <c r="B10" s="58"/>
      <c r="C10" s="659" t="s">
        <v>882</v>
      </c>
      <c r="D10" s="658">
        <v>6</v>
      </c>
      <c r="E10" s="60"/>
      <c r="F10" s="552"/>
    </row>
    <row r="11" ht="36" customHeight="1">
      <c r="A11" s="71"/>
      <c r="B11" s="70"/>
      <c r="C11" s="660" t="s">
        <v>560</v>
      </c>
      <c r="D11" s="653" t="s">
        <v>823</v>
      </c>
      <c r="E11" s="29"/>
      <c r="F11" s="552"/>
    </row>
    <row r="12" ht="16.5">
      <c r="A12" s="647" t="s">
        <v>883</v>
      </c>
      <c r="B12" s="655" t="s">
        <v>884</v>
      </c>
      <c r="C12" s="661" t="s">
        <v>885</v>
      </c>
      <c r="D12" s="647" t="s">
        <v>613</v>
      </c>
      <c r="E12" s="650">
        <v>110</v>
      </c>
      <c r="F12" s="651" t="s">
        <v>758</v>
      </c>
    </row>
    <row r="13" ht="16.5">
      <c r="A13" s="91"/>
      <c r="B13" s="58"/>
      <c r="C13" s="654" t="s">
        <v>886</v>
      </c>
      <c r="D13" s="653">
        <v>20</v>
      </c>
      <c r="E13" s="60"/>
      <c r="F13" s="662" t="s">
        <v>887</v>
      </c>
    </row>
    <row r="14" ht="16.5">
      <c r="A14" s="91"/>
      <c r="B14" s="58"/>
      <c r="C14" s="654" t="s">
        <v>878</v>
      </c>
      <c r="D14" s="653" t="s">
        <v>613</v>
      </c>
      <c r="E14" s="60"/>
      <c r="F14" s="552"/>
    </row>
    <row r="15" ht="33">
      <c r="A15" s="91"/>
      <c r="B15" s="58"/>
      <c r="C15" s="655" t="s">
        <v>888</v>
      </c>
      <c r="D15" s="653">
        <v>90</v>
      </c>
      <c r="E15" s="60"/>
      <c r="F15" s="552"/>
    </row>
    <row r="16" ht="16.5">
      <c r="A16" s="71"/>
      <c r="B16" s="70"/>
      <c r="C16" s="655" t="s">
        <v>560</v>
      </c>
      <c r="D16" s="653" t="s">
        <v>823</v>
      </c>
      <c r="E16" s="29"/>
      <c r="F16" s="552"/>
    </row>
    <row r="17" ht="16.5">
      <c r="A17" s="647" t="s">
        <v>889</v>
      </c>
      <c r="B17" s="655" t="s">
        <v>890</v>
      </c>
      <c r="C17" s="661" t="s">
        <v>885</v>
      </c>
      <c r="D17" s="647" t="s">
        <v>613</v>
      </c>
      <c r="E17" s="650">
        <v>20</v>
      </c>
      <c r="F17" s="651" t="s">
        <v>758</v>
      </c>
    </row>
    <row r="18" ht="16.5">
      <c r="A18" s="91"/>
      <c r="B18" s="58"/>
      <c r="C18" s="654" t="s">
        <v>891</v>
      </c>
      <c r="D18" s="653">
        <v>20</v>
      </c>
      <c r="E18" s="60"/>
      <c r="F18" s="662" t="s">
        <v>887</v>
      </c>
    </row>
    <row r="19" ht="16.5">
      <c r="A19" s="91"/>
      <c r="B19" s="58"/>
      <c r="C19" s="654" t="s">
        <v>892</v>
      </c>
      <c r="D19" s="653" t="s">
        <v>613</v>
      </c>
      <c r="E19" s="60"/>
      <c r="F19" s="552"/>
    </row>
    <row r="20" ht="16.5">
      <c r="A20" s="71"/>
      <c r="B20" s="70"/>
      <c r="C20" s="655" t="s">
        <v>560</v>
      </c>
      <c r="D20" s="653" t="s">
        <v>823</v>
      </c>
      <c r="E20" s="29"/>
      <c r="F20" s="552"/>
    </row>
    <row r="21" ht="16.5">
      <c r="A21" s="647" t="s">
        <v>893</v>
      </c>
      <c r="B21" s="656" t="s">
        <v>894</v>
      </c>
      <c r="C21" s="661" t="s">
        <v>885</v>
      </c>
      <c r="D21" s="647" t="s">
        <v>613</v>
      </c>
      <c r="E21" s="650">
        <v>90</v>
      </c>
      <c r="F21" s="651" t="s">
        <v>758</v>
      </c>
    </row>
    <row r="22" ht="33">
      <c r="A22" s="91"/>
      <c r="B22" s="58"/>
      <c r="C22" s="655" t="s">
        <v>888</v>
      </c>
      <c r="D22" s="653">
        <v>40</v>
      </c>
      <c r="E22" s="60"/>
      <c r="F22" s="552"/>
    </row>
    <row r="23" ht="16.5">
      <c r="A23" s="91"/>
      <c r="B23" s="58"/>
      <c r="C23" s="655" t="s">
        <v>895</v>
      </c>
      <c r="D23" s="653" t="s">
        <v>613</v>
      </c>
      <c r="E23" s="60"/>
      <c r="F23" s="552"/>
    </row>
    <row r="24" ht="50" customHeight="1">
      <c r="A24" s="91"/>
      <c r="B24" s="58"/>
      <c r="C24" s="663" t="s">
        <v>896</v>
      </c>
      <c r="D24" s="653">
        <v>50</v>
      </c>
      <c r="E24" s="60"/>
      <c r="F24" s="552"/>
    </row>
    <row r="25" ht="16.5">
      <c r="A25" s="71"/>
      <c r="B25" s="70"/>
      <c r="C25" s="655" t="s">
        <v>560</v>
      </c>
      <c r="D25" s="653" t="s">
        <v>823</v>
      </c>
      <c r="E25" s="29"/>
      <c r="F25" s="552"/>
    </row>
    <row r="26" ht="78" customHeight="1">
      <c r="A26" s="647" t="s">
        <v>897</v>
      </c>
      <c r="B26" s="656" t="s">
        <v>898</v>
      </c>
      <c r="C26" s="661" t="s">
        <v>885</v>
      </c>
      <c r="D26" s="647" t="s">
        <v>613</v>
      </c>
      <c r="E26" s="650" t="s">
        <v>482</v>
      </c>
      <c r="F26" s="651" t="s">
        <v>758</v>
      </c>
    </row>
    <row r="27" ht="78" customHeight="1">
      <c r="A27" s="71"/>
      <c r="B27" s="70"/>
      <c r="C27" s="660" t="s">
        <v>560</v>
      </c>
      <c r="D27" s="653" t="s">
        <v>823</v>
      </c>
      <c r="E27" s="29"/>
      <c r="F27" s="552"/>
    </row>
    <row r="28" ht="66">
      <c r="A28" s="664" t="s">
        <v>899</v>
      </c>
      <c r="B28" s="660" t="s">
        <v>900</v>
      </c>
      <c r="C28" s="665" t="s">
        <v>901</v>
      </c>
      <c r="D28" s="664" t="s">
        <v>613</v>
      </c>
      <c r="E28" s="650" t="s">
        <v>902</v>
      </c>
      <c r="F28" s="651" t="s">
        <v>903</v>
      </c>
    </row>
    <row r="29" ht="33">
      <c r="A29" s="91"/>
      <c r="B29" s="58"/>
      <c r="C29" s="666" t="s">
        <v>904</v>
      </c>
      <c r="D29" s="620" t="s">
        <v>905</v>
      </c>
      <c r="E29" s="60"/>
      <c r="F29" s="552"/>
    </row>
    <row r="30" ht="66">
      <c r="A30" s="91"/>
      <c r="B30" s="58"/>
      <c r="C30" s="667" t="s">
        <v>906</v>
      </c>
      <c r="D30" s="668" t="s">
        <v>613</v>
      </c>
      <c r="E30" s="60"/>
      <c r="F30" s="552"/>
    </row>
    <row r="31" ht="16.5">
      <c r="A31" s="71"/>
      <c r="B31" s="70"/>
      <c r="C31" s="669" t="s">
        <v>560</v>
      </c>
      <c r="D31" s="670" t="s">
        <v>823</v>
      </c>
      <c r="E31" s="29"/>
      <c r="F31" s="552"/>
    </row>
    <row r="32" ht="66">
      <c r="A32" s="664" t="s">
        <v>907</v>
      </c>
      <c r="B32" s="656" t="s">
        <v>900</v>
      </c>
      <c r="C32" s="671" t="s">
        <v>901</v>
      </c>
      <c r="D32" s="664" t="s">
        <v>613</v>
      </c>
      <c r="E32" s="617">
        <v>150</v>
      </c>
      <c r="F32" s="651" t="s">
        <v>903</v>
      </c>
    </row>
    <row r="33" ht="33">
      <c r="A33" s="91"/>
      <c r="B33" s="58"/>
      <c r="C33" s="666" t="s">
        <v>908</v>
      </c>
      <c r="D33" s="620">
        <v>148</v>
      </c>
      <c r="E33" s="60"/>
      <c r="F33" s="552"/>
    </row>
    <row r="34" ht="66">
      <c r="A34" s="91"/>
      <c r="B34" s="58"/>
      <c r="C34" s="672" t="s">
        <v>906</v>
      </c>
      <c r="D34" s="668" t="s">
        <v>613</v>
      </c>
      <c r="E34" s="60"/>
      <c r="F34" s="552"/>
    </row>
    <row r="35" ht="16.5">
      <c r="A35" s="71"/>
      <c r="B35" s="70"/>
      <c r="C35" s="673" t="s">
        <v>560</v>
      </c>
      <c r="D35" s="668" t="s">
        <v>823</v>
      </c>
      <c r="E35" s="29"/>
      <c r="F35" s="552"/>
    </row>
    <row r="36" ht="99">
      <c r="A36" s="664" t="s">
        <v>909</v>
      </c>
      <c r="B36" s="657" t="s">
        <v>910</v>
      </c>
      <c r="C36" s="665" t="s">
        <v>911</v>
      </c>
      <c r="D36" s="664" t="s">
        <v>613</v>
      </c>
      <c r="E36" s="650" t="s">
        <v>902</v>
      </c>
      <c r="F36" s="651" t="s">
        <v>903</v>
      </c>
    </row>
    <row r="37" ht="33">
      <c r="A37" s="91"/>
      <c r="B37" s="58"/>
      <c r="C37" s="666" t="s">
        <v>904</v>
      </c>
      <c r="D37" s="620" t="s">
        <v>912</v>
      </c>
      <c r="E37" s="60"/>
      <c r="F37" s="552"/>
    </row>
    <row r="38" ht="66">
      <c r="A38" s="91"/>
      <c r="B38" s="58"/>
      <c r="C38" s="667" t="s">
        <v>906</v>
      </c>
      <c r="D38" s="668" t="s">
        <v>613</v>
      </c>
      <c r="E38" s="60"/>
      <c r="F38" s="552"/>
    </row>
    <row r="39" ht="16.5">
      <c r="A39" s="71"/>
      <c r="B39" s="70"/>
      <c r="C39" s="674" t="s">
        <v>560</v>
      </c>
      <c r="D39" s="675" t="s">
        <v>823</v>
      </c>
      <c r="E39" s="29"/>
      <c r="F39" s="546"/>
    </row>
    <row r="40" ht="99">
      <c r="A40" s="664" t="s">
        <v>913</v>
      </c>
      <c r="B40" s="648" t="s">
        <v>910</v>
      </c>
      <c r="C40" s="671" t="s">
        <v>911</v>
      </c>
      <c r="D40" s="664" t="s">
        <v>613</v>
      </c>
      <c r="E40" s="617">
        <v>100</v>
      </c>
      <c r="F40" s="651" t="s">
        <v>903</v>
      </c>
    </row>
    <row r="41" ht="33">
      <c r="A41" s="91"/>
      <c r="B41" s="58"/>
      <c r="C41" s="666" t="s">
        <v>908</v>
      </c>
      <c r="D41" s="620">
        <v>97</v>
      </c>
      <c r="E41" s="60"/>
      <c r="F41" s="552"/>
    </row>
    <row r="42" ht="66">
      <c r="A42" s="91"/>
      <c r="B42" s="58"/>
      <c r="C42" s="672" t="s">
        <v>906</v>
      </c>
      <c r="D42" s="668" t="s">
        <v>613</v>
      </c>
      <c r="E42" s="60"/>
      <c r="F42" s="552"/>
    </row>
    <row r="43" ht="16.5">
      <c r="A43" s="71"/>
      <c r="B43" s="70"/>
      <c r="C43" s="676" t="s">
        <v>560</v>
      </c>
      <c r="D43" s="677" t="s">
        <v>823</v>
      </c>
      <c r="E43" s="29"/>
      <c r="F43" s="546"/>
    </row>
    <row r="44" ht="99">
      <c r="A44" s="664" t="s">
        <v>914</v>
      </c>
      <c r="B44" s="648" t="s">
        <v>910</v>
      </c>
      <c r="C44" s="671" t="s">
        <v>911</v>
      </c>
      <c r="D44" s="664" t="s">
        <v>613</v>
      </c>
      <c r="E44" s="617">
        <v>150</v>
      </c>
      <c r="F44" s="651" t="s">
        <v>903</v>
      </c>
    </row>
    <row r="45" ht="16.5">
      <c r="A45" s="91"/>
      <c r="B45" s="58"/>
      <c r="C45" s="678" t="s">
        <v>915</v>
      </c>
      <c r="D45" s="668">
        <v>147</v>
      </c>
      <c r="E45" s="60"/>
      <c r="F45" s="552"/>
    </row>
    <row r="46" ht="66">
      <c r="A46" s="91"/>
      <c r="B46" s="58"/>
      <c r="C46" s="672" t="s">
        <v>906</v>
      </c>
      <c r="D46" s="668" t="s">
        <v>613</v>
      </c>
      <c r="E46" s="60"/>
      <c r="F46" s="552"/>
    </row>
    <row r="47" ht="16.5">
      <c r="A47" s="71"/>
      <c r="B47" s="70"/>
      <c r="C47" s="676" t="s">
        <v>560</v>
      </c>
      <c r="D47" s="677" t="s">
        <v>823</v>
      </c>
      <c r="E47" s="29"/>
      <c r="F47" s="546"/>
    </row>
    <row r="48" ht="66">
      <c r="A48" s="664" t="s">
        <v>916</v>
      </c>
      <c r="B48" s="648" t="s">
        <v>917</v>
      </c>
      <c r="C48" s="665" t="s">
        <v>918</v>
      </c>
      <c r="D48" s="664" t="s">
        <v>613</v>
      </c>
      <c r="E48" s="617" t="s">
        <v>919</v>
      </c>
      <c r="F48" s="651" t="s">
        <v>903</v>
      </c>
    </row>
    <row r="49" ht="33">
      <c r="A49" s="91"/>
      <c r="B49" s="58"/>
      <c r="C49" s="666" t="s">
        <v>908</v>
      </c>
      <c r="D49" s="620">
        <v>98</v>
      </c>
      <c r="E49" s="60"/>
      <c r="F49" s="552"/>
    </row>
    <row r="50" ht="16.5">
      <c r="A50" s="91"/>
      <c r="B50" s="58"/>
      <c r="C50" s="669" t="s">
        <v>920</v>
      </c>
      <c r="D50" s="668" t="s">
        <v>902</v>
      </c>
      <c r="E50" s="60"/>
      <c r="F50" s="552"/>
    </row>
    <row r="51" ht="66">
      <c r="A51" s="91"/>
      <c r="B51" s="58"/>
      <c r="C51" s="667" t="s">
        <v>906</v>
      </c>
      <c r="D51" s="668" t="s">
        <v>613</v>
      </c>
      <c r="E51" s="60"/>
      <c r="F51" s="552"/>
    </row>
    <row r="52" ht="16.5">
      <c r="A52" s="71"/>
      <c r="B52" s="70"/>
      <c r="C52" s="674" t="s">
        <v>560</v>
      </c>
      <c r="D52" s="675" t="s">
        <v>823</v>
      </c>
      <c r="E52" s="29"/>
      <c r="F52" s="546"/>
    </row>
    <row r="53" ht="66">
      <c r="A53" s="664" t="s">
        <v>921</v>
      </c>
      <c r="B53" s="648" t="s">
        <v>917</v>
      </c>
      <c r="C53" s="671" t="s">
        <v>918</v>
      </c>
      <c r="D53" s="664" t="s">
        <v>613</v>
      </c>
      <c r="E53" s="617">
        <v>200</v>
      </c>
      <c r="F53" s="651" t="s">
        <v>903</v>
      </c>
    </row>
    <row r="54" ht="33">
      <c r="A54" s="91"/>
      <c r="B54" s="58"/>
      <c r="C54" s="666" t="s">
        <v>908</v>
      </c>
      <c r="D54" s="620">
        <v>98</v>
      </c>
      <c r="E54" s="60"/>
      <c r="F54" s="552"/>
    </row>
    <row r="55" ht="16.5">
      <c r="A55" s="91"/>
      <c r="B55" s="58"/>
      <c r="C55" s="673" t="s">
        <v>920</v>
      </c>
      <c r="D55" s="668">
        <v>100</v>
      </c>
      <c r="E55" s="60"/>
      <c r="F55" s="552"/>
    </row>
    <row r="56" ht="66">
      <c r="A56" s="91"/>
      <c r="B56" s="58"/>
      <c r="C56" s="672" t="s">
        <v>906</v>
      </c>
      <c r="D56" s="668" t="s">
        <v>613</v>
      </c>
      <c r="E56" s="60"/>
      <c r="F56" s="552"/>
    </row>
    <row r="57" ht="16.5">
      <c r="A57" s="71"/>
      <c r="B57" s="70"/>
      <c r="C57" s="676" t="s">
        <v>560</v>
      </c>
      <c r="D57" s="677" t="s">
        <v>823</v>
      </c>
      <c r="E57" s="29"/>
      <c r="F57" s="546"/>
    </row>
    <row r="58" ht="66">
      <c r="A58" s="664" t="s">
        <v>922</v>
      </c>
      <c r="B58" s="648" t="s">
        <v>917</v>
      </c>
      <c r="C58" s="671" t="s">
        <v>918</v>
      </c>
      <c r="D58" s="664" t="s">
        <v>613</v>
      </c>
      <c r="E58" s="617">
        <v>250</v>
      </c>
      <c r="F58" s="651" t="s">
        <v>903</v>
      </c>
    </row>
    <row r="59" ht="33">
      <c r="A59" s="91"/>
      <c r="B59" s="58"/>
      <c r="C59" s="666" t="s">
        <v>908</v>
      </c>
      <c r="D59" s="620">
        <v>98</v>
      </c>
      <c r="E59" s="60"/>
      <c r="F59" s="552"/>
    </row>
    <row r="60" ht="16.5">
      <c r="A60" s="91"/>
      <c r="B60" s="58"/>
      <c r="C60" s="673" t="s">
        <v>920</v>
      </c>
      <c r="D60" s="668">
        <v>150</v>
      </c>
      <c r="E60" s="60"/>
      <c r="F60" s="552"/>
    </row>
    <row r="61" ht="66">
      <c r="A61" s="91"/>
      <c r="B61" s="58"/>
      <c r="C61" s="672" t="s">
        <v>906</v>
      </c>
      <c r="D61" s="668" t="s">
        <v>613</v>
      </c>
      <c r="E61" s="60"/>
      <c r="F61" s="552"/>
    </row>
    <row r="62" ht="16.5">
      <c r="A62" s="71"/>
      <c r="B62" s="70"/>
      <c r="C62" s="676" t="s">
        <v>560</v>
      </c>
      <c r="D62" s="677" t="s">
        <v>823</v>
      </c>
      <c r="E62" s="29"/>
      <c r="F62" s="546"/>
    </row>
    <row r="63" ht="99">
      <c r="A63" s="647" t="s">
        <v>923</v>
      </c>
      <c r="B63" s="660" t="s">
        <v>924</v>
      </c>
      <c r="C63" s="665" t="s">
        <v>911</v>
      </c>
      <c r="D63" s="664" t="s">
        <v>613</v>
      </c>
      <c r="E63" s="650">
        <v>150</v>
      </c>
      <c r="F63" s="651" t="s">
        <v>903</v>
      </c>
    </row>
    <row r="64" ht="33">
      <c r="A64" s="91"/>
      <c r="B64" s="58"/>
      <c r="C64" s="666" t="s">
        <v>908</v>
      </c>
      <c r="D64" s="620">
        <v>98</v>
      </c>
      <c r="E64" s="60"/>
      <c r="F64" s="552"/>
    </row>
    <row r="65" ht="15.75">
      <c r="A65" s="91"/>
      <c r="B65" s="58"/>
      <c r="C65" s="678" t="s">
        <v>925</v>
      </c>
      <c r="D65" s="670">
        <v>50</v>
      </c>
      <c r="E65" s="60"/>
      <c r="F65" s="552"/>
    </row>
    <row r="66" ht="15.75">
      <c r="A66" s="91"/>
      <c r="B66" s="58"/>
      <c r="C66" s="667" t="s">
        <v>906</v>
      </c>
      <c r="D66" s="668" t="s">
        <v>613</v>
      </c>
      <c r="E66" s="60"/>
      <c r="F66" s="552"/>
    </row>
    <row r="67" ht="15.75">
      <c r="A67" s="71"/>
      <c r="B67" s="70"/>
      <c r="C67" s="669" t="s">
        <v>560</v>
      </c>
      <c r="D67" s="675" t="s">
        <v>823</v>
      </c>
      <c r="E67" s="29"/>
      <c r="F67" s="546"/>
    </row>
    <row r="68" ht="15.75">
      <c r="A68" s="647" t="s">
        <v>926</v>
      </c>
      <c r="B68" s="656" t="s">
        <v>927</v>
      </c>
      <c r="C68" s="679" t="s">
        <v>486</v>
      </c>
      <c r="D68" s="680">
        <v>8</v>
      </c>
      <c r="E68" s="647" t="s">
        <v>928</v>
      </c>
      <c r="F68" s="651" t="s">
        <v>929</v>
      </c>
    </row>
    <row r="69" ht="15.75">
      <c r="A69" s="91"/>
      <c r="B69" s="58"/>
      <c r="C69" s="652" t="s">
        <v>877</v>
      </c>
      <c r="D69" s="653">
        <v>6</v>
      </c>
      <c r="E69" s="91"/>
      <c r="F69" s="552"/>
    </row>
    <row r="70" ht="15.75">
      <c r="A70" s="91"/>
      <c r="B70" s="58"/>
      <c r="C70" s="681" t="s">
        <v>930</v>
      </c>
      <c r="D70" s="682">
        <v>2</v>
      </c>
      <c r="E70" s="91"/>
      <c r="F70" s="585"/>
    </row>
    <row r="71" ht="15.75">
      <c r="A71" s="91"/>
      <c r="B71" s="58"/>
      <c r="C71" s="681" t="s">
        <v>888</v>
      </c>
      <c r="D71" s="683" t="s">
        <v>931</v>
      </c>
      <c r="E71" s="91"/>
      <c r="F71" s="585"/>
    </row>
    <row r="72" ht="15.75">
      <c r="A72" s="71"/>
      <c r="B72" s="70"/>
      <c r="C72" s="684" t="s">
        <v>560</v>
      </c>
      <c r="D72" s="685" t="s">
        <v>823</v>
      </c>
      <c r="E72" s="71"/>
      <c r="F72" s="605"/>
    </row>
    <row r="73" ht="15.75">
      <c r="A73" s="647" t="s">
        <v>932</v>
      </c>
      <c r="B73" s="659" t="s">
        <v>933</v>
      </c>
      <c r="C73" s="686" t="s">
        <v>934</v>
      </c>
      <c r="D73" s="664">
        <v>8</v>
      </c>
      <c r="E73" s="647">
        <v>150</v>
      </c>
      <c r="F73" s="651" t="s">
        <v>929</v>
      </c>
    </row>
    <row r="74" ht="15.75">
      <c r="A74" s="91"/>
      <c r="B74" s="58"/>
      <c r="C74" s="652" t="s">
        <v>877</v>
      </c>
      <c r="D74" s="653">
        <v>6</v>
      </c>
      <c r="E74" s="91"/>
      <c r="F74" s="687"/>
    </row>
    <row r="75" ht="15.75">
      <c r="A75" s="91"/>
      <c r="B75" s="58"/>
      <c r="C75" s="688" t="s">
        <v>878</v>
      </c>
      <c r="D75" s="653" t="s">
        <v>613</v>
      </c>
      <c r="E75" s="91"/>
      <c r="F75" s="687"/>
    </row>
    <row r="76" ht="15.75">
      <c r="A76" s="91"/>
      <c r="B76" s="58"/>
      <c r="C76" s="689" t="s">
        <v>888</v>
      </c>
      <c r="D76" s="668">
        <v>51</v>
      </c>
      <c r="E76" s="91"/>
      <c r="F76" s="552"/>
    </row>
    <row r="77" ht="15.75">
      <c r="A77" s="91"/>
      <c r="B77" s="58"/>
      <c r="C77" s="689" t="s">
        <v>935</v>
      </c>
      <c r="D77" s="653" t="s">
        <v>613</v>
      </c>
      <c r="E77" s="91"/>
      <c r="F77" s="552"/>
    </row>
    <row r="78" ht="15.75">
      <c r="A78" s="91"/>
      <c r="B78" s="58"/>
      <c r="C78" s="689" t="s">
        <v>936</v>
      </c>
      <c r="D78" s="653">
        <v>85</v>
      </c>
      <c r="E78" s="91"/>
      <c r="F78" s="552"/>
    </row>
    <row r="79" ht="15.75">
      <c r="A79" s="71"/>
      <c r="B79" s="70"/>
      <c r="C79" s="690" t="s">
        <v>560</v>
      </c>
      <c r="D79" s="670" t="s">
        <v>823</v>
      </c>
      <c r="E79" s="71"/>
      <c r="F79" s="552"/>
    </row>
    <row r="80" ht="15.75">
      <c r="A80" s="647" t="s">
        <v>937</v>
      </c>
      <c r="B80" s="660" t="s">
        <v>938</v>
      </c>
      <c r="C80" s="686" t="s">
        <v>875</v>
      </c>
      <c r="D80" s="647">
        <v>8</v>
      </c>
      <c r="E80" s="647">
        <v>150</v>
      </c>
      <c r="F80" s="651" t="s">
        <v>876</v>
      </c>
    </row>
    <row r="81" ht="15.75">
      <c r="A81" s="91"/>
      <c r="B81" s="58"/>
      <c r="C81" s="652" t="s">
        <v>877</v>
      </c>
      <c r="D81" s="653">
        <v>6</v>
      </c>
      <c r="E81" s="91"/>
      <c r="F81" s="687"/>
    </row>
    <row r="82" ht="15.75">
      <c r="A82" s="91"/>
      <c r="B82" s="58"/>
      <c r="C82" s="688" t="s">
        <v>878</v>
      </c>
      <c r="D82" s="653" t="s">
        <v>613</v>
      </c>
      <c r="E82" s="91"/>
      <c r="F82" s="687"/>
    </row>
    <row r="83" ht="15.75">
      <c r="A83" s="91"/>
      <c r="B83" s="58"/>
      <c r="C83" s="689" t="s">
        <v>888</v>
      </c>
      <c r="D83" s="668">
        <v>51</v>
      </c>
      <c r="E83" s="91"/>
      <c r="F83" s="552"/>
    </row>
    <row r="84" ht="15.75">
      <c r="A84" s="91"/>
      <c r="B84" s="58"/>
      <c r="C84" s="689" t="s">
        <v>935</v>
      </c>
      <c r="D84" s="653" t="s">
        <v>613</v>
      </c>
      <c r="E84" s="91"/>
      <c r="F84" s="552"/>
    </row>
    <row r="85" ht="15.75">
      <c r="A85" s="91"/>
      <c r="B85" s="58"/>
      <c r="C85" s="689" t="s">
        <v>936</v>
      </c>
      <c r="D85" s="653">
        <v>85</v>
      </c>
      <c r="E85" s="91"/>
      <c r="F85" s="552"/>
    </row>
    <row r="86" ht="15.75">
      <c r="A86" s="71"/>
      <c r="B86" s="70"/>
      <c r="C86" s="690" t="s">
        <v>560</v>
      </c>
      <c r="D86" s="670" t="s">
        <v>823</v>
      </c>
      <c r="E86" s="71"/>
      <c r="F86" s="552"/>
    </row>
    <row r="87" ht="15.75">
      <c r="A87" s="647" t="s">
        <v>939</v>
      </c>
      <c r="B87" s="660" t="s">
        <v>940</v>
      </c>
      <c r="C87" s="691" t="s">
        <v>486</v>
      </c>
      <c r="D87" s="664">
        <v>8</v>
      </c>
      <c r="E87" s="647" t="s">
        <v>823</v>
      </c>
      <c r="F87" s="651" t="s">
        <v>929</v>
      </c>
    </row>
    <row r="88" ht="15.75">
      <c r="A88" s="91"/>
      <c r="B88" s="58"/>
      <c r="C88" s="692" t="s">
        <v>877</v>
      </c>
      <c r="D88" s="653">
        <v>6</v>
      </c>
      <c r="E88" s="91"/>
      <c r="F88" s="687"/>
    </row>
    <row r="89" ht="15.75">
      <c r="A89" s="91"/>
      <c r="B89" s="58"/>
      <c r="C89" s="688" t="s">
        <v>892</v>
      </c>
      <c r="D89" s="653" t="s">
        <v>613</v>
      </c>
      <c r="E89" s="91"/>
      <c r="F89" s="687"/>
    </row>
    <row r="90" ht="15.75">
      <c r="A90" s="91"/>
      <c r="B90" s="58"/>
      <c r="C90" s="689" t="s">
        <v>941</v>
      </c>
      <c r="D90" s="653" t="s">
        <v>823</v>
      </c>
      <c r="E90" s="91"/>
      <c r="F90" s="552"/>
    </row>
    <row r="91" ht="15.75">
      <c r="A91" s="91"/>
      <c r="B91" s="58"/>
      <c r="C91" s="689" t="s">
        <v>942</v>
      </c>
      <c r="D91" s="653">
        <v>30</v>
      </c>
      <c r="E91" s="91"/>
      <c r="F91" s="552"/>
    </row>
    <row r="92" ht="15.75">
      <c r="A92" s="71"/>
      <c r="B92" s="70"/>
      <c r="C92" s="693" t="s">
        <v>560</v>
      </c>
      <c r="D92" s="670" t="s">
        <v>823</v>
      </c>
      <c r="E92" s="71"/>
      <c r="F92" s="552"/>
    </row>
    <row r="93" ht="15.75">
      <c r="A93" s="647" t="s">
        <v>943</v>
      </c>
      <c r="B93" s="660" t="s">
        <v>944</v>
      </c>
      <c r="C93" s="656" t="s">
        <v>486</v>
      </c>
      <c r="D93" s="664">
        <v>8</v>
      </c>
      <c r="E93" s="647" t="s">
        <v>823</v>
      </c>
      <c r="F93" s="651" t="s">
        <v>929</v>
      </c>
    </row>
    <row r="94" ht="15.75">
      <c r="A94" s="91"/>
      <c r="B94" s="58"/>
      <c r="C94" s="652" t="s">
        <v>877</v>
      </c>
      <c r="D94" s="653">
        <v>6</v>
      </c>
      <c r="E94" s="91"/>
      <c r="F94" s="687"/>
    </row>
    <row r="95" ht="15.75">
      <c r="A95" s="91"/>
      <c r="B95" s="58"/>
      <c r="C95" s="688" t="s">
        <v>892</v>
      </c>
      <c r="D95" s="653" t="s">
        <v>613</v>
      </c>
      <c r="E95" s="91"/>
      <c r="F95" s="687"/>
    </row>
    <row r="96" ht="15.75">
      <c r="A96" s="91"/>
      <c r="B96" s="58"/>
      <c r="C96" s="689" t="s">
        <v>941</v>
      </c>
      <c r="D96" s="653" t="s">
        <v>823</v>
      </c>
      <c r="E96" s="91"/>
      <c r="F96" s="552"/>
    </row>
    <row r="97" ht="15.75">
      <c r="A97" s="71"/>
      <c r="B97" s="70"/>
      <c r="C97" s="690" t="s">
        <v>560</v>
      </c>
      <c r="D97" s="653" t="s">
        <v>823</v>
      </c>
      <c r="E97" s="71"/>
      <c r="F97" s="552"/>
    </row>
    <row r="98" ht="15.75">
      <c r="A98" s="647" t="s">
        <v>945</v>
      </c>
      <c r="B98" s="660" t="s">
        <v>946</v>
      </c>
      <c r="C98" s="694" t="s">
        <v>947</v>
      </c>
      <c r="D98" s="695" t="s">
        <v>647</v>
      </c>
      <c r="E98" s="650" t="s">
        <v>482</v>
      </c>
      <c r="F98" s="456"/>
    </row>
    <row r="99" ht="15.75">
      <c r="A99" s="71"/>
      <c r="B99" s="70"/>
      <c r="C99" s="660" t="s">
        <v>560</v>
      </c>
      <c r="D99" s="653" t="s">
        <v>823</v>
      </c>
      <c r="E99" s="29"/>
      <c r="F99" s="552"/>
    </row>
    <row r="100" ht="15.75">
      <c r="A100" s="647" t="s">
        <v>948</v>
      </c>
      <c r="B100" s="660" t="s">
        <v>949</v>
      </c>
      <c r="C100" s="696" t="s">
        <v>950</v>
      </c>
      <c r="D100" s="697">
        <v>20</v>
      </c>
      <c r="E100" s="650">
        <v>100</v>
      </c>
      <c r="F100" s="651" t="s">
        <v>951</v>
      </c>
    </row>
    <row r="101" ht="15.75">
      <c r="A101" s="91"/>
      <c r="B101" s="58"/>
      <c r="C101" s="655" t="s">
        <v>875</v>
      </c>
      <c r="D101" s="698">
        <v>9</v>
      </c>
      <c r="E101" s="60"/>
      <c r="F101" s="662" t="s">
        <v>952</v>
      </c>
    </row>
    <row r="102" ht="15.75">
      <c r="A102" s="91"/>
      <c r="B102" s="58"/>
      <c r="C102" s="652" t="s">
        <v>877</v>
      </c>
      <c r="D102" s="653">
        <v>6</v>
      </c>
      <c r="E102" s="60"/>
      <c r="F102" s="552"/>
    </row>
    <row r="103" ht="15.75">
      <c r="A103" s="91"/>
      <c r="B103" s="58"/>
      <c r="C103" s="654" t="s">
        <v>953</v>
      </c>
      <c r="D103" s="653" t="s">
        <v>647</v>
      </c>
      <c r="E103" s="60"/>
      <c r="F103" s="552"/>
    </row>
    <row r="104" ht="15.75">
      <c r="A104" s="91"/>
      <c r="B104" s="58"/>
      <c r="C104" s="654" t="s">
        <v>878</v>
      </c>
      <c r="D104" s="653" t="s">
        <v>613</v>
      </c>
      <c r="E104" s="60"/>
      <c r="F104" s="552"/>
    </row>
    <row r="105" ht="15.75">
      <c r="A105" s="91"/>
      <c r="B105" s="58"/>
      <c r="C105" s="659" t="s">
        <v>888</v>
      </c>
      <c r="D105" s="698">
        <v>44</v>
      </c>
      <c r="E105" s="60"/>
      <c r="F105" s="552"/>
    </row>
    <row r="106" ht="15.75">
      <c r="A106" s="91"/>
      <c r="B106" s="58"/>
      <c r="C106" s="659" t="s">
        <v>954</v>
      </c>
      <c r="D106" s="658">
        <v>20</v>
      </c>
      <c r="E106" s="60"/>
      <c r="F106" s="552"/>
    </row>
    <row r="107" ht="15.75">
      <c r="A107" s="71"/>
      <c r="B107" s="70"/>
      <c r="C107" s="660" t="s">
        <v>560</v>
      </c>
      <c r="D107" s="670" t="s">
        <v>823</v>
      </c>
      <c r="E107" s="29"/>
      <c r="F107" s="552"/>
    </row>
    <row r="108" ht="15.75">
      <c r="A108" s="647" t="s">
        <v>955</v>
      </c>
      <c r="B108" s="660" t="s">
        <v>956</v>
      </c>
      <c r="C108" s="649" t="s">
        <v>875</v>
      </c>
      <c r="D108" s="699">
        <v>9</v>
      </c>
      <c r="E108" s="650">
        <v>100</v>
      </c>
      <c r="F108" s="651" t="s">
        <v>952</v>
      </c>
    </row>
    <row r="109" ht="15.75">
      <c r="A109" s="91"/>
      <c r="B109" s="58"/>
      <c r="C109" s="652" t="s">
        <v>877</v>
      </c>
      <c r="D109" s="653">
        <v>6</v>
      </c>
      <c r="E109" s="60"/>
      <c r="F109" s="552"/>
    </row>
    <row r="110" ht="15.75">
      <c r="A110" s="91"/>
      <c r="B110" s="58"/>
      <c r="C110" s="654" t="s">
        <v>953</v>
      </c>
      <c r="D110" s="653" t="s">
        <v>647</v>
      </c>
      <c r="E110" s="60"/>
      <c r="F110" s="552"/>
    </row>
    <row r="111" ht="15.75">
      <c r="A111" s="91"/>
      <c r="B111" s="58"/>
      <c r="C111" s="654" t="s">
        <v>878</v>
      </c>
      <c r="D111" s="653" t="s">
        <v>613</v>
      </c>
      <c r="E111" s="60"/>
      <c r="F111" s="552"/>
    </row>
    <row r="112" ht="15.75">
      <c r="A112" s="91"/>
      <c r="B112" s="58"/>
      <c r="C112" s="655" t="s">
        <v>888</v>
      </c>
      <c r="D112" s="698">
        <v>64</v>
      </c>
      <c r="E112" s="60"/>
      <c r="F112" s="552"/>
    </row>
    <row r="113" ht="15.75">
      <c r="A113" s="91"/>
      <c r="B113" s="58"/>
      <c r="C113" s="659" t="s">
        <v>954</v>
      </c>
      <c r="D113" s="658">
        <v>20</v>
      </c>
      <c r="E113" s="60"/>
      <c r="F113" s="552"/>
    </row>
    <row r="114" ht="15.75">
      <c r="A114" s="71"/>
      <c r="B114" s="70"/>
      <c r="C114" s="660" t="s">
        <v>560</v>
      </c>
      <c r="D114" s="670" t="s">
        <v>823</v>
      </c>
      <c r="E114" s="29"/>
      <c r="F114" s="552"/>
    </row>
    <row r="115" ht="15.75">
      <c r="A115" s="647" t="s">
        <v>957</v>
      </c>
      <c r="B115" s="660" t="s">
        <v>958</v>
      </c>
      <c r="C115" s="649" t="s">
        <v>875</v>
      </c>
      <c r="D115" s="699">
        <v>9</v>
      </c>
      <c r="E115" s="650">
        <v>110</v>
      </c>
      <c r="F115" s="651" t="s">
        <v>952</v>
      </c>
    </row>
    <row r="116" ht="15.75">
      <c r="A116" s="91"/>
      <c r="B116" s="58"/>
      <c r="C116" s="652" t="s">
        <v>877</v>
      </c>
      <c r="D116" s="653">
        <v>6</v>
      </c>
      <c r="E116" s="60"/>
      <c r="F116" s="552"/>
    </row>
    <row r="117" ht="15.75">
      <c r="A117" s="91"/>
      <c r="B117" s="58"/>
      <c r="C117" s="654" t="s">
        <v>878</v>
      </c>
      <c r="D117" s="653" t="s">
        <v>613</v>
      </c>
      <c r="E117" s="60"/>
      <c r="F117" s="552"/>
    </row>
    <row r="118" ht="15.75">
      <c r="A118" s="91"/>
      <c r="B118" s="58"/>
      <c r="C118" s="655" t="s">
        <v>888</v>
      </c>
      <c r="D118" s="698">
        <v>65</v>
      </c>
      <c r="E118" s="60"/>
      <c r="F118" s="552"/>
    </row>
    <row r="119" ht="15.75">
      <c r="A119" s="91"/>
      <c r="B119" s="58"/>
      <c r="C119" s="655" t="s">
        <v>895</v>
      </c>
      <c r="D119" s="653" t="s">
        <v>613</v>
      </c>
      <c r="E119" s="60"/>
      <c r="F119" s="552"/>
    </row>
    <row r="120" ht="15.75">
      <c r="A120" s="91"/>
      <c r="B120" s="58"/>
      <c r="C120" s="700" t="s">
        <v>896</v>
      </c>
      <c r="D120" s="653">
        <v>30</v>
      </c>
      <c r="E120" s="60"/>
      <c r="F120" s="552"/>
    </row>
    <row r="121" ht="15.75">
      <c r="A121" s="71"/>
      <c r="B121" s="70"/>
      <c r="C121" s="660" t="s">
        <v>560</v>
      </c>
      <c r="D121" s="653" t="s">
        <v>823</v>
      </c>
      <c r="E121" s="29"/>
      <c r="F121" s="552"/>
    </row>
    <row r="122" ht="15.75">
      <c r="A122" s="647" t="s">
        <v>959</v>
      </c>
      <c r="B122" s="660" t="s">
        <v>960</v>
      </c>
      <c r="C122" s="649" t="s">
        <v>875</v>
      </c>
      <c r="D122" s="699">
        <v>9</v>
      </c>
      <c r="E122" s="650">
        <v>110</v>
      </c>
      <c r="F122" s="651" t="s">
        <v>952</v>
      </c>
    </row>
    <row r="123" ht="15.75">
      <c r="A123" s="91"/>
      <c r="B123" s="58"/>
      <c r="C123" s="652" t="s">
        <v>877</v>
      </c>
      <c r="D123" s="653">
        <v>6</v>
      </c>
      <c r="E123" s="60"/>
      <c r="F123" s="552"/>
    </row>
    <row r="124" ht="15.75">
      <c r="A124" s="91"/>
      <c r="B124" s="58"/>
      <c r="C124" s="654" t="s">
        <v>878</v>
      </c>
      <c r="D124" s="653" t="s">
        <v>613</v>
      </c>
      <c r="E124" s="60"/>
      <c r="F124" s="552"/>
    </row>
    <row r="125" ht="15.75">
      <c r="A125" s="91"/>
      <c r="B125" s="58"/>
      <c r="C125" s="655" t="s">
        <v>888</v>
      </c>
      <c r="D125" s="698">
        <v>45</v>
      </c>
      <c r="E125" s="60"/>
      <c r="F125" s="552"/>
    </row>
    <row r="126" ht="15.75">
      <c r="A126" s="91"/>
      <c r="B126" s="58"/>
      <c r="C126" s="655" t="s">
        <v>895</v>
      </c>
      <c r="D126" s="653" t="s">
        <v>613</v>
      </c>
      <c r="E126" s="60"/>
      <c r="F126" s="552"/>
    </row>
    <row r="127" ht="15.75">
      <c r="A127" s="91"/>
      <c r="B127" s="58"/>
      <c r="C127" s="700" t="s">
        <v>896</v>
      </c>
      <c r="D127" s="653">
        <v>50</v>
      </c>
      <c r="E127" s="60"/>
      <c r="F127" s="552"/>
    </row>
    <row r="128" ht="15.75">
      <c r="A128" s="71"/>
      <c r="B128" s="70"/>
      <c r="C128" s="660" t="s">
        <v>560</v>
      </c>
      <c r="D128" s="653" t="s">
        <v>823</v>
      </c>
      <c r="E128" s="29"/>
      <c r="F128" s="552"/>
    </row>
    <row r="129" ht="15.75">
      <c r="A129" s="647" t="s">
        <v>961</v>
      </c>
      <c r="B129" s="660" t="s">
        <v>962</v>
      </c>
      <c r="C129" s="649" t="s">
        <v>875</v>
      </c>
      <c r="D129" s="699">
        <v>9</v>
      </c>
      <c r="E129" s="650">
        <v>110</v>
      </c>
      <c r="F129" s="651" t="s">
        <v>952</v>
      </c>
    </row>
    <row r="130" ht="15.75">
      <c r="A130" s="91"/>
      <c r="B130" s="58"/>
      <c r="C130" s="652" t="s">
        <v>877</v>
      </c>
      <c r="D130" s="653">
        <v>6</v>
      </c>
      <c r="E130" s="60"/>
      <c r="F130" s="552"/>
    </row>
    <row r="131" ht="15.75">
      <c r="A131" s="91"/>
      <c r="B131" s="58"/>
      <c r="C131" s="654" t="s">
        <v>953</v>
      </c>
      <c r="D131" s="653" t="s">
        <v>647</v>
      </c>
      <c r="E131" s="60"/>
      <c r="F131" s="552"/>
    </row>
    <row r="132" ht="15.75">
      <c r="A132" s="91"/>
      <c r="B132" s="58"/>
      <c r="C132" s="654" t="s">
        <v>878</v>
      </c>
      <c r="D132" s="653" t="s">
        <v>613</v>
      </c>
      <c r="E132" s="60"/>
      <c r="F132" s="552"/>
    </row>
    <row r="133" ht="15.75">
      <c r="A133" s="91"/>
      <c r="B133" s="58"/>
      <c r="C133" s="655" t="s">
        <v>888</v>
      </c>
      <c r="D133" s="698">
        <v>45</v>
      </c>
      <c r="E133" s="60"/>
      <c r="F133" s="552"/>
    </row>
    <row r="134" ht="15.75">
      <c r="A134" s="91"/>
      <c r="B134" s="58"/>
      <c r="C134" s="655" t="s">
        <v>963</v>
      </c>
      <c r="D134" s="653" t="s">
        <v>613</v>
      </c>
      <c r="E134" s="60"/>
      <c r="F134" s="552"/>
    </row>
    <row r="135" ht="15.75">
      <c r="A135" s="91"/>
      <c r="B135" s="58"/>
      <c r="C135" s="700" t="s">
        <v>896</v>
      </c>
      <c r="D135" s="653">
        <v>50</v>
      </c>
      <c r="E135" s="60"/>
      <c r="F135" s="552"/>
    </row>
    <row r="136" ht="15.75">
      <c r="A136" s="71"/>
      <c r="B136" s="70"/>
      <c r="C136" s="660" t="s">
        <v>560</v>
      </c>
      <c r="D136" s="653" t="s">
        <v>823</v>
      </c>
      <c r="E136" s="29"/>
      <c r="F136" s="552"/>
    </row>
    <row r="137" ht="15.75">
      <c r="A137" s="647" t="s">
        <v>964</v>
      </c>
      <c r="B137" s="659" t="s">
        <v>965</v>
      </c>
      <c r="C137" s="649" t="s">
        <v>966</v>
      </c>
      <c r="D137" s="647">
        <v>2</v>
      </c>
      <c r="E137" s="650">
        <v>110</v>
      </c>
      <c r="F137" s="651" t="s">
        <v>967</v>
      </c>
    </row>
    <row r="138" ht="15.75">
      <c r="A138" s="91"/>
      <c r="B138" s="58"/>
      <c r="C138" s="701" t="s">
        <v>968</v>
      </c>
      <c r="D138" s="523">
        <v>2</v>
      </c>
      <c r="E138" s="60"/>
      <c r="F138" s="552"/>
    </row>
    <row r="139" ht="15.75">
      <c r="A139" s="91"/>
      <c r="B139" s="58"/>
      <c r="C139" s="702" t="s">
        <v>969</v>
      </c>
      <c r="D139" s="703" t="s">
        <v>613</v>
      </c>
      <c r="E139" s="60"/>
      <c r="F139" s="552"/>
    </row>
    <row r="140" ht="15.75">
      <c r="A140" s="91"/>
      <c r="B140" s="58"/>
      <c r="C140" s="655" t="s">
        <v>888</v>
      </c>
      <c r="D140" s="704">
        <v>56</v>
      </c>
      <c r="E140" s="60"/>
      <c r="F140" s="552"/>
    </row>
    <row r="141" ht="15.75">
      <c r="A141" s="91"/>
      <c r="B141" s="58"/>
      <c r="C141" s="655" t="s">
        <v>895</v>
      </c>
      <c r="D141" s="653" t="s">
        <v>613</v>
      </c>
      <c r="E141" s="60"/>
      <c r="F141" s="552"/>
    </row>
    <row r="142" ht="15.75">
      <c r="A142" s="91"/>
      <c r="B142" s="58"/>
      <c r="C142" s="700" t="s">
        <v>896</v>
      </c>
      <c r="D142" s="653">
        <v>50</v>
      </c>
      <c r="E142" s="60"/>
      <c r="F142" s="552"/>
    </row>
    <row r="143" ht="15.75">
      <c r="A143" s="71"/>
      <c r="B143" s="70"/>
      <c r="C143" s="660" t="s">
        <v>560</v>
      </c>
      <c r="D143" s="653" t="s">
        <v>823</v>
      </c>
      <c r="E143" s="29"/>
      <c r="F143" s="552"/>
    </row>
    <row r="144" ht="15.75">
      <c r="A144" s="647" t="s">
        <v>970</v>
      </c>
      <c r="B144" s="660" t="s">
        <v>971</v>
      </c>
      <c r="C144" s="649" t="s">
        <v>875</v>
      </c>
      <c r="D144" s="647">
        <v>8</v>
      </c>
      <c r="E144" s="650">
        <v>110</v>
      </c>
      <c r="F144" s="651" t="s">
        <v>876</v>
      </c>
    </row>
    <row r="145" ht="15.75">
      <c r="A145" s="91"/>
      <c r="B145" s="58"/>
      <c r="C145" s="652" t="s">
        <v>877</v>
      </c>
      <c r="D145" s="653">
        <v>6</v>
      </c>
      <c r="E145" s="60"/>
      <c r="F145" s="552"/>
    </row>
    <row r="146" ht="15.75">
      <c r="A146" s="91"/>
      <c r="B146" s="58"/>
      <c r="C146" s="654" t="s">
        <v>953</v>
      </c>
      <c r="D146" s="653" t="s">
        <v>647</v>
      </c>
      <c r="E146" s="60"/>
      <c r="F146" s="552"/>
    </row>
    <row r="147" ht="15.75">
      <c r="A147" s="91"/>
      <c r="B147" s="58"/>
      <c r="C147" s="654" t="s">
        <v>878</v>
      </c>
      <c r="D147" s="653" t="s">
        <v>613</v>
      </c>
      <c r="E147" s="60"/>
      <c r="F147" s="552"/>
    </row>
    <row r="148" ht="15.75">
      <c r="A148" s="91"/>
      <c r="B148" s="58"/>
      <c r="C148" s="655" t="s">
        <v>888</v>
      </c>
      <c r="D148" s="668">
        <v>45</v>
      </c>
      <c r="E148" s="60"/>
      <c r="F148" s="552"/>
    </row>
    <row r="149" ht="15.75">
      <c r="A149" s="91"/>
      <c r="B149" s="58"/>
      <c r="C149" s="655" t="s">
        <v>895</v>
      </c>
      <c r="D149" s="653" t="s">
        <v>613</v>
      </c>
      <c r="E149" s="60"/>
      <c r="F149" s="552"/>
    </row>
    <row r="150" ht="15.75">
      <c r="A150" s="91"/>
      <c r="B150" s="58"/>
      <c r="C150" s="700" t="s">
        <v>896</v>
      </c>
      <c r="D150" s="653">
        <v>50</v>
      </c>
      <c r="E150" s="60"/>
      <c r="F150" s="552"/>
    </row>
    <row r="151" ht="15.75">
      <c r="A151" s="71"/>
      <c r="B151" s="70"/>
      <c r="C151" s="660" t="s">
        <v>560</v>
      </c>
      <c r="D151" s="653" t="s">
        <v>823</v>
      </c>
      <c r="E151" s="29"/>
      <c r="F151" s="552"/>
    </row>
    <row r="152" ht="15.75">
      <c r="A152" s="647" t="s">
        <v>972</v>
      </c>
      <c r="B152" s="660" t="s">
        <v>973</v>
      </c>
      <c r="C152" s="649" t="s">
        <v>875</v>
      </c>
      <c r="D152" s="647">
        <v>8</v>
      </c>
      <c r="E152" s="650">
        <v>110</v>
      </c>
      <c r="F152" s="651" t="s">
        <v>876</v>
      </c>
    </row>
    <row r="153" ht="15.75">
      <c r="A153" s="91"/>
      <c r="B153" s="58"/>
      <c r="C153" s="652" t="s">
        <v>877</v>
      </c>
      <c r="D153" s="653">
        <v>6</v>
      </c>
      <c r="E153" s="60"/>
      <c r="F153" s="552"/>
    </row>
    <row r="154" ht="15.75">
      <c r="A154" s="91"/>
      <c r="B154" s="58"/>
      <c r="C154" s="654" t="s">
        <v>878</v>
      </c>
      <c r="D154" s="653" t="s">
        <v>613</v>
      </c>
      <c r="E154" s="60"/>
      <c r="F154" s="552"/>
    </row>
    <row r="155" ht="15.75">
      <c r="A155" s="91"/>
      <c r="B155" s="58"/>
      <c r="C155" s="655" t="s">
        <v>888</v>
      </c>
      <c r="D155" s="653">
        <v>46</v>
      </c>
      <c r="E155" s="60"/>
      <c r="F155" s="552"/>
    </row>
    <row r="156" ht="15.75">
      <c r="A156" s="91"/>
      <c r="B156" s="58"/>
      <c r="C156" s="655" t="s">
        <v>895</v>
      </c>
      <c r="D156" s="653" t="s">
        <v>613</v>
      </c>
      <c r="E156" s="60"/>
      <c r="F156" s="552"/>
    </row>
    <row r="157" ht="15.75">
      <c r="A157" s="91"/>
      <c r="B157" s="58"/>
      <c r="C157" s="700" t="s">
        <v>896</v>
      </c>
      <c r="D157" s="653">
        <v>50</v>
      </c>
      <c r="E157" s="60"/>
      <c r="F157" s="552"/>
    </row>
    <row r="158" ht="15.75">
      <c r="A158" s="71"/>
      <c r="B158" s="70"/>
      <c r="C158" s="660" t="s">
        <v>560</v>
      </c>
      <c r="D158" s="653" t="s">
        <v>823</v>
      </c>
      <c r="E158" s="29"/>
      <c r="F158" s="552"/>
    </row>
    <row r="159" ht="15.75">
      <c r="A159" s="647" t="s">
        <v>974</v>
      </c>
      <c r="B159" s="660" t="s">
        <v>975</v>
      </c>
      <c r="C159" s="686" t="s">
        <v>875</v>
      </c>
      <c r="D159" s="617">
        <v>9</v>
      </c>
      <c r="E159" s="650">
        <v>110</v>
      </c>
      <c r="F159" s="705" t="s">
        <v>976</v>
      </c>
    </row>
    <row r="160" ht="15.75">
      <c r="A160" s="91"/>
      <c r="B160" s="58"/>
      <c r="C160" s="692" t="s">
        <v>877</v>
      </c>
      <c r="D160" s="706">
        <v>6</v>
      </c>
      <c r="E160" s="60"/>
      <c r="F160" s="556"/>
    </row>
    <row r="161" ht="15.75">
      <c r="A161" s="91"/>
      <c r="B161" s="58"/>
      <c r="C161" s="688" t="s">
        <v>878</v>
      </c>
      <c r="D161" s="706" t="s">
        <v>613</v>
      </c>
      <c r="E161" s="60"/>
      <c r="F161" s="556"/>
    </row>
    <row r="162" ht="15.75">
      <c r="A162" s="91"/>
      <c r="B162" s="58"/>
      <c r="C162" s="689" t="s">
        <v>888</v>
      </c>
      <c r="D162" s="620">
        <v>45</v>
      </c>
      <c r="E162" s="60"/>
      <c r="F162" s="556"/>
    </row>
    <row r="163" ht="15.75">
      <c r="A163" s="91"/>
      <c r="B163" s="58"/>
      <c r="C163" s="689" t="s">
        <v>895</v>
      </c>
      <c r="D163" s="706" t="s">
        <v>613</v>
      </c>
      <c r="E163" s="60"/>
      <c r="F163" s="556"/>
    </row>
    <row r="164" ht="15.75">
      <c r="A164" s="91"/>
      <c r="B164" s="58"/>
      <c r="C164" s="707" t="s">
        <v>896</v>
      </c>
      <c r="D164" s="706">
        <v>50</v>
      </c>
      <c r="E164" s="60"/>
      <c r="F164" s="556"/>
    </row>
    <row r="165" ht="15.75">
      <c r="A165" s="71"/>
      <c r="B165" s="70"/>
      <c r="C165" s="693" t="s">
        <v>560</v>
      </c>
      <c r="D165" s="706" t="s">
        <v>823</v>
      </c>
      <c r="E165" s="29"/>
      <c r="F165" s="556"/>
    </row>
    <row r="166" ht="15.75">
      <c r="A166" s="708" t="s">
        <v>977</v>
      </c>
      <c r="B166" s="659" t="s">
        <v>978</v>
      </c>
      <c r="C166" s="656" t="s">
        <v>486</v>
      </c>
      <c r="D166" s="664">
        <v>8</v>
      </c>
      <c r="E166" s="709" t="s">
        <v>928</v>
      </c>
      <c r="F166" s="651" t="s">
        <v>929</v>
      </c>
    </row>
    <row r="167" ht="15.75">
      <c r="A167" s="91"/>
      <c r="B167" s="58"/>
      <c r="C167" s="710" t="s">
        <v>877</v>
      </c>
      <c r="D167" s="658">
        <v>6</v>
      </c>
      <c r="E167" s="60"/>
      <c r="F167" s="552"/>
    </row>
    <row r="168" ht="15.75">
      <c r="A168" s="91"/>
      <c r="B168" s="58"/>
      <c r="C168" s="659" t="s">
        <v>930</v>
      </c>
      <c r="D168" s="658">
        <v>2</v>
      </c>
      <c r="E168" s="60"/>
      <c r="F168" s="552"/>
    </row>
    <row r="169" ht="15.75">
      <c r="A169" s="91"/>
      <c r="B169" s="58"/>
      <c r="C169" s="659" t="s">
        <v>979</v>
      </c>
      <c r="D169" s="668" t="s">
        <v>931</v>
      </c>
      <c r="E169" s="60"/>
      <c r="F169" s="552"/>
    </row>
    <row r="170" ht="15.75">
      <c r="A170" s="71"/>
      <c r="B170" s="70"/>
      <c r="C170" s="659" t="s">
        <v>560</v>
      </c>
      <c r="D170" s="658" t="s">
        <v>823</v>
      </c>
      <c r="E170" s="29"/>
      <c r="F170" s="552"/>
    </row>
    <row r="171" ht="15.75">
      <c r="A171" s="647" t="s">
        <v>980</v>
      </c>
      <c r="B171" s="660" t="s">
        <v>981</v>
      </c>
      <c r="C171" s="649" t="s">
        <v>982</v>
      </c>
      <c r="D171" s="664">
        <v>29</v>
      </c>
      <c r="E171" s="650" t="s">
        <v>983</v>
      </c>
      <c r="F171" s="463"/>
    </row>
    <row r="172" ht="15.75">
      <c r="A172" s="91"/>
      <c r="B172" s="58"/>
      <c r="C172" s="654" t="s">
        <v>953</v>
      </c>
      <c r="D172" s="653" t="s">
        <v>647</v>
      </c>
      <c r="E172" s="60"/>
      <c r="F172" s="552"/>
    </row>
    <row r="173" ht="15.75">
      <c r="A173" s="91"/>
      <c r="B173" s="58"/>
      <c r="C173" s="654" t="s">
        <v>878</v>
      </c>
      <c r="D173" s="653" t="s">
        <v>613</v>
      </c>
      <c r="E173" s="60"/>
      <c r="F173" s="552"/>
    </row>
    <row r="174" ht="15.75">
      <c r="A174" s="91"/>
      <c r="B174" s="58"/>
      <c r="C174" s="655" t="s">
        <v>888</v>
      </c>
      <c r="D174" s="653">
        <v>40</v>
      </c>
      <c r="E174" s="60"/>
      <c r="F174" s="552"/>
    </row>
    <row r="175" ht="15.75">
      <c r="A175" s="91"/>
      <c r="B175" s="58"/>
      <c r="C175" s="659" t="s">
        <v>984</v>
      </c>
      <c r="D175" s="653">
        <v>30</v>
      </c>
      <c r="E175" s="60"/>
      <c r="F175" s="552"/>
    </row>
    <row r="176" ht="15.75">
      <c r="A176" s="71"/>
      <c r="B176" s="70"/>
      <c r="C176" s="660" t="s">
        <v>560</v>
      </c>
      <c r="D176" s="653" t="s">
        <v>823</v>
      </c>
      <c r="E176" s="29"/>
      <c r="F176" s="552"/>
    </row>
    <row r="177" ht="15.75">
      <c r="A177" s="647" t="s">
        <v>985</v>
      </c>
      <c r="B177" s="660" t="s">
        <v>986</v>
      </c>
      <c r="C177" s="649" t="s">
        <v>982</v>
      </c>
      <c r="D177" s="647">
        <v>20</v>
      </c>
      <c r="E177" s="650" t="s">
        <v>987</v>
      </c>
      <c r="F177" s="463"/>
    </row>
    <row r="178" ht="15.75">
      <c r="A178" s="91"/>
      <c r="B178" s="58"/>
      <c r="C178" s="655" t="s">
        <v>888</v>
      </c>
      <c r="D178" s="653">
        <v>40</v>
      </c>
      <c r="E178" s="60"/>
      <c r="F178" s="552"/>
    </row>
    <row r="179" ht="15.75">
      <c r="A179" s="91"/>
      <c r="B179" s="58"/>
      <c r="C179" s="655" t="s">
        <v>895</v>
      </c>
      <c r="D179" s="653" t="s">
        <v>613</v>
      </c>
      <c r="E179" s="60"/>
      <c r="F179" s="552"/>
    </row>
    <row r="180" ht="15.75">
      <c r="A180" s="91"/>
      <c r="B180" s="58"/>
      <c r="C180" s="700" t="s">
        <v>896</v>
      </c>
      <c r="D180" s="653">
        <v>50</v>
      </c>
      <c r="E180" s="60"/>
      <c r="F180" s="552"/>
    </row>
    <row r="181" ht="15.75">
      <c r="A181" s="71"/>
      <c r="B181" s="70"/>
      <c r="C181" s="660" t="s">
        <v>560</v>
      </c>
      <c r="D181" s="653" t="s">
        <v>823</v>
      </c>
      <c r="E181" s="29"/>
      <c r="F181" s="552"/>
    </row>
    <row r="182" ht="15.75">
      <c r="A182" s="647" t="s">
        <v>988</v>
      </c>
      <c r="B182" s="660" t="s">
        <v>989</v>
      </c>
      <c r="C182" s="649" t="s">
        <v>982</v>
      </c>
      <c r="D182" s="664">
        <v>19</v>
      </c>
      <c r="E182" s="650" t="s">
        <v>987</v>
      </c>
      <c r="F182" s="463"/>
    </row>
    <row r="183" ht="15.75">
      <c r="A183" s="91"/>
      <c r="B183" s="58"/>
      <c r="C183" s="711" t="s">
        <v>990</v>
      </c>
      <c r="D183" s="653" t="s">
        <v>647</v>
      </c>
      <c r="E183" s="60"/>
      <c r="F183" s="552"/>
    </row>
    <row r="184" ht="15.75">
      <c r="A184" s="91"/>
      <c r="B184" s="58"/>
      <c r="C184" s="655" t="s">
        <v>888</v>
      </c>
      <c r="D184" s="653">
        <v>40</v>
      </c>
      <c r="E184" s="60"/>
      <c r="F184" s="552"/>
    </row>
    <row r="185" ht="15.75">
      <c r="A185" s="91"/>
      <c r="B185" s="58"/>
      <c r="C185" s="655" t="s">
        <v>895</v>
      </c>
      <c r="D185" s="653" t="s">
        <v>613</v>
      </c>
      <c r="E185" s="60"/>
      <c r="F185" s="552"/>
    </row>
    <row r="186" ht="15.75">
      <c r="A186" s="91"/>
      <c r="B186" s="58"/>
      <c r="C186" s="700" t="s">
        <v>896</v>
      </c>
      <c r="D186" s="653">
        <v>50</v>
      </c>
      <c r="E186" s="60"/>
      <c r="F186" s="552"/>
    </row>
    <row r="187" ht="15.75">
      <c r="A187" s="71"/>
      <c r="B187" s="70"/>
      <c r="C187" s="660" t="s">
        <v>560</v>
      </c>
      <c r="D187" s="712" t="s">
        <v>823</v>
      </c>
      <c r="E187" s="29"/>
      <c r="F187" s="546"/>
    </row>
    <row r="188" ht="15.75">
      <c r="A188" s="647" t="s">
        <v>991</v>
      </c>
      <c r="B188" s="656" t="s">
        <v>992</v>
      </c>
      <c r="C188" s="713" t="s">
        <v>993</v>
      </c>
      <c r="D188" s="647" t="s">
        <v>823</v>
      </c>
      <c r="E188" s="647" t="s">
        <v>482</v>
      </c>
      <c r="F188" s="651" t="s">
        <v>994</v>
      </c>
    </row>
    <row r="189" ht="15.75">
      <c r="A189" s="91"/>
      <c r="B189" s="58"/>
      <c r="C189" s="688" t="s">
        <v>885</v>
      </c>
      <c r="D189" s="714" t="s">
        <v>613</v>
      </c>
      <c r="E189" s="58"/>
      <c r="F189" s="715" t="s">
        <v>758</v>
      </c>
    </row>
    <row r="190" ht="15.75">
      <c r="A190" s="71"/>
      <c r="B190" s="70"/>
      <c r="C190" s="690" t="s">
        <v>560</v>
      </c>
      <c r="D190" s="653" t="s">
        <v>823</v>
      </c>
      <c r="E190" s="71"/>
      <c r="F190" s="552"/>
    </row>
    <row r="191" ht="15.75">
      <c r="A191" s="664" t="s">
        <v>995</v>
      </c>
      <c r="B191" s="716" t="s">
        <v>996</v>
      </c>
      <c r="C191" s="716" t="s">
        <v>888</v>
      </c>
      <c r="D191" s="664">
        <v>40</v>
      </c>
      <c r="E191" s="664">
        <v>60</v>
      </c>
      <c r="F191" s="463"/>
    </row>
    <row r="192" ht="15.75">
      <c r="A192" s="91"/>
      <c r="B192" s="91"/>
      <c r="C192" s="717" t="s">
        <v>954</v>
      </c>
      <c r="D192" s="668">
        <v>20</v>
      </c>
      <c r="E192" s="91"/>
      <c r="F192" s="552"/>
    </row>
    <row r="193" ht="15.75">
      <c r="A193" s="71"/>
      <c r="B193" s="71"/>
      <c r="C193" s="718" t="s">
        <v>560</v>
      </c>
      <c r="D193" s="677" t="s">
        <v>823</v>
      </c>
      <c r="E193" s="71"/>
      <c r="F193" s="546"/>
    </row>
    <row r="194" ht="15.75">
      <c r="A194" s="647" t="s">
        <v>997</v>
      </c>
      <c r="B194" s="660" t="s">
        <v>998</v>
      </c>
      <c r="C194" s="686" t="s">
        <v>875</v>
      </c>
      <c r="D194" s="664">
        <v>8</v>
      </c>
      <c r="E194" s="647" t="s">
        <v>999</v>
      </c>
      <c r="F194" s="651" t="s">
        <v>929</v>
      </c>
    </row>
    <row r="195" ht="15.75">
      <c r="A195" s="91"/>
      <c r="B195" s="58"/>
      <c r="C195" s="652" t="s">
        <v>877</v>
      </c>
      <c r="D195" s="653">
        <v>6</v>
      </c>
      <c r="E195" s="91"/>
      <c r="F195" s="687"/>
    </row>
    <row r="196" ht="15.75">
      <c r="A196" s="91"/>
      <c r="B196" s="58"/>
      <c r="C196" s="688" t="s">
        <v>878</v>
      </c>
      <c r="D196" s="653" t="s">
        <v>613</v>
      </c>
      <c r="E196" s="91"/>
      <c r="F196" s="687"/>
    </row>
    <row r="197" ht="15.75">
      <c r="A197" s="91"/>
      <c r="B197" s="58"/>
      <c r="C197" s="689" t="s">
        <v>888</v>
      </c>
      <c r="D197" s="668" t="s">
        <v>1000</v>
      </c>
      <c r="E197" s="91"/>
      <c r="F197" s="552"/>
    </row>
    <row r="198" ht="15.75">
      <c r="A198" s="91"/>
      <c r="B198" s="58"/>
      <c r="C198" s="689" t="s">
        <v>1001</v>
      </c>
      <c r="D198" s="653" t="s">
        <v>647</v>
      </c>
      <c r="E198" s="91"/>
      <c r="F198" s="552"/>
    </row>
    <row r="199" ht="15.75">
      <c r="A199" s="91"/>
      <c r="B199" s="58"/>
      <c r="C199" s="689" t="s">
        <v>1002</v>
      </c>
      <c r="D199" s="653" t="s">
        <v>613</v>
      </c>
      <c r="E199" s="91"/>
      <c r="F199" s="552"/>
    </row>
    <row r="200" ht="15.75">
      <c r="A200" s="71"/>
      <c r="B200" s="70"/>
      <c r="C200" s="690" t="s">
        <v>560</v>
      </c>
      <c r="D200" s="653" t="s">
        <v>823</v>
      </c>
      <c r="E200" s="71"/>
      <c r="F200" s="552"/>
    </row>
    <row r="201" ht="15.75">
      <c r="A201" s="647" t="s">
        <v>1003</v>
      </c>
      <c r="B201" s="660" t="s">
        <v>1004</v>
      </c>
      <c r="C201" s="686" t="s">
        <v>875</v>
      </c>
      <c r="D201" s="664">
        <v>8</v>
      </c>
      <c r="E201" s="647">
        <v>170</v>
      </c>
      <c r="F201" s="651" t="s">
        <v>929</v>
      </c>
    </row>
    <row r="202" ht="15.75">
      <c r="A202" s="91"/>
      <c r="B202" s="58"/>
      <c r="C202" s="652" t="s">
        <v>877</v>
      </c>
      <c r="D202" s="653">
        <v>6</v>
      </c>
      <c r="E202" s="91"/>
      <c r="F202" s="687"/>
    </row>
    <row r="203" ht="15.75">
      <c r="A203" s="91"/>
      <c r="B203" s="58"/>
      <c r="C203" s="688" t="s">
        <v>878</v>
      </c>
      <c r="D203" s="653" t="s">
        <v>613</v>
      </c>
      <c r="E203" s="91"/>
      <c r="F203" s="687"/>
    </row>
    <row r="204" ht="15.75">
      <c r="A204" s="91"/>
      <c r="B204" s="58"/>
      <c r="C204" s="689" t="s">
        <v>888</v>
      </c>
      <c r="D204" s="668">
        <v>153</v>
      </c>
      <c r="E204" s="91"/>
      <c r="F204" s="552"/>
    </row>
    <row r="205" ht="15.75">
      <c r="A205" s="91"/>
      <c r="B205" s="58"/>
      <c r="C205" s="689" t="s">
        <v>1001</v>
      </c>
      <c r="D205" s="653" t="s">
        <v>647</v>
      </c>
      <c r="E205" s="91"/>
      <c r="F205" s="552"/>
    </row>
    <row r="206" ht="15.75">
      <c r="A206" s="91"/>
      <c r="B206" s="58"/>
      <c r="C206" s="689" t="s">
        <v>1002</v>
      </c>
      <c r="D206" s="653" t="s">
        <v>613</v>
      </c>
      <c r="E206" s="91"/>
      <c r="F206" s="552"/>
    </row>
    <row r="207" ht="15.75">
      <c r="A207" s="71"/>
      <c r="B207" s="70"/>
      <c r="C207" s="690" t="s">
        <v>560</v>
      </c>
      <c r="D207" s="653" t="s">
        <v>823</v>
      </c>
      <c r="E207" s="71"/>
      <c r="F207" s="552"/>
    </row>
    <row r="208" ht="15.75">
      <c r="A208" s="647" t="s">
        <v>1005</v>
      </c>
      <c r="B208" s="649" t="s">
        <v>1006</v>
      </c>
      <c r="C208" s="649" t="s">
        <v>1007</v>
      </c>
      <c r="D208" s="647">
        <v>8</v>
      </c>
      <c r="E208" s="650" t="s">
        <v>1008</v>
      </c>
      <c r="F208" s="651" t="s">
        <v>1009</v>
      </c>
    </row>
    <row r="209" ht="15.75">
      <c r="A209" s="91"/>
      <c r="B209" s="58"/>
      <c r="C209" s="654" t="s">
        <v>1010</v>
      </c>
      <c r="D209" s="653">
        <v>6</v>
      </c>
      <c r="E209" s="60"/>
      <c r="F209" s="552"/>
    </row>
    <row r="210" ht="15.75">
      <c r="A210" s="91"/>
      <c r="B210" s="58"/>
      <c r="C210" s="710" t="s">
        <v>1011</v>
      </c>
      <c r="D210" s="658" t="s">
        <v>647</v>
      </c>
      <c r="E210" s="60"/>
      <c r="F210" s="552"/>
    </row>
    <row r="211" ht="15.75">
      <c r="A211" s="91"/>
      <c r="B211" s="58"/>
      <c r="C211" s="655" t="s">
        <v>888</v>
      </c>
      <c r="D211" s="668" t="s">
        <v>1012</v>
      </c>
      <c r="E211" s="60"/>
      <c r="F211" s="552"/>
    </row>
    <row r="212" ht="15.75">
      <c r="A212" s="71"/>
      <c r="B212" s="70"/>
      <c r="C212" s="660" t="s">
        <v>560</v>
      </c>
      <c r="D212" s="719" t="s">
        <v>823</v>
      </c>
      <c r="E212" s="29"/>
      <c r="F212" s="459"/>
    </row>
    <row r="213" ht="15.75">
      <c r="A213" s="647" t="s">
        <v>71</v>
      </c>
      <c r="B213" s="657" t="s">
        <v>1013</v>
      </c>
      <c r="C213" s="686" t="s">
        <v>875</v>
      </c>
      <c r="D213" s="647">
        <v>8</v>
      </c>
      <c r="E213" s="647">
        <v>100</v>
      </c>
      <c r="F213" s="651" t="s">
        <v>876</v>
      </c>
    </row>
    <row r="214" ht="15.75">
      <c r="A214" s="91"/>
      <c r="B214" s="58"/>
      <c r="C214" s="652" t="s">
        <v>877</v>
      </c>
      <c r="D214" s="653">
        <v>6</v>
      </c>
      <c r="E214" s="91"/>
      <c r="F214" s="687"/>
    </row>
    <row r="215" ht="15.75">
      <c r="A215" s="91"/>
      <c r="B215" s="58"/>
      <c r="C215" s="688" t="s">
        <v>878</v>
      </c>
      <c r="D215" s="653" t="s">
        <v>613</v>
      </c>
      <c r="E215" s="91"/>
      <c r="F215" s="687"/>
    </row>
    <row r="216" ht="15.75">
      <c r="A216" s="91"/>
      <c r="B216" s="58"/>
      <c r="C216" s="689" t="s">
        <v>888</v>
      </c>
      <c r="D216" s="653">
        <v>86</v>
      </c>
      <c r="E216" s="91"/>
      <c r="F216" s="552"/>
    </row>
    <row r="217" ht="15.75">
      <c r="A217" s="71"/>
      <c r="B217" s="70"/>
      <c r="C217" s="690" t="s">
        <v>560</v>
      </c>
      <c r="D217" s="653" t="s">
        <v>823</v>
      </c>
      <c r="E217" s="71"/>
      <c r="F217" s="552"/>
    </row>
    <row r="218" ht="15.75">
      <c r="A218" s="647" t="s">
        <v>1014</v>
      </c>
      <c r="B218" s="659" t="s">
        <v>1015</v>
      </c>
      <c r="C218" s="686" t="s">
        <v>1016</v>
      </c>
      <c r="D218" s="647">
        <v>8</v>
      </c>
      <c r="E218" s="647">
        <v>100</v>
      </c>
      <c r="F218" s="651" t="s">
        <v>1017</v>
      </c>
    </row>
    <row r="219" ht="15.75">
      <c r="A219" s="91"/>
      <c r="B219" s="58"/>
      <c r="C219" s="689" t="s">
        <v>1018</v>
      </c>
      <c r="D219" s="653">
        <v>5</v>
      </c>
      <c r="E219" s="91"/>
      <c r="F219" s="552"/>
    </row>
    <row r="220" ht="15.75">
      <c r="A220" s="91"/>
      <c r="B220" s="58"/>
      <c r="C220" s="688" t="s">
        <v>878</v>
      </c>
      <c r="D220" s="653" t="s">
        <v>613</v>
      </c>
      <c r="E220" s="91"/>
      <c r="F220" s="687"/>
    </row>
    <row r="221" ht="15.75">
      <c r="A221" s="91"/>
      <c r="B221" s="58"/>
      <c r="C221" s="689" t="s">
        <v>888</v>
      </c>
      <c r="D221" s="653">
        <v>82</v>
      </c>
      <c r="E221" s="91"/>
      <c r="F221" s="552"/>
    </row>
    <row r="222" ht="15.75">
      <c r="A222" s="91"/>
      <c r="B222" s="58"/>
      <c r="C222" s="718" t="s">
        <v>1019</v>
      </c>
      <c r="D222" s="653">
        <v>5</v>
      </c>
      <c r="E222" s="91"/>
      <c r="F222" s="552"/>
    </row>
    <row r="223" ht="15.75">
      <c r="A223" s="71"/>
      <c r="B223" s="70"/>
      <c r="C223" s="690" t="s">
        <v>560</v>
      </c>
      <c r="D223" s="653" t="s">
        <v>823</v>
      </c>
      <c r="E223" s="71"/>
      <c r="F223" s="552"/>
    </row>
    <row r="224" ht="15.75">
      <c r="A224" s="647" t="s">
        <v>1020</v>
      </c>
      <c r="B224" s="660" t="s">
        <v>1021</v>
      </c>
      <c r="C224" s="686" t="s">
        <v>875</v>
      </c>
      <c r="D224" s="647">
        <v>8</v>
      </c>
      <c r="E224" s="647">
        <v>100</v>
      </c>
      <c r="F224" s="651" t="s">
        <v>1022</v>
      </c>
    </row>
    <row r="225" ht="15.75">
      <c r="A225" s="91"/>
      <c r="B225" s="58"/>
      <c r="C225" s="652" t="s">
        <v>877</v>
      </c>
      <c r="D225" s="653">
        <v>6</v>
      </c>
      <c r="E225" s="91"/>
      <c r="F225" s="687"/>
    </row>
    <row r="226" ht="15.75">
      <c r="A226" s="91"/>
      <c r="B226" s="58"/>
      <c r="C226" s="688" t="s">
        <v>878</v>
      </c>
      <c r="D226" s="653" t="s">
        <v>613</v>
      </c>
      <c r="E226" s="91"/>
      <c r="F226" s="687"/>
    </row>
    <row r="227" ht="15.75">
      <c r="A227" s="91"/>
      <c r="B227" s="58"/>
      <c r="C227" s="689" t="s">
        <v>888</v>
      </c>
      <c r="D227" s="653">
        <v>81</v>
      </c>
      <c r="E227" s="91"/>
      <c r="F227" s="552"/>
    </row>
    <row r="228" ht="15.75">
      <c r="A228" s="91"/>
      <c r="B228" s="58"/>
      <c r="C228" s="718" t="s">
        <v>1019</v>
      </c>
      <c r="D228" s="653">
        <v>5</v>
      </c>
      <c r="E228" s="91"/>
      <c r="F228" s="552"/>
    </row>
    <row r="229" ht="15.75">
      <c r="A229" s="71"/>
      <c r="B229" s="70"/>
      <c r="C229" s="690" t="s">
        <v>560</v>
      </c>
      <c r="D229" s="653" t="s">
        <v>823</v>
      </c>
      <c r="E229" s="71"/>
      <c r="F229" s="552"/>
    </row>
    <row r="230" ht="15.75">
      <c r="A230" s="647" t="s">
        <v>1023</v>
      </c>
      <c r="B230" s="660" t="s">
        <v>1024</v>
      </c>
      <c r="C230" s="649" t="s">
        <v>875</v>
      </c>
      <c r="D230" s="664">
        <v>9</v>
      </c>
      <c r="E230" s="650" t="s">
        <v>1025</v>
      </c>
      <c r="F230" s="651" t="s">
        <v>1026</v>
      </c>
    </row>
    <row r="231" ht="15.75">
      <c r="A231" s="91"/>
      <c r="B231" s="58"/>
      <c r="C231" s="652" t="s">
        <v>877</v>
      </c>
      <c r="D231" s="653">
        <v>6</v>
      </c>
      <c r="E231" s="60"/>
      <c r="F231" s="552"/>
    </row>
    <row r="232" ht="15.75">
      <c r="A232" s="91"/>
      <c r="B232" s="58"/>
      <c r="C232" s="654" t="s">
        <v>878</v>
      </c>
      <c r="D232" s="653" t="s">
        <v>613</v>
      </c>
      <c r="E232" s="60"/>
      <c r="F232" s="552"/>
    </row>
    <row r="233" ht="15.75">
      <c r="A233" s="91"/>
      <c r="B233" s="58"/>
      <c r="C233" s="655" t="s">
        <v>888</v>
      </c>
      <c r="D233" s="668" t="s">
        <v>1027</v>
      </c>
      <c r="E233" s="60"/>
      <c r="F233" s="552"/>
    </row>
    <row r="234" ht="15.75">
      <c r="A234" s="91"/>
      <c r="B234" s="58"/>
      <c r="C234" s="718" t="s">
        <v>1019</v>
      </c>
      <c r="D234" s="720">
        <v>5</v>
      </c>
      <c r="E234" s="60"/>
      <c r="F234" s="489"/>
    </row>
    <row r="235" ht="15.75">
      <c r="A235" s="71"/>
      <c r="B235" s="70"/>
      <c r="C235" s="660" t="s">
        <v>560</v>
      </c>
      <c r="D235" s="720" t="s">
        <v>823</v>
      </c>
      <c r="E235" s="29"/>
      <c r="F235" s="489"/>
    </row>
    <row r="236" ht="15.75">
      <c r="A236" s="647" t="s">
        <v>1028</v>
      </c>
      <c r="B236" s="660" t="s">
        <v>1029</v>
      </c>
      <c r="C236" s="649" t="s">
        <v>875</v>
      </c>
      <c r="D236" s="647">
        <v>8</v>
      </c>
      <c r="E236" s="650">
        <v>100</v>
      </c>
      <c r="F236" s="651" t="s">
        <v>1022</v>
      </c>
    </row>
    <row r="237" ht="15.75">
      <c r="A237" s="91"/>
      <c r="B237" s="58"/>
      <c r="C237" s="652" t="s">
        <v>877</v>
      </c>
      <c r="D237" s="653">
        <v>6</v>
      </c>
      <c r="E237" s="60"/>
      <c r="F237" s="552"/>
    </row>
    <row r="238" ht="15.75">
      <c r="A238" s="91"/>
      <c r="B238" s="58"/>
      <c r="C238" s="654" t="s">
        <v>953</v>
      </c>
      <c r="D238" s="653" t="s">
        <v>647</v>
      </c>
      <c r="E238" s="60"/>
      <c r="F238" s="552"/>
    </row>
    <row r="239" ht="15.75">
      <c r="A239" s="91"/>
      <c r="B239" s="58"/>
      <c r="C239" s="654" t="s">
        <v>878</v>
      </c>
      <c r="D239" s="653" t="s">
        <v>613</v>
      </c>
      <c r="E239" s="60"/>
      <c r="F239" s="552"/>
    </row>
    <row r="240" ht="15.75">
      <c r="A240" s="91"/>
      <c r="B240" s="58"/>
      <c r="C240" s="655" t="s">
        <v>888</v>
      </c>
      <c r="D240" s="668">
        <v>80</v>
      </c>
      <c r="E240" s="60"/>
      <c r="F240" s="552"/>
    </row>
    <row r="241" ht="15.75">
      <c r="A241" s="91"/>
      <c r="B241" s="58"/>
      <c r="C241" s="718" t="s">
        <v>1019</v>
      </c>
      <c r="D241" s="720">
        <v>5</v>
      </c>
      <c r="E241" s="60"/>
      <c r="F241" s="489"/>
    </row>
    <row r="242" ht="15.75">
      <c r="A242" s="71"/>
      <c r="B242" s="70"/>
      <c r="C242" s="660" t="s">
        <v>560</v>
      </c>
      <c r="D242" s="720" t="s">
        <v>823</v>
      </c>
      <c r="E242" s="29"/>
      <c r="F242" s="489"/>
    </row>
    <row r="243" ht="15.75">
      <c r="A243" s="647" t="s">
        <v>1030</v>
      </c>
      <c r="B243" s="660" t="s">
        <v>1031</v>
      </c>
      <c r="C243" s="649" t="s">
        <v>875</v>
      </c>
      <c r="D243" s="647">
        <v>8</v>
      </c>
      <c r="E243" s="650" t="s">
        <v>1025</v>
      </c>
      <c r="F243" s="651" t="s">
        <v>1022</v>
      </c>
    </row>
    <row r="244" ht="15.75">
      <c r="A244" s="91"/>
      <c r="B244" s="58"/>
      <c r="C244" s="652" t="s">
        <v>877</v>
      </c>
      <c r="D244" s="653">
        <v>6</v>
      </c>
      <c r="E244" s="60"/>
      <c r="F244" s="552"/>
    </row>
    <row r="245" ht="15.75">
      <c r="A245" s="91"/>
      <c r="B245" s="58"/>
      <c r="C245" s="654" t="s">
        <v>953</v>
      </c>
      <c r="D245" s="653" t="s">
        <v>647</v>
      </c>
      <c r="E245" s="60"/>
      <c r="F245" s="552"/>
    </row>
    <row r="246" ht="15.75">
      <c r="A246" s="91"/>
      <c r="B246" s="58"/>
      <c r="C246" s="654" t="s">
        <v>878</v>
      </c>
      <c r="D246" s="653" t="s">
        <v>613</v>
      </c>
      <c r="E246" s="60"/>
      <c r="F246" s="552"/>
    </row>
    <row r="247" ht="15.75">
      <c r="A247" s="91"/>
      <c r="B247" s="58"/>
      <c r="C247" s="655" t="s">
        <v>888</v>
      </c>
      <c r="D247" s="668" t="s">
        <v>1027</v>
      </c>
      <c r="E247" s="60"/>
      <c r="F247" s="552"/>
    </row>
    <row r="248" ht="15.75">
      <c r="A248" s="91"/>
      <c r="B248" s="58"/>
      <c r="C248" s="718" t="s">
        <v>1019</v>
      </c>
      <c r="D248" s="720">
        <v>5</v>
      </c>
      <c r="E248" s="60"/>
      <c r="F248" s="489"/>
    </row>
    <row r="249" ht="15.75">
      <c r="A249" s="71"/>
      <c r="B249" s="70"/>
      <c r="C249" s="660" t="s">
        <v>560</v>
      </c>
      <c r="D249" s="720" t="s">
        <v>823</v>
      </c>
      <c r="E249" s="29"/>
      <c r="F249" s="489"/>
    </row>
    <row r="250" ht="15.75">
      <c r="A250" s="647" t="s">
        <v>1032</v>
      </c>
      <c r="B250" s="660" t="s">
        <v>1033</v>
      </c>
      <c r="C250" s="649" t="s">
        <v>875</v>
      </c>
      <c r="D250" s="647">
        <v>8</v>
      </c>
      <c r="E250" s="650">
        <v>100</v>
      </c>
      <c r="F250" s="651" t="s">
        <v>1022</v>
      </c>
    </row>
    <row r="251" ht="15.75">
      <c r="A251" s="91"/>
      <c r="B251" s="58"/>
      <c r="C251" s="652" t="s">
        <v>877</v>
      </c>
      <c r="D251" s="653">
        <v>6</v>
      </c>
      <c r="E251" s="60"/>
      <c r="F251" s="552"/>
    </row>
    <row r="252" ht="15.75">
      <c r="A252" s="91"/>
      <c r="B252" s="58"/>
      <c r="C252" s="654" t="s">
        <v>953</v>
      </c>
      <c r="D252" s="653" t="s">
        <v>647</v>
      </c>
      <c r="E252" s="60"/>
      <c r="F252" s="552"/>
    </row>
    <row r="253" ht="15.75">
      <c r="A253" s="91"/>
      <c r="B253" s="58"/>
      <c r="C253" s="654" t="s">
        <v>878</v>
      </c>
      <c r="D253" s="653" t="s">
        <v>613</v>
      </c>
      <c r="E253" s="60"/>
      <c r="F253" s="552"/>
    </row>
    <row r="254" ht="15.75">
      <c r="A254" s="91"/>
      <c r="B254" s="58"/>
      <c r="C254" s="655" t="s">
        <v>888</v>
      </c>
      <c r="D254" s="668">
        <v>80</v>
      </c>
      <c r="E254" s="60"/>
      <c r="F254" s="552"/>
    </row>
    <row r="255" ht="15.75">
      <c r="A255" s="91"/>
      <c r="B255" s="58"/>
      <c r="C255" s="718" t="s">
        <v>1019</v>
      </c>
      <c r="D255" s="720">
        <v>5</v>
      </c>
      <c r="E255" s="60"/>
      <c r="F255" s="489"/>
    </row>
    <row r="256" ht="15.75">
      <c r="A256" s="71"/>
      <c r="B256" s="70"/>
      <c r="C256" s="660" t="s">
        <v>560</v>
      </c>
      <c r="D256" s="720" t="s">
        <v>823</v>
      </c>
      <c r="E256" s="29"/>
      <c r="F256" s="489"/>
    </row>
    <row r="257" ht="15.75">
      <c r="A257" s="647" t="s">
        <v>1034</v>
      </c>
      <c r="B257" s="696" t="s">
        <v>1035</v>
      </c>
      <c r="C257" s="696" t="s">
        <v>1036</v>
      </c>
      <c r="D257" s="647">
        <v>5</v>
      </c>
      <c r="E257" s="617">
        <v>5</v>
      </c>
      <c r="F257" s="552"/>
    </row>
    <row r="258" ht="15.75">
      <c r="A258" s="71"/>
      <c r="B258" s="70"/>
      <c r="C258" s="674" t="s">
        <v>560</v>
      </c>
      <c r="D258" s="712" t="s">
        <v>823</v>
      </c>
      <c r="E258" s="29"/>
      <c r="F258" s="552"/>
    </row>
    <row r="259" ht="15.75">
      <c r="A259" s="647" t="s">
        <v>1037</v>
      </c>
      <c r="B259" s="660" t="s">
        <v>1038</v>
      </c>
      <c r="C259" s="649" t="s">
        <v>875</v>
      </c>
      <c r="D259" s="697">
        <v>8</v>
      </c>
      <c r="E259" s="650">
        <v>128</v>
      </c>
      <c r="F259" s="651" t="s">
        <v>1039</v>
      </c>
    </row>
    <row r="260" ht="15.75">
      <c r="A260" s="91"/>
      <c r="B260" s="58"/>
      <c r="C260" s="652" t="s">
        <v>877</v>
      </c>
      <c r="D260" s="668">
        <v>5</v>
      </c>
      <c r="E260" s="60"/>
      <c r="F260" s="552"/>
    </row>
    <row r="261" ht="15.75">
      <c r="A261" s="91"/>
      <c r="B261" s="58"/>
      <c r="C261" s="654" t="s">
        <v>953</v>
      </c>
      <c r="D261" s="653" t="s">
        <v>647</v>
      </c>
      <c r="E261" s="60"/>
      <c r="F261" s="552"/>
    </row>
    <row r="262" ht="15.75">
      <c r="A262" s="91"/>
      <c r="B262" s="58"/>
      <c r="C262" s="655" t="s">
        <v>1040</v>
      </c>
      <c r="D262" s="653">
        <v>24</v>
      </c>
      <c r="E262" s="60"/>
      <c r="F262" s="552"/>
    </row>
    <row r="263" ht="15.75">
      <c r="A263" s="91"/>
      <c r="B263" s="58"/>
      <c r="C263" s="721" t="s">
        <v>1041</v>
      </c>
      <c r="D263" s="653">
        <v>90</v>
      </c>
      <c r="E263" s="60"/>
      <c r="F263" s="552"/>
    </row>
    <row r="264" ht="15.75">
      <c r="A264" s="71"/>
      <c r="B264" s="70"/>
      <c r="C264" s="660" t="s">
        <v>560</v>
      </c>
      <c r="D264" s="720" t="s">
        <v>823</v>
      </c>
      <c r="E264" s="29"/>
      <c r="F264" s="489"/>
    </row>
    <row r="265" ht="15.75">
      <c r="A265" s="647" t="s">
        <v>1042</v>
      </c>
      <c r="B265" s="660" t="s">
        <v>1043</v>
      </c>
      <c r="C265" s="649" t="s">
        <v>875</v>
      </c>
      <c r="D265" s="647">
        <v>8</v>
      </c>
      <c r="E265" s="650">
        <v>60</v>
      </c>
      <c r="F265" s="651" t="s">
        <v>1039</v>
      </c>
    </row>
    <row r="266" ht="15.75">
      <c r="A266" s="91"/>
      <c r="B266" s="58"/>
      <c r="C266" s="652" t="s">
        <v>877</v>
      </c>
      <c r="D266" s="653">
        <v>6</v>
      </c>
      <c r="E266" s="60"/>
      <c r="F266" s="552"/>
    </row>
    <row r="267" ht="15.75">
      <c r="A267" s="91"/>
      <c r="B267" s="58"/>
      <c r="C267" s="654" t="s">
        <v>878</v>
      </c>
      <c r="D267" s="653" t="s">
        <v>613</v>
      </c>
      <c r="E267" s="60"/>
      <c r="F267" s="552"/>
    </row>
    <row r="268" ht="15.75">
      <c r="A268" s="91"/>
      <c r="B268" s="58"/>
      <c r="C268" s="655" t="s">
        <v>888</v>
      </c>
      <c r="D268" s="653">
        <v>46</v>
      </c>
      <c r="E268" s="60"/>
      <c r="F268" s="552"/>
    </row>
    <row r="269" ht="15.75">
      <c r="A269" s="71"/>
      <c r="B269" s="70"/>
      <c r="C269" s="660" t="s">
        <v>560</v>
      </c>
      <c r="D269" s="720" t="s">
        <v>823</v>
      </c>
      <c r="E269" s="29"/>
      <c r="F269" s="489"/>
    </row>
    <row r="270" ht="15.75">
      <c r="A270" s="647" t="s">
        <v>1044</v>
      </c>
      <c r="B270" s="660" t="s">
        <v>1045</v>
      </c>
      <c r="C270" s="649" t="s">
        <v>875</v>
      </c>
      <c r="D270" s="647">
        <v>8</v>
      </c>
      <c r="E270" s="650">
        <v>100</v>
      </c>
      <c r="F270" s="651" t="s">
        <v>1039</v>
      </c>
    </row>
    <row r="271" ht="15.75">
      <c r="A271" s="91"/>
      <c r="B271" s="58"/>
      <c r="C271" s="652" t="s">
        <v>877</v>
      </c>
      <c r="D271" s="653">
        <v>6</v>
      </c>
      <c r="E271" s="60"/>
      <c r="F271" s="552"/>
    </row>
    <row r="272" ht="15.75">
      <c r="A272" s="91"/>
      <c r="B272" s="58"/>
      <c r="C272" s="654" t="s">
        <v>878</v>
      </c>
      <c r="D272" s="653" t="s">
        <v>613</v>
      </c>
      <c r="E272" s="60"/>
      <c r="F272" s="552"/>
    </row>
    <row r="273" ht="15.75">
      <c r="A273" s="91"/>
      <c r="B273" s="58"/>
      <c r="C273" s="655" t="s">
        <v>888</v>
      </c>
      <c r="D273" s="653">
        <v>86</v>
      </c>
      <c r="E273" s="60"/>
      <c r="F273" s="552"/>
    </row>
    <row r="274" ht="15.75">
      <c r="A274" s="71"/>
      <c r="B274" s="70"/>
      <c r="C274" s="660" t="s">
        <v>560</v>
      </c>
      <c r="D274" s="720" t="s">
        <v>823</v>
      </c>
      <c r="E274" s="29"/>
      <c r="F274" s="489"/>
    </row>
    <row r="275" ht="15.75">
      <c r="A275" s="647" t="s">
        <v>1046</v>
      </c>
      <c r="B275" s="655" t="s">
        <v>1047</v>
      </c>
      <c r="C275" s="661" t="s">
        <v>885</v>
      </c>
      <c r="D275" s="647" t="s">
        <v>613</v>
      </c>
      <c r="E275" s="470">
        <v>50</v>
      </c>
      <c r="F275" s="651" t="s">
        <v>758</v>
      </c>
    </row>
    <row r="276" ht="15.75">
      <c r="A276" s="91"/>
      <c r="B276" s="58"/>
      <c r="C276" s="655" t="s">
        <v>888</v>
      </c>
      <c r="D276" s="653">
        <v>50</v>
      </c>
      <c r="F276" s="552"/>
    </row>
    <row r="277" ht="15.75">
      <c r="A277" s="71"/>
      <c r="B277" s="70"/>
      <c r="C277" s="660" t="s">
        <v>560</v>
      </c>
      <c r="D277" s="653" t="s">
        <v>823</v>
      </c>
      <c r="E277" s="28"/>
      <c r="F277" s="552"/>
    </row>
    <row r="278" ht="15.75">
      <c r="A278" s="647" t="s">
        <v>1048</v>
      </c>
      <c r="B278" s="660" t="s">
        <v>1049</v>
      </c>
      <c r="C278" s="649" t="s">
        <v>1050</v>
      </c>
      <c r="D278" s="695" t="s">
        <v>613</v>
      </c>
      <c r="E278" s="650">
        <v>100</v>
      </c>
      <c r="F278" s="456"/>
    </row>
    <row r="279" ht="15.75">
      <c r="A279" s="91"/>
      <c r="B279" s="58"/>
      <c r="C279" s="659" t="s">
        <v>1051</v>
      </c>
      <c r="D279" s="720" t="s">
        <v>613</v>
      </c>
      <c r="E279" s="60"/>
      <c r="F279" s="489"/>
    </row>
    <row r="280" ht="15.75">
      <c r="A280" s="91"/>
      <c r="B280" s="58"/>
      <c r="C280" s="655" t="s">
        <v>888</v>
      </c>
      <c r="D280" s="722">
        <v>43</v>
      </c>
      <c r="E280" s="60"/>
      <c r="F280" s="489"/>
    </row>
    <row r="281" ht="15.75">
      <c r="A281" s="91"/>
      <c r="B281" s="58"/>
      <c r="C281" s="655" t="s">
        <v>895</v>
      </c>
      <c r="D281" s="720" t="s">
        <v>613</v>
      </c>
      <c r="E281" s="60"/>
      <c r="F281" s="489"/>
    </row>
    <row r="282" ht="15.75">
      <c r="A282" s="91"/>
      <c r="B282" s="58"/>
      <c r="C282" s="721" t="s">
        <v>896</v>
      </c>
      <c r="D282" s="720">
        <v>50</v>
      </c>
      <c r="E282" s="60"/>
      <c r="F282" s="489"/>
    </row>
    <row r="283" ht="15.75">
      <c r="A283" s="71"/>
      <c r="B283" s="70"/>
      <c r="C283" s="660" t="s">
        <v>560</v>
      </c>
      <c r="D283" s="720" t="s">
        <v>823</v>
      </c>
      <c r="E283" s="29"/>
      <c r="F283" s="489"/>
    </row>
    <row r="284" ht="15.75">
      <c r="A284" s="647" t="s">
        <v>69</v>
      </c>
      <c r="B284" s="723" t="s">
        <v>1052</v>
      </c>
      <c r="C284" s="649" t="s">
        <v>875</v>
      </c>
      <c r="D284" s="647">
        <v>8</v>
      </c>
      <c r="E284" s="724">
        <v>100</v>
      </c>
      <c r="F284" s="651" t="s">
        <v>1009</v>
      </c>
    </row>
    <row r="285" ht="15.75">
      <c r="A285" s="91"/>
      <c r="B285" s="58"/>
      <c r="C285" s="652" t="s">
        <v>877</v>
      </c>
      <c r="D285" s="653">
        <v>6</v>
      </c>
      <c r="E285" s="60"/>
      <c r="F285" s="552"/>
    </row>
    <row r="286" ht="15.75">
      <c r="A286" s="91"/>
      <c r="B286" s="58"/>
      <c r="C286" s="654" t="s">
        <v>878</v>
      </c>
      <c r="D286" s="653" t="s">
        <v>613</v>
      </c>
      <c r="E286" s="60"/>
      <c r="F286" s="552"/>
    </row>
    <row r="287" ht="15.75">
      <c r="A287" s="91"/>
      <c r="B287" s="58"/>
      <c r="C287" s="655" t="s">
        <v>888</v>
      </c>
      <c r="D287" s="653">
        <v>46</v>
      </c>
      <c r="E287" s="60"/>
      <c r="F287" s="552"/>
    </row>
    <row r="288" ht="15.75">
      <c r="A288" s="91"/>
      <c r="B288" s="58"/>
      <c r="C288" s="655" t="s">
        <v>895</v>
      </c>
      <c r="D288" s="720" t="s">
        <v>613</v>
      </c>
      <c r="E288" s="60"/>
      <c r="F288" s="489"/>
    </row>
    <row r="289" ht="15.75">
      <c r="A289" s="91"/>
      <c r="B289" s="58"/>
      <c r="C289" s="721" t="s">
        <v>896</v>
      </c>
      <c r="D289" s="720">
        <v>40</v>
      </c>
      <c r="E289" s="60"/>
      <c r="F289" s="489"/>
    </row>
    <row r="290" ht="15.75">
      <c r="A290" s="71"/>
      <c r="B290" s="70"/>
      <c r="C290" s="660" t="s">
        <v>560</v>
      </c>
      <c r="D290" s="720" t="s">
        <v>823</v>
      </c>
      <c r="E290" s="29"/>
      <c r="F290" s="489"/>
    </row>
    <row r="291" ht="15.75">
      <c r="A291" s="653" t="s">
        <v>73</v>
      </c>
      <c r="B291" s="723" t="s">
        <v>1053</v>
      </c>
      <c r="C291" s="661" t="s">
        <v>885</v>
      </c>
      <c r="D291" s="647" t="s">
        <v>613</v>
      </c>
      <c r="E291" s="724" t="s">
        <v>1054</v>
      </c>
      <c r="F291" s="651" t="s">
        <v>758</v>
      </c>
    </row>
    <row r="292" ht="15.75">
      <c r="A292" s="91"/>
      <c r="B292" s="58"/>
      <c r="C292" s="660" t="s">
        <v>1055</v>
      </c>
      <c r="D292" s="653" t="s">
        <v>1054</v>
      </c>
      <c r="E292" s="60"/>
      <c r="F292" s="552"/>
    </row>
    <row r="293" ht="15.75">
      <c r="A293" s="71"/>
      <c r="B293" s="70"/>
      <c r="C293" s="660" t="s">
        <v>560</v>
      </c>
      <c r="D293" s="720" t="s">
        <v>823</v>
      </c>
      <c r="E293" s="29"/>
      <c r="F293" s="489"/>
    </row>
    <row r="294" ht="15.75">
      <c r="A294" s="658" t="s">
        <v>1056</v>
      </c>
      <c r="B294" s="696" t="s">
        <v>1057</v>
      </c>
      <c r="C294" s="725" t="s">
        <v>1058</v>
      </c>
      <c r="D294" s="726" t="s">
        <v>647</v>
      </c>
      <c r="E294" s="617">
        <v>1</v>
      </c>
      <c r="F294" s="456"/>
    </row>
    <row r="295" ht="15.75">
      <c r="A295" s="91"/>
      <c r="B295" s="58"/>
      <c r="C295" s="727" t="s">
        <v>878</v>
      </c>
      <c r="D295" s="728" t="s">
        <v>613</v>
      </c>
      <c r="E295" s="60"/>
      <c r="F295" s="489"/>
    </row>
    <row r="296" ht="15.75">
      <c r="A296" s="71"/>
      <c r="B296" s="70"/>
      <c r="C296" s="659" t="s">
        <v>560</v>
      </c>
      <c r="D296" s="728" t="s">
        <v>823</v>
      </c>
      <c r="E296" s="29"/>
      <c r="F296" s="459"/>
    </row>
    <row r="297" ht="15.75">
      <c r="A297" s="664" t="s">
        <v>1059</v>
      </c>
      <c r="B297" s="729" t="s">
        <v>1060</v>
      </c>
      <c r="C297" s="730" t="s">
        <v>1061</v>
      </c>
      <c r="D297" s="708" t="s">
        <v>613</v>
      </c>
      <c r="E297" s="731" t="s">
        <v>902</v>
      </c>
      <c r="F297" s="456"/>
    </row>
    <row r="298" ht="15.75">
      <c r="A298" s="91"/>
      <c r="B298" s="732"/>
      <c r="C298" s="666" t="s">
        <v>904</v>
      </c>
      <c r="D298" s="733" t="s">
        <v>1062</v>
      </c>
      <c r="E298" s="60"/>
      <c r="F298" s="489"/>
    </row>
    <row r="299" ht="15.75">
      <c r="A299" s="91"/>
      <c r="B299" s="732"/>
      <c r="C299" s="734" t="s">
        <v>1063</v>
      </c>
      <c r="D299" s="658" t="s">
        <v>613</v>
      </c>
      <c r="E299" s="60"/>
      <c r="F299" s="489"/>
    </row>
    <row r="300" ht="15.75">
      <c r="A300" s="735"/>
      <c r="B300" s="736"/>
      <c r="C300" s="737" t="s">
        <v>560</v>
      </c>
      <c r="D300" s="738" t="s">
        <v>823</v>
      </c>
      <c r="E300" s="739"/>
      <c r="F300" s="459"/>
    </row>
    <row r="301" ht="15.75">
      <c r="A301" s="664" t="s">
        <v>1064</v>
      </c>
      <c r="B301" s="740" t="s">
        <v>1060</v>
      </c>
      <c r="C301" s="741" t="s">
        <v>1061</v>
      </c>
      <c r="D301" s="664" t="s">
        <v>613</v>
      </c>
      <c r="E301" s="617">
        <v>150</v>
      </c>
      <c r="F301" s="456"/>
    </row>
    <row r="302" ht="15.75">
      <c r="A302" s="91"/>
      <c r="B302" s="732"/>
      <c r="C302" s="666" t="s">
        <v>908</v>
      </c>
      <c r="D302" s="620">
        <v>146</v>
      </c>
      <c r="E302" s="60"/>
      <c r="F302" s="489"/>
    </row>
    <row r="303" ht="15.75">
      <c r="A303" s="91"/>
      <c r="B303" s="732"/>
      <c r="C303" s="742" t="s">
        <v>1063</v>
      </c>
      <c r="D303" s="668" t="s">
        <v>613</v>
      </c>
      <c r="E303" s="60"/>
      <c r="F303" s="489"/>
    </row>
    <row r="304" ht="15.75">
      <c r="A304" s="735"/>
      <c r="B304" s="736"/>
      <c r="C304" s="743" t="s">
        <v>560</v>
      </c>
      <c r="D304" s="677" t="s">
        <v>823</v>
      </c>
      <c r="E304" s="739"/>
      <c r="F304" s="459"/>
    </row>
    <row r="305" ht="15.75">
      <c r="A305" s="668" t="s">
        <v>1065</v>
      </c>
      <c r="B305" s="734" t="s">
        <v>910</v>
      </c>
      <c r="C305" s="734" t="s">
        <v>1066</v>
      </c>
      <c r="D305" s="658" t="s">
        <v>613</v>
      </c>
      <c r="E305" s="744" t="s">
        <v>1067</v>
      </c>
      <c r="F305" s="456"/>
    </row>
    <row r="306" ht="15.75">
      <c r="A306" s="91"/>
      <c r="B306" s="58"/>
      <c r="C306" s="666" t="s">
        <v>904</v>
      </c>
      <c r="D306" s="733" t="s">
        <v>1068</v>
      </c>
      <c r="E306" s="60"/>
      <c r="F306" s="489"/>
    </row>
    <row r="307" ht="15.75">
      <c r="A307" s="91"/>
      <c r="B307" s="58"/>
      <c r="C307" s="742" t="s">
        <v>1063</v>
      </c>
      <c r="D307" s="658" t="s">
        <v>613</v>
      </c>
      <c r="E307" s="60"/>
      <c r="F307" s="489"/>
    </row>
    <row r="308" ht="15.75">
      <c r="A308" s="71"/>
      <c r="B308" s="70"/>
      <c r="C308" s="737" t="s">
        <v>560</v>
      </c>
      <c r="D308" s="738" t="s">
        <v>823</v>
      </c>
      <c r="E308" s="29"/>
      <c r="F308" s="459"/>
    </row>
    <row r="309" ht="15.75">
      <c r="A309" s="668" t="s">
        <v>1069</v>
      </c>
      <c r="B309" s="742" t="s">
        <v>910</v>
      </c>
      <c r="C309" s="742" t="s">
        <v>1066</v>
      </c>
      <c r="D309" s="668" t="s">
        <v>613</v>
      </c>
      <c r="E309" s="620">
        <v>100</v>
      </c>
      <c r="F309" s="456"/>
    </row>
    <row r="310" ht="15.75">
      <c r="A310" s="91"/>
      <c r="B310" s="58"/>
      <c r="C310" s="666" t="s">
        <v>908</v>
      </c>
      <c r="D310" s="620">
        <v>93</v>
      </c>
      <c r="E310" s="60"/>
      <c r="F310" s="489"/>
    </row>
    <row r="311" ht="15.75">
      <c r="A311" s="91"/>
      <c r="B311" s="58"/>
      <c r="C311" s="742" t="s">
        <v>1063</v>
      </c>
      <c r="D311" s="668" t="s">
        <v>613</v>
      </c>
      <c r="E311" s="60"/>
      <c r="F311" s="489"/>
    </row>
    <row r="312" ht="15.75">
      <c r="A312" s="71"/>
      <c r="B312" s="70"/>
      <c r="C312" s="743" t="s">
        <v>560</v>
      </c>
      <c r="D312" s="677" t="s">
        <v>823</v>
      </c>
      <c r="E312" s="29"/>
      <c r="F312" s="459"/>
    </row>
    <row r="313" ht="15.75">
      <c r="A313" s="668" t="s">
        <v>1070</v>
      </c>
      <c r="B313" s="742" t="s">
        <v>910</v>
      </c>
      <c r="C313" s="742" t="s">
        <v>1066</v>
      </c>
      <c r="D313" s="668" t="s">
        <v>613</v>
      </c>
      <c r="E313" s="620">
        <v>150</v>
      </c>
      <c r="F313" s="456"/>
    </row>
    <row r="314" ht="15.75">
      <c r="A314" s="91"/>
      <c r="B314" s="58"/>
      <c r="C314" s="666" t="s">
        <v>908</v>
      </c>
      <c r="D314" s="620">
        <v>143</v>
      </c>
      <c r="E314" s="60"/>
      <c r="F314" s="489"/>
    </row>
    <row r="315" ht="15.75">
      <c r="A315" s="91"/>
      <c r="B315" s="58"/>
      <c r="C315" s="742" t="s">
        <v>1063</v>
      </c>
      <c r="D315" s="668" t="s">
        <v>613</v>
      </c>
      <c r="E315" s="60"/>
      <c r="F315" s="489"/>
    </row>
    <row r="316" ht="15.75">
      <c r="A316" s="71"/>
      <c r="B316" s="70"/>
      <c r="C316" s="743" t="s">
        <v>560</v>
      </c>
      <c r="D316" s="677" t="s">
        <v>823</v>
      </c>
      <c r="E316" s="29"/>
      <c r="F316" s="459"/>
    </row>
    <row r="317" ht="15.75">
      <c r="A317" s="664" t="s">
        <v>1071</v>
      </c>
      <c r="B317" s="730" t="s">
        <v>917</v>
      </c>
      <c r="C317" s="734" t="s">
        <v>1061</v>
      </c>
      <c r="D317" s="658" t="s">
        <v>613</v>
      </c>
      <c r="E317" s="709" t="s">
        <v>1072</v>
      </c>
      <c r="F317" s="456"/>
    </row>
    <row r="318" ht="15.75">
      <c r="A318" s="91"/>
      <c r="B318" s="58"/>
      <c r="C318" s="666" t="s">
        <v>908</v>
      </c>
      <c r="D318" s="733">
        <v>96</v>
      </c>
      <c r="E318" s="60"/>
      <c r="F318" s="489"/>
    </row>
    <row r="319" ht="15.75">
      <c r="A319" s="91"/>
      <c r="B319" s="58"/>
      <c r="C319" s="734" t="s">
        <v>920</v>
      </c>
      <c r="D319" s="658" t="s">
        <v>902</v>
      </c>
      <c r="E319" s="60"/>
      <c r="F319" s="489"/>
    </row>
    <row r="320" ht="15.75">
      <c r="A320" s="91"/>
      <c r="B320" s="58"/>
      <c r="C320" s="742" t="s">
        <v>1063</v>
      </c>
      <c r="D320" s="658" t="s">
        <v>613</v>
      </c>
      <c r="E320" s="60"/>
      <c r="F320" s="489"/>
    </row>
    <row r="321" ht="15.75">
      <c r="A321" s="71"/>
      <c r="B321" s="70"/>
      <c r="C321" s="737" t="s">
        <v>560</v>
      </c>
      <c r="D321" s="738" t="s">
        <v>823</v>
      </c>
      <c r="E321" s="29"/>
      <c r="F321" s="459"/>
    </row>
    <row r="322" ht="15.75">
      <c r="A322" s="664" t="s">
        <v>1073</v>
      </c>
      <c r="B322" s="741" t="s">
        <v>917</v>
      </c>
      <c r="C322" s="742" t="s">
        <v>1061</v>
      </c>
      <c r="D322" s="668" t="s">
        <v>613</v>
      </c>
      <c r="E322" s="617">
        <v>200</v>
      </c>
      <c r="F322" s="456"/>
    </row>
    <row r="323" ht="15.75">
      <c r="A323" s="91"/>
      <c r="B323" s="58"/>
      <c r="C323" s="666" t="s">
        <v>908</v>
      </c>
      <c r="D323" s="620">
        <v>96</v>
      </c>
      <c r="E323" s="60"/>
      <c r="F323" s="489"/>
    </row>
    <row r="324" ht="15.75">
      <c r="A324" s="91"/>
      <c r="B324" s="58"/>
      <c r="C324" s="742" t="s">
        <v>920</v>
      </c>
      <c r="D324" s="668">
        <v>100</v>
      </c>
      <c r="E324" s="60"/>
      <c r="F324" s="489"/>
    </row>
    <row r="325" ht="15.75">
      <c r="A325" s="91"/>
      <c r="B325" s="58"/>
      <c r="C325" s="742" t="s">
        <v>1063</v>
      </c>
      <c r="D325" s="668" t="s">
        <v>613</v>
      </c>
      <c r="E325" s="60"/>
      <c r="F325" s="489"/>
    </row>
    <row r="326" ht="15.75">
      <c r="A326" s="71"/>
      <c r="B326" s="70"/>
      <c r="C326" s="743" t="s">
        <v>560</v>
      </c>
      <c r="D326" s="677" t="s">
        <v>823</v>
      </c>
      <c r="E326" s="29"/>
      <c r="F326" s="459"/>
    </row>
    <row r="327" ht="15.75">
      <c r="A327" s="664" t="s">
        <v>1074</v>
      </c>
      <c r="B327" s="741" t="s">
        <v>917</v>
      </c>
      <c r="C327" s="742" t="s">
        <v>1061</v>
      </c>
      <c r="D327" s="668" t="s">
        <v>613</v>
      </c>
      <c r="E327" s="617">
        <v>250</v>
      </c>
      <c r="F327" s="456"/>
    </row>
    <row r="328" ht="15.75">
      <c r="A328" s="91"/>
      <c r="B328" s="58"/>
      <c r="C328" s="666" t="s">
        <v>908</v>
      </c>
      <c r="D328" s="620">
        <v>96</v>
      </c>
      <c r="E328" s="60"/>
      <c r="F328" s="489"/>
    </row>
    <row r="329" ht="15.75">
      <c r="A329" s="91"/>
      <c r="B329" s="58"/>
      <c r="C329" s="742" t="s">
        <v>920</v>
      </c>
      <c r="D329" s="668">
        <v>150</v>
      </c>
      <c r="E329" s="60"/>
      <c r="F329" s="489"/>
    </row>
    <row r="330" ht="15.75">
      <c r="A330" s="91"/>
      <c r="B330" s="58"/>
      <c r="C330" s="742" t="s">
        <v>1063</v>
      </c>
      <c r="D330" s="668" t="s">
        <v>613</v>
      </c>
      <c r="E330" s="60"/>
      <c r="F330" s="489"/>
    </row>
    <row r="331" ht="15.75">
      <c r="A331" s="71"/>
      <c r="B331" s="70"/>
      <c r="C331" s="743" t="s">
        <v>560</v>
      </c>
      <c r="D331" s="677" t="s">
        <v>823</v>
      </c>
      <c r="E331" s="29"/>
      <c r="F331" s="459"/>
    </row>
    <row r="332" ht="15.75">
      <c r="A332" s="658" t="s">
        <v>1075</v>
      </c>
      <c r="B332" s="734" t="s">
        <v>924</v>
      </c>
      <c r="C332" s="734" t="s">
        <v>1066</v>
      </c>
      <c r="D332" s="658" t="s">
        <v>613</v>
      </c>
      <c r="E332" s="620">
        <v>150</v>
      </c>
      <c r="F332" s="456"/>
    </row>
    <row r="333" ht="15.75">
      <c r="A333" s="91"/>
      <c r="B333" s="58"/>
      <c r="C333" s="666" t="s">
        <v>908</v>
      </c>
      <c r="D333" s="733">
        <v>93</v>
      </c>
      <c r="E333" s="60"/>
      <c r="F333" s="489"/>
    </row>
    <row r="334" ht="15.75">
      <c r="A334" s="91"/>
      <c r="B334" s="58"/>
      <c r="C334" s="734" t="s">
        <v>1076</v>
      </c>
      <c r="D334" s="658">
        <v>50</v>
      </c>
      <c r="E334" s="60"/>
      <c r="F334" s="489"/>
    </row>
    <row r="335" ht="15.75">
      <c r="A335" s="91"/>
      <c r="B335" s="58"/>
      <c r="C335" s="742" t="s">
        <v>1063</v>
      </c>
      <c r="D335" s="658" t="s">
        <v>613</v>
      </c>
      <c r="E335" s="60"/>
      <c r="F335" s="489"/>
    </row>
    <row r="336" ht="15.75">
      <c r="A336" s="71"/>
      <c r="B336" s="70"/>
      <c r="C336" s="737" t="s">
        <v>560</v>
      </c>
      <c r="D336" s="738" t="s">
        <v>823</v>
      </c>
      <c r="E336" s="29"/>
      <c r="F336" s="459"/>
    </row>
    <row r="337" ht="15.75">
      <c r="A337" s="709" t="s">
        <v>1077</v>
      </c>
      <c r="B337" s="741" t="s">
        <v>1078</v>
      </c>
      <c r="C337" s="734" t="s">
        <v>966</v>
      </c>
      <c r="D337" s="658">
        <v>2</v>
      </c>
      <c r="E337" s="617">
        <v>150</v>
      </c>
      <c r="F337" s="456"/>
    </row>
    <row r="338" ht="15.75">
      <c r="A338" s="60"/>
      <c r="B338" s="58"/>
      <c r="C338" s="701" t="s">
        <v>968</v>
      </c>
      <c r="D338" s="658">
        <v>2</v>
      </c>
      <c r="E338" s="60"/>
      <c r="F338" s="489"/>
    </row>
    <row r="339" ht="15.75">
      <c r="A339" s="60"/>
      <c r="B339" s="58"/>
      <c r="C339" s="702" t="s">
        <v>969</v>
      </c>
      <c r="D339" s="658" t="s">
        <v>613</v>
      </c>
      <c r="E339" s="60"/>
      <c r="F339" s="489"/>
    </row>
    <row r="340" ht="15.75">
      <c r="A340" s="60"/>
      <c r="B340" s="58"/>
      <c r="C340" s="734" t="s">
        <v>888</v>
      </c>
      <c r="D340" s="658">
        <v>56</v>
      </c>
      <c r="E340" s="60"/>
      <c r="F340" s="489"/>
    </row>
    <row r="341" ht="15.75">
      <c r="A341" s="60"/>
      <c r="B341" s="58"/>
      <c r="C341" s="734" t="s">
        <v>935</v>
      </c>
      <c r="D341" s="658" t="s">
        <v>613</v>
      </c>
      <c r="E341" s="60"/>
      <c r="F341" s="489"/>
    </row>
    <row r="342" ht="15.75">
      <c r="A342" s="60"/>
      <c r="B342" s="58"/>
      <c r="C342" s="734" t="s">
        <v>936</v>
      </c>
      <c r="D342" s="658">
        <v>90</v>
      </c>
      <c r="E342" s="60"/>
      <c r="F342" s="489"/>
    </row>
    <row r="343" ht="15.75">
      <c r="A343" s="29"/>
      <c r="B343" s="70"/>
      <c r="C343" s="734" t="s">
        <v>560</v>
      </c>
      <c r="D343" s="658" t="s">
        <v>823</v>
      </c>
      <c r="E343" s="29"/>
      <c r="F343" s="459"/>
    </row>
    <row r="344" ht="15.75">
      <c r="A344" s="745" t="s">
        <v>1079</v>
      </c>
      <c r="B344" s="741" t="s">
        <v>1080</v>
      </c>
      <c r="C344" s="648" t="s">
        <v>875</v>
      </c>
      <c r="D344" s="699">
        <v>9</v>
      </c>
      <c r="E344" s="617">
        <v>150</v>
      </c>
      <c r="F344" s="651" t="s">
        <v>952</v>
      </c>
    </row>
    <row r="345" ht="15.75">
      <c r="A345" s="58"/>
      <c r="B345" s="58"/>
      <c r="C345" s="746" t="s">
        <v>877</v>
      </c>
      <c r="D345" s="668">
        <v>6</v>
      </c>
      <c r="E345" s="60"/>
      <c r="F345" s="489"/>
    </row>
    <row r="346" ht="15.75">
      <c r="A346" s="58"/>
      <c r="B346" s="58"/>
      <c r="C346" s="656" t="s">
        <v>930</v>
      </c>
      <c r="D346" s="668" t="s">
        <v>647</v>
      </c>
      <c r="E346" s="60"/>
      <c r="F346" s="489"/>
    </row>
    <row r="347" ht="15.75">
      <c r="A347" s="58"/>
      <c r="B347" s="58"/>
      <c r="C347" s="656" t="s">
        <v>888</v>
      </c>
      <c r="D347" s="698">
        <v>42</v>
      </c>
      <c r="E347" s="60"/>
      <c r="F347" s="489"/>
    </row>
    <row r="348" ht="15.75">
      <c r="A348" s="58"/>
      <c r="B348" s="58"/>
      <c r="C348" s="656" t="s">
        <v>935</v>
      </c>
      <c r="D348" s="668" t="s">
        <v>613</v>
      </c>
      <c r="E348" s="60"/>
      <c r="F348" s="489"/>
    </row>
    <row r="349" ht="15.75">
      <c r="A349" s="58"/>
      <c r="B349" s="58"/>
      <c r="C349" s="656" t="s">
        <v>936</v>
      </c>
      <c r="D349" s="668">
        <v>90</v>
      </c>
      <c r="E349" s="60"/>
      <c r="F349" s="489"/>
    </row>
    <row r="350" ht="15.75">
      <c r="A350" s="58"/>
      <c r="B350" s="58"/>
      <c r="C350" s="656" t="s">
        <v>560</v>
      </c>
      <c r="D350" s="668" t="s">
        <v>823</v>
      </c>
      <c r="E350" s="60"/>
      <c r="F350" s="489"/>
    </row>
    <row r="351" ht="15.75">
      <c r="A351" s="747" t="s">
        <v>1081</v>
      </c>
      <c r="B351" s="748" t="s">
        <v>1082</v>
      </c>
      <c r="C351" s="749" t="s">
        <v>875</v>
      </c>
      <c r="D351" s="750">
        <v>8</v>
      </c>
      <c r="E351" s="751">
        <v>160</v>
      </c>
      <c r="F351" s="651" t="s">
        <v>1039</v>
      </c>
    </row>
    <row r="352" ht="15.75">
      <c r="A352" s="752"/>
      <c r="B352" s="753"/>
      <c r="C352" s="711" t="s">
        <v>877</v>
      </c>
      <c r="D352" s="698">
        <v>6</v>
      </c>
      <c r="E352" s="754"/>
      <c r="F352" s="755"/>
    </row>
    <row r="353" ht="15.75">
      <c r="A353" s="752"/>
      <c r="B353" s="753"/>
      <c r="C353" s="702" t="s">
        <v>953</v>
      </c>
      <c r="D353" s="698" t="s">
        <v>647</v>
      </c>
      <c r="E353" s="754"/>
      <c r="F353" s="755"/>
    </row>
    <row r="354" ht="15.75">
      <c r="A354" s="752"/>
      <c r="B354" s="753"/>
      <c r="C354" s="702" t="s">
        <v>878</v>
      </c>
      <c r="D354" s="698" t="s">
        <v>613</v>
      </c>
      <c r="E354" s="754"/>
      <c r="F354" s="755"/>
    </row>
    <row r="355" ht="15.75">
      <c r="A355" s="752"/>
      <c r="B355" s="753"/>
      <c r="C355" s="717" t="s">
        <v>888</v>
      </c>
      <c r="D355" s="698">
        <v>45</v>
      </c>
      <c r="E355" s="754"/>
      <c r="F355" s="755"/>
    </row>
    <row r="356" ht="15.75">
      <c r="A356" s="752"/>
      <c r="B356" s="753"/>
      <c r="C356" s="717" t="s">
        <v>1041</v>
      </c>
      <c r="D356" s="698">
        <v>100</v>
      </c>
      <c r="E356" s="754"/>
      <c r="F356" s="755"/>
    </row>
    <row r="357" ht="15.75">
      <c r="A357" s="756"/>
      <c r="B357" s="757"/>
      <c r="C357" s="758" t="s">
        <v>560</v>
      </c>
      <c r="D357" s="759" t="s">
        <v>823</v>
      </c>
      <c r="E357" s="760"/>
      <c r="F357" s="761"/>
    </row>
    <row r="358" ht="21.5" customHeight="1">
      <c r="A358" s="762" t="s">
        <v>1083</v>
      </c>
      <c r="E358" s="763"/>
      <c r="F358" s="199" t="s">
        <v>800</v>
      </c>
    </row>
    <row r="359" ht="15.75">
      <c r="A359" s="764" t="s">
        <v>2</v>
      </c>
      <c r="B359" s="55" t="s">
        <v>441</v>
      </c>
      <c r="C359" s="374" t="s">
        <v>609</v>
      </c>
      <c r="D359" s="451" t="s">
        <v>610</v>
      </c>
      <c r="E359" s="765" t="s">
        <v>799</v>
      </c>
      <c r="F359" s="641"/>
    </row>
    <row r="360" ht="15.75">
      <c r="A360" s="766" t="s">
        <v>1084</v>
      </c>
      <c r="B360" s="767" t="s">
        <v>1085</v>
      </c>
      <c r="C360" s="768" t="s">
        <v>1086</v>
      </c>
      <c r="D360" s="769">
        <v>9</v>
      </c>
      <c r="E360" s="770" t="s">
        <v>1087</v>
      </c>
      <c r="F360" s="771" t="s">
        <v>1088</v>
      </c>
    </row>
    <row r="361" ht="15.75">
      <c r="A361" s="766" t="s">
        <v>1089</v>
      </c>
      <c r="B361" s="767" t="s">
        <v>1090</v>
      </c>
      <c r="C361" s="768" t="s">
        <v>1086</v>
      </c>
      <c r="D361" s="772">
        <v>8</v>
      </c>
      <c r="E361" s="773" t="s">
        <v>1087</v>
      </c>
      <c r="F361" s="771" t="s">
        <v>1091</v>
      </c>
    </row>
    <row r="362" ht="15.75">
      <c r="A362" s="766" t="s">
        <v>1092</v>
      </c>
      <c r="B362" s="767" t="s">
        <v>69</v>
      </c>
      <c r="C362" s="768" t="s">
        <v>1086</v>
      </c>
      <c r="D362" s="772">
        <v>8</v>
      </c>
      <c r="E362" s="773" t="s">
        <v>1087</v>
      </c>
      <c r="F362" s="771" t="s">
        <v>1093</v>
      </c>
    </row>
    <row r="363" ht="15.75">
      <c r="A363" s="766" t="s">
        <v>1094</v>
      </c>
      <c r="B363" s="774" t="s">
        <v>1095</v>
      </c>
      <c r="C363" s="768" t="s">
        <v>1086</v>
      </c>
      <c r="D363" s="769">
        <v>8</v>
      </c>
      <c r="E363" s="773" t="s">
        <v>1087</v>
      </c>
      <c r="F363" s="771" t="s">
        <v>1096</v>
      </c>
    </row>
    <row r="364" ht="15.75">
      <c r="A364" s="766" t="s">
        <v>1097</v>
      </c>
      <c r="B364" s="767" t="s">
        <v>974</v>
      </c>
      <c r="C364" s="768" t="s">
        <v>1086</v>
      </c>
      <c r="D364" s="775">
        <v>9</v>
      </c>
      <c r="E364" s="773" t="s">
        <v>1087</v>
      </c>
      <c r="F364" s="771" t="s">
        <v>1098</v>
      </c>
    </row>
    <row r="365" ht="15.75">
      <c r="A365" s="776" t="s">
        <v>1099</v>
      </c>
      <c r="B365" s="774" t="s">
        <v>1100</v>
      </c>
      <c r="C365" s="768" t="s">
        <v>1086</v>
      </c>
      <c r="D365" s="772">
        <v>8</v>
      </c>
      <c r="E365" s="773" t="s">
        <v>1087</v>
      </c>
      <c r="F365" s="771" t="s">
        <v>1101</v>
      </c>
    </row>
    <row r="366" ht="15.75">
      <c r="A366" s="776" t="s">
        <v>1102</v>
      </c>
      <c r="B366" s="767" t="s">
        <v>1103</v>
      </c>
      <c r="C366" s="768" t="s">
        <v>1104</v>
      </c>
      <c r="D366" s="772">
        <v>22</v>
      </c>
      <c r="E366" s="773" t="s">
        <v>1105</v>
      </c>
      <c r="F366" s="771" t="s">
        <v>1102</v>
      </c>
    </row>
    <row r="367" ht="15.75">
      <c r="A367" s="776" t="s">
        <v>1106</v>
      </c>
      <c r="B367" s="777" t="s">
        <v>1107</v>
      </c>
      <c r="C367" s="778" t="s">
        <v>1108</v>
      </c>
      <c r="D367" s="772" t="s">
        <v>482</v>
      </c>
      <c r="E367" s="773" t="s">
        <v>1105</v>
      </c>
      <c r="F367" s="771" t="s">
        <v>1106</v>
      </c>
    </row>
    <row r="368" ht="15.75">
      <c r="A368" s="776" t="s">
        <v>1109</v>
      </c>
      <c r="B368" s="767" t="s">
        <v>1110</v>
      </c>
      <c r="C368" s="768" t="s">
        <v>1111</v>
      </c>
      <c r="D368" s="772" t="s">
        <v>482</v>
      </c>
      <c r="E368" s="766"/>
      <c r="F368" s="771" t="s">
        <v>1109</v>
      </c>
    </row>
    <row r="369" s="197" customFormat="1" ht="15.75" customHeight="1">
      <c r="A369" s="197"/>
      <c r="B369" s="197"/>
      <c r="C369" s="779"/>
      <c r="D369" s="197"/>
      <c r="E369" s="197"/>
      <c r="F369" s="780"/>
    </row>
    <row r="370" s="197" customFormat="1" ht="15.75" customHeight="1">
      <c r="A370" s="197"/>
      <c r="B370" s="197"/>
      <c r="C370" s="779"/>
      <c r="D370" s="197"/>
      <c r="E370" s="197"/>
      <c r="F370" s="780"/>
    </row>
    <row r="371" s="197" customFormat="1" ht="15.75" customHeight="1">
      <c r="A371" s="197"/>
      <c r="B371" s="197"/>
      <c r="C371" s="779"/>
      <c r="D371" s="197"/>
      <c r="E371" s="197"/>
      <c r="F371" s="780"/>
    </row>
    <row r="372" s="197" customFormat="1" ht="15.75" customHeight="1">
      <c r="A372" s="197"/>
      <c r="B372" s="197"/>
      <c r="C372" s="779"/>
      <c r="D372" s="197"/>
      <c r="E372" s="197"/>
      <c r="F372" s="780"/>
    </row>
    <row r="373" s="197" customFormat="1" ht="15.75" customHeight="1">
      <c r="A373" s="197"/>
      <c r="B373" s="197"/>
      <c r="C373" s="779"/>
      <c r="D373" s="197"/>
      <c r="E373" s="197"/>
      <c r="F373" s="780"/>
    </row>
    <row r="374" s="197" customFormat="1" ht="15.75" customHeight="1">
      <c r="A374" s="197"/>
      <c r="B374" s="197"/>
      <c r="C374" s="779"/>
      <c r="D374" s="197"/>
      <c r="E374" s="197"/>
      <c r="F374" s="780"/>
    </row>
    <row r="375" s="197" customFormat="1" ht="15.75" customHeight="1">
      <c r="A375" s="197"/>
      <c r="B375" s="197"/>
      <c r="C375" s="779"/>
      <c r="D375" s="197"/>
      <c r="E375" s="197"/>
      <c r="F375" s="780"/>
    </row>
    <row r="376" s="197" customFormat="1" ht="15.75" customHeight="1">
      <c r="A376" s="197"/>
      <c r="B376" s="197"/>
      <c r="C376" s="779"/>
      <c r="D376" s="197"/>
      <c r="E376" s="197"/>
      <c r="F376" s="780"/>
    </row>
    <row r="377" s="197" customFormat="1" ht="15.75" customHeight="1">
      <c r="A377" s="197"/>
      <c r="B377" s="197"/>
      <c r="C377" s="779"/>
      <c r="D377" s="197"/>
      <c r="E377" s="197"/>
      <c r="F377" s="780"/>
    </row>
    <row r="378" s="197" customFormat="1" ht="15.75" customHeight="1">
      <c r="A378" s="197"/>
      <c r="B378" s="197"/>
      <c r="C378" s="779"/>
      <c r="D378" s="197"/>
      <c r="E378" s="197"/>
      <c r="F378" s="780"/>
    </row>
    <row r="379" s="197" customFormat="1" ht="15.75" customHeight="1">
      <c r="A379" s="197"/>
      <c r="B379" s="197"/>
      <c r="C379" s="779"/>
      <c r="D379" s="197"/>
      <c r="E379" s="197"/>
      <c r="F379" s="780"/>
    </row>
    <row r="380" s="197" customFormat="1" ht="15.75" customHeight="1">
      <c r="A380" s="197"/>
      <c r="B380" s="197"/>
      <c r="C380" s="779"/>
      <c r="D380" s="197"/>
      <c r="E380" s="197"/>
      <c r="F380" s="780"/>
    </row>
    <row r="381" s="197" customFormat="1" ht="15.75" customHeight="1">
      <c r="A381" s="197"/>
      <c r="B381" s="197"/>
      <c r="C381" s="779"/>
      <c r="D381" s="197"/>
      <c r="E381" s="197"/>
      <c r="F381" s="780"/>
    </row>
    <row r="382" s="197" customFormat="1" ht="15.75" customHeight="1">
      <c r="A382" s="197"/>
      <c r="B382" s="197"/>
      <c r="C382" s="779"/>
      <c r="D382" s="197"/>
      <c r="E382" s="197"/>
      <c r="F382" s="780"/>
    </row>
    <row r="383" s="197" customFormat="1" ht="15.75" customHeight="1">
      <c r="A383" s="197"/>
      <c r="B383" s="197"/>
      <c r="C383" s="779"/>
      <c r="D383" s="197"/>
      <c r="E383" s="197"/>
      <c r="F383" s="780"/>
    </row>
    <row r="384" s="197" customFormat="1" ht="15.75" customHeight="1">
      <c r="A384" s="197"/>
      <c r="B384" s="197"/>
      <c r="C384" s="779"/>
      <c r="D384" s="197"/>
      <c r="E384" s="197"/>
      <c r="F384" s="780"/>
    </row>
    <row r="385" s="197" customFormat="1" ht="15.75" customHeight="1">
      <c r="A385" s="197"/>
      <c r="B385" s="197"/>
      <c r="C385" s="779"/>
      <c r="D385" s="197"/>
      <c r="E385" s="197"/>
      <c r="F385" s="780"/>
    </row>
    <row r="386" s="197" customFormat="1" ht="15.75" customHeight="1">
      <c r="A386" s="197"/>
      <c r="B386" s="197"/>
      <c r="C386" s="779"/>
      <c r="D386" s="197"/>
      <c r="E386" s="197"/>
      <c r="F386" s="780"/>
    </row>
    <row r="387" s="197" customFormat="1" ht="15.75" customHeight="1">
      <c r="A387" s="197"/>
      <c r="B387" s="197"/>
      <c r="C387" s="779"/>
      <c r="D387" s="197"/>
      <c r="E387" s="197"/>
      <c r="F387" s="780"/>
    </row>
    <row r="388" s="197" customFormat="1" ht="15.75" customHeight="1">
      <c r="A388" s="197"/>
      <c r="B388" s="197"/>
      <c r="C388" s="779"/>
      <c r="D388" s="197"/>
      <c r="E388" s="197"/>
      <c r="F388" s="780"/>
    </row>
    <row r="389" s="197" customFormat="1" ht="15.75" customHeight="1">
      <c r="A389" s="197"/>
      <c r="B389" s="197"/>
      <c r="C389" s="779"/>
      <c r="D389" s="197"/>
      <c r="E389" s="197"/>
      <c r="F389" s="780"/>
    </row>
    <row r="390" s="197" customFormat="1" ht="15.75" customHeight="1">
      <c r="A390" s="197"/>
      <c r="B390" s="197"/>
      <c r="C390" s="779"/>
      <c r="D390" s="197"/>
      <c r="E390" s="197"/>
      <c r="F390" s="780"/>
    </row>
    <row r="391" s="197" customFormat="1" ht="15.75" customHeight="1">
      <c r="A391" s="197"/>
      <c r="B391" s="197"/>
      <c r="C391" s="779"/>
      <c r="D391" s="197"/>
      <c r="E391" s="197"/>
      <c r="F391" s="780"/>
    </row>
    <row r="392" s="197" customFormat="1" ht="15.75" customHeight="1">
      <c r="A392" s="197"/>
      <c r="B392" s="197"/>
      <c r="C392" s="779"/>
      <c r="D392" s="197"/>
      <c r="E392" s="197"/>
      <c r="F392" s="780"/>
    </row>
    <row r="393" s="197" customFormat="1" ht="15.75" customHeight="1">
      <c r="A393" s="197"/>
      <c r="B393" s="197"/>
      <c r="C393" s="779"/>
      <c r="D393" s="197"/>
      <c r="E393" s="197"/>
      <c r="F393" s="780"/>
    </row>
    <row r="394" s="197" customFormat="1" ht="15.75" customHeight="1">
      <c r="A394" s="197"/>
      <c r="B394" s="197"/>
      <c r="C394" s="779"/>
      <c r="D394" s="197"/>
      <c r="E394" s="197"/>
      <c r="F394" s="780"/>
    </row>
    <row r="395" s="197" customFormat="1" ht="15.75" customHeight="1">
      <c r="A395" s="197"/>
      <c r="B395" s="197"/>
      <c r="C395" s="779"/>
      <c r="D395" s="197"/>
      <c r="E395" s="197"/>
      <c r="F395" s="780"/>
    </row>
    <row r="396" s="197" customFormat="1" ht="15.75" customHeight="1">
      <c r="A396" s="197"/>
      <c r="B396" s="197"/>
      <c r="C396" s="779"/>
      <c r="D396" s="197"/>
      <c r="E396" s="197"/>
      <c r="F396" s="780"/>
    </row>
    <row r="397" s="197" customFormat="1" ht="15.75" customHeight="1">
      <c r="A397" s="197"/>
      <c r="B397" s="197"/>
      <c r="C397" s="779"/>
      <c r="D397" s="197"/>
      <c r="E397" s="197"/>
      <c r="F397" s="780"/>
    </row>
    <row r="398" s="197" customFormat="1" ht="15.75" customHeight="1">
      <c r="A398" s="197"/>
      <c r="B398" s="197"/>
      <c r="C398" s="779"/>
      <c r="D398" s="197"/>
      <c r="E398" s="197"/>
      <c r="F398" s="780"/>
    </row>
    <row r="399" s="197" customFormat="1" ht="15.75" customHeight="1">
      <c r="A399" s="197"/>
      <c r="B399" s="197"/>
      <c r="C399" s="779"/>
      <c r="D399" s="197"/>
      <c r="E399" s="197"/>
      <c r="F399" s="780"/>
    </row>
    <row r="400" s="197" customFormat="1" ht="15.75" customHeight="1">
      <c r="A400" s="197"/>
      <c r="B400" s="197"/>
      <c r="C400" s="779"/>
      <c r="D400" s="197"/>
      <c r="E400" s="197"/>
      <c r="F400" s="780"/>
    </row>
    <row r="401" s="197" customFormat="1" ht="15.75" customHeight="1">
      <c r="A401" s="197"/>
      <c r="B401" s="197"/>
      <c r="C401" s="779"/>
      <c r="D401" s="197"/>
      <c r="E401" s="197"/>
      <c r="F401" s="780"/>
    </row>
    <row r="402" s="197" customFormat="1" ht="15.75" customHeight="1">
      <c r="A402" s="197"/>
      <c r="B402" s="197"/>
      <c r="C402" s="779"/>
      <c r="D402" s="197"/>
      <c r="E402" s="197"/>
      <c r="F402" s="780"/>
    </row>
    <row r="403" s="197" customFormat="1" ht="15.75" customHeight="1">
      <c r="A403" s="197"/>
      <c r="B403" s="197"/>
      <c r="C403" s="779"/>
      <c r="D403" s="197"/>
      <c r="E403" s="197"/>
      <c r="F403" s="780"/>
    </row>
    <row r="404" s="197" customFormat="1" ht="15.75" customHeight="1">
      <c r="A404" s="197"/>
      <c r="B404" s="197"/>
      <c r="C404" s="779"/>
      <c r="D404" s="197"/>
      <c r="E404" s="197"/>
      <c r="F404" s="780"/>
    </row>
    <row r="405" s="197" customFormat="1" ht="15.75" customHeight="1">
      <c r="A405" s="197"/>
      <c r="B405" s="197"/>
      <c r="C405" s="779"/>
      <c r="D405" s="197"/>
      <c r="E405" s="197"/>
      <c r="F405" s="780"/>
    </row>
    <row r="406" s="197" customFormat="1" ht="15.75" customHeight="1">
      <c r="A406" s="197"/>
      <c r="B406" s="197"/>
      <c r="C406" s="779"/>
      <c r="D406" s="197"/>
      <c r="E406" s="197"/>
      <c r="F406" s="780"/>
    </row>
    <row r="407" s="197" customFormat="1" ht="15.75" customHeight="1">
      <c r="A407" s="197"/>
      <c r="B407" s="197"/>
      <c r="C407" s="779"/>
      <c r="D407" s="197"/>
      <c r="E407" s="197"/>
      <c r="F407" s="780"/>
    </row>
    <row r="408" s="197" customFormat="1" ht="15.75" customHeight="1">
      <c r="A408" s="197"/>
      <c r="B408" s="197"/>
      <c r="C408" s="779"/>
      <c r="D408" s="197"/>
      <c r="E408" s="197"/>
      <c r="F408" s="780"/>
    </row>
    <row r="409" s="197" customFormat="1" ht="15.75" customHeight="1">
      <c r="A409" s="197"/>
      <c r="B409" s="197"/>
      <c r="C409" s="779"/>
      <c r="D409" s="197"/>
      <c r="E409" s="197"/>
      <c r="F409" s="780"/>
    </row>
    <row r="410" s="197" customFormat="1" ht="15.75" customHeight="1">
      <c r="A410" s="197"/>
      <c r="B410" s="197"/>
      <c r="C410" s="779"/>
      <c r="D410" s="197"/>
      <c r="E410" s="197"/>
      <c r="F410" s="780"/>
    </row>
    <row r="411" s="197" customFormat="1" ht="15.75" customHeight="1">
      <c r="A411" s="197"/>
      <c r="B411" s="197"/>
      <c r="C411" s="779"/>
      <c r="D411" s="197"/>
      <c r="E411" s="197"/>
      <c r="F411" s="780"/>
    </row>
    <row r="412" s="197" customFormat="1" ht="15.75" customHeight="1">
      <c r="A412" s="197"/>
      <c r="B412" s="197"/>
      <c r="C412" s="779"/>
      <c r="D412" s="197"/>
      <c r="E412" s="197"/>
      <c r="F412" s="780"/>
    </row>
    <row r="413" s="197" customFormat="1" ht="15.75" customHeight="1">
      <c r="A413" s="197"/>
      <c r="B413" s="197"/>
      <c r="C413" s="779"/>
      <c r="D413" s="197"/>
      <c r="E413" s="197"/>
      <c r="F413" s="780"/>
    </row>
    <row r="414" s="197" customFormat="1" ht="15.75" customHeight="1">
      <c r="A414" s="197"/>
      <c r="B414" s="197"/>
      <c r="C414" s="779"/>
      <c r="D414" s="197"/>
      <c r="E414" s="197"/>
      <c r="F414" s="780"/>
    </row>
    <row r="415" s="197" customFormat="1" ht="15.75" customHeight="1">
      <c r="A415" s="197"/>
      <c r="B415" s="197"/>
      <c r="C415" s="779"/>
      <c r="D415" s="197"/>
      <c r="E415" s="197"/>
      <c r="F415" s="780"/>
    </row>
    <row r="416" s="197" customFormat="1" ht="15.75" customHeight="1">
      <c r="A416" s="197"/>
      <c r="B416" s="197"/>
      <c r="C416" s="779"/>
      <c r="D416" s="197"/>
      <c r="E416" s="197"/>
      <c r="F416" s="780"/>
    </row>
    <row r="417" s="197" customFormat="1" ht="15.75" customHeight="1">
      <c r="A417" s="197"/>
      <c r="B417" s="197"/>
      <c r="C417" s="779"/>
      <c r="D417" s="197"/>
      <c r="E417" s="197"/>
      <c r="F417" s="780"/>
    </row>
    <row r="418" s="197" customFormat="1" ht="15.75" customHeight="1">
      <c r="A418" s="197"/>
      <c r="B418" s="197"/>
      <c r="C418" s="779"/>
      <c r="D418" s="197"/>
      <c r="E418" s="197"/>
      <c r="F418" s="780"/>
    </row>
    <row r="419" s="197" customFormat="1" ht="15.75" customHeight="1">
      <c r="A419" s="197"/>
      <c r="B419" s="197"/>
      <c r="C419" s="779"/>
      <c r="D419" s="197"/>
      <c r="E419" s="197"/>
      <c r="F419" s="780"/>
    </row>
    <row r="420" s="197" customFormat="1" ht="15.75" customHeight="1">
      <c r="A420" s="197"/>
      <c r="B420" s="197"/>
      <c r="C420" s="779"/>
      <c r="D420" s="197"/>
      <c r="E420" s="197"/>
      <c r="F420" s="780"/>
    </row>
    <row r="421" s="197" customFormat="1" ht="15.75" customHeight="1">
      <c r="A421" s="197"/>
      <c r="B421" s="197"/>
      <c r="C421" s="779"/>
      <c r="D421" s="197"/>
      <c r="E421" s="197"/>
      <c r="F421" s="780"/>
    </row>
    <row r="422" s="197" customFormat="1" ht="15.75" customHeight="1">
      <c r="A422" s="197"/>
      <c r="B422" s="197"/>
      <c r="C422" s="779"/>
      <c r="D422" s="197"/>
      <c r="E422" s="197"/>
      <c r="F422" s="780"/>
    </row>
    <row r="423" s="197" customFormat="1" ht="15.75" customHeight="1">
      <c r="A423" s="197"/>
      <c r="B423" s="197"/>
      <c r="C423" s="779"/>
      <c r="D423" s="197"/>
      <c r="E423" s="197"/>
      <c r="F423" s="780"/>
    </row>
    <row r="424" s="197" customFormat="1" ht="15.75" customHeight="1">
      <c r="A424" s="197"/>
      <c r="B424" s="197"/>
      <c r="C424" s="779"/>
      <c r="D424" s="197"/>
      <c r="E424" s="197"/>
      <c r="F424" s="780"/>
    </row>
    <row r="425" s="197" customFormat="1" ht="15.75" customHeight="1">
      <c r="A425" s="197"/>
      <c r="B425" s="197"/>
      <c r="C425" s="779"/>
      <c r="D425" s="197"/>
      <c r="E425" s="197"/>
      <c r="F425" s="780"/>
    </row>
    <row r="426" s="197" customFormat="1" ht="15.75" customHeight="1">
      <c r="A426" s="197"/>
      <c r="B426" s="197"/>
      <c r="C426" s="779"/>
      <c r="D426" s="197"/>
      <c r="E426" s="197"/>
      <c r="F426" s="780"/>
    </row>
    <row r="427" s="197" customFormat="1" ht="15.75" customHeight="1">
      <c r="A427" s="197"/>
      <c r="B427" s="197"/>
      <c r="C427" s="779"/>
      <c r="D427" s="197"/>
      <c r="E427" s="197"/>
      <c r="F427" s="780"/>
    </row>
    <row r="428" s="197" customFormat="1" ht="15.75" customHeight="1">
      <c r="A428" s="197"/>
      <c r="B428" s="197"/>
      <c r="C428" s="779"/>
      <c r="D428" s="197"/>
      <c r="E428" s="197"/>
      <c r="F428" s="780"/>
    </row>
    <row r="429" s="197" customFormat="1" ht="15.75" customHeight="1">
      <c r="A429" s="197"/>
      <c r="B429" s="197"/>
      <c r="C429" s="779"/>
      <c r="D429" s="197"/>
      <c r="E429" s="197"/>
      <c r="F429" s="780"/>
    </row>
    <row r="430" s="197" customFormat="1" ht="15.75" customHeight="1">
      <c r="A430" s="197"/>
      <c r="B430" s="197"/>
      <c r="C430" s="779"/>
      <c r="D430" s="197"/>
      <c r="E430" s="197"/>
      <c r="F430" s="780"/>
    </row>
    <row r="431" s="197" customFormat="1" ht="15.75" customHeight="1">
      <c r="A431" s="197"/>
      <c r="B431" s="197"/>
      <c r="C431" s="779"/>
      <c r="D431" s="197"/>
      <c r="E431" s="197"/>
      <c r="F431" s="780"/>
    </row>
    <row r="432" s="197" customFormat="1" ht="15.75" customHeight="1">
      <c r="A432" s="197"/>
      <c r="B432" s="197"/>
      <c r="C432" s="779"/>
      <c r="D432" s="197"/>
      <c r="E432" s="197"/>
      <c r="F432" s="780"/>
    </row>
    <row r="433" s="197" customFormat="1" ht="15.75" customHeight="1">
      <c r="A433" s="197"/>
      <c r="B433" s="197"/>
      <c r="C433" s="779"/>
      <c r="D433" s="197"/>
      <c r="E433" s="197"/>
      <c r="F433" s="780"/>
    </row>
    <row r="434" s="197" customFormat="1" ht="15.75" customHeight="1">
      <c r="A434" s="197"/>
      <c r="B434" s="197"/>
      <c r="C434" s="779"/>
      <c r="D434" s="197"/>
      <c r="E434" s="197"/>
      <c r="F434" s="780"/>
    </row>
    <row r="435" s="197" customFormat="1" ht="15.75" customHeight="1">
      <c r="A435" s="197"/>
      <c r="B435" s="197"/>
      <c r="C435" s="779"/>
      <c r="D435" s="197"/>
      <c r="E435" s="197"/>
      <c r="F435" s="780"/>
    </row>
    <row r="436" s="197" customFormat="1" ht="15.75" customHeight="1">
      <c r="A436" s="197"/>
      <c r="B436" s="197"/>
      <c r="C436" s="779"/>
      <c r="D436" s="197"/>
      <c r="E436" s="197"/>
      <c r="F436" s="780"/>
    </row>
    <row r="437" s="197" customFormat="1" ht="15.75" customHeight="1">
      <c r="A437" s="197"/>
      <c r="B437" s="197"/>
      <c r="C437" s="779"/>
      <c r="D437" s="197"/>
      <c r="E437" s="197"/>
      <c r="F437" s="780"/>
    </row>
    <row r="438" s="197" customFormat="1" ht="15.75" customHeight="1">
      <c r="A438" s="197"/>
      <c r="B438" s="197"/>
      <c r="C438" s="779"/>
      <c r="D438" s="197"/>
      <c r="E438" s="197"/>
      <c r="F438" s="780"/>
    </row>
    <row r="439" s="197" customFormat="1" ht="15.75" customHeight="1">
      <c r="A439" s="197"/>
      <c r="B439" s="197"/>
      <c r="C439" s="779"/>
      <c r="D439" s="197"/>
      <c r="E439" s="197"/>
      <c r="F439" s="780"/>
    </row>
    <row r="440" s="197" customFormat="1" ht="15.75" customHeight="1">
      <c r="A440" s="197"/>
      <c r="B440" s="197"/>
      <c r="C440" s="779"/>
      <c r="D440" s="197"/>
      <c r="E440" s="197"/>
      <c r="F440" s="780"/>
    </row>
    <row r="441" s="197" customFormat="1" ht="15.75" customHeight="1">
      <c r="A441" s="197"/>
      <c r="B441" s="197"/>
      <c r="C441" s="779"/>
      <c r="D441" s="197"/>
      <c r="E441" s="197"/>
      <c r="F441" s="780"/>
    </row>
    <row r="442" s="197" customFormat="1" ht="15.75" customHeight="1">
      <c r="A442" s="197"/>
      <c r="B442" s="197"/>
      <c r="C442" s="779"/>
      <c r="D442" s="197"/>
      <c r="E442" s="197"/>
      <c r="F442" s="780"/>
    </row>
    <row r="443" s="197" customFormat="1" ht="15.75" customHeight="1">
      <c r="A443" s="197"/>
      <c r="B443" s="197"/>
      <c r="C443" s="779"/>
      <c r="D443" s="197"/>
      <c r="E443" s="197"/>
      <c r="F443" s="780"/>
    </row>
    <row r="444" s="197" customFormat="1" ht="15.75" customHeight="1">
      <c r="A444" s="197"/>
      <c r="B444" s="197"/>
      <c r="C444" s="779"/>
      <c r="D444" s="197"/>
      <c r="E444" s="197"/>
      <c r="F444" s="780"/>
    </row>
    <row r="445" s="197" customFormat="1" ht="15.75" customHeight="1">
      <c r="A445" s="197"/>
      <c r="B445" s="197"/>
      <c r="C445" s="779"/>
      <c r="D445" s="197"/>
      <c r="E445" s="197"/>
      <c r="F445" s="780"/>
    </row>
    <row r="446" s="197" customFormat="1" ht="15.75" customHeight="1">
      <c r="A446" s="197"/>
      <c r="B446" s="197"/>
      <c r="C446" s="779"/>
      <c r="D446" s="197"/>
      <c r="E446" s="197"/>
      <c r="F446" s="780"/>
    </row>
    <row r="447" s="197" customFormat="1" ht="15.75" customHeight="1">
      <c r="A447" s="197"/>
      <c r="B447" s="197"/>
      <c r="C447" s="779"/>
      <c r="D447" s="197"/>
      <c r="E447" s="197"/>
      <c r="F447" s="780"/>
    </row>
    <row r="448" s="197" customFormat="1" ht="15.75" customHeight="1">
      <c r="A448" s="197"/>
      <c r="B448" s="197"/>
      <c r="C448" s="779"/>
      <c r="D448" s="197"/>
      <c r="E448" s="197"/>
      <c r="F448" s="780"/>
    </row>
    <row r="449" s="197" customFormat="1" ht="15.75" customHeight="1">
      <c r="A449" s="197"/>
      <c r="B449" s="197"/>
      <c r="C449" s="779"/>
      <c r="D449" s="197"/>
      <c r="E449" s="197"/>
      <c r="F449" s="780"/>
    </row>
    <row r="450" s="197" customFormat="1" ht="15.75" customHeight="1">
      <c r="A450" s="197"/>
      <c r="B450" s="197"/>
      <c r="C450" s="779"/>
      <c r="D450" s="197"/>
      <c r="E450" s="197"/>
      <c r="F450" s="780"/>
    </row>
    <row r="451" s="197" customFormat="1" ht="15.75" customHeight="1">
      <c r="A451" s="197"/>
      <c r="B451" s="197"/>
      <c r="C451" s="779"/>
      <c r="D451" s="197"/>
      <c r="E451" s="197"/>
      <c r="F451" s="780"/>
    </row>
    <row r="452" s="197" customFormat="1" ht="15.75" customHeight="1">
      <c r="A452" s="197"/>
      <c r="B452" s="197"/>
      <c r="C452" s="779"/>
      <c r="D452" s="197"/>
      <c r="E452" s="197"/>
      <c r="F452" s="780"/>
    </row>
    <row r="453" s="197" customFormat="1" ht="15.75" customHeight="1">
      <c r="A453" s="197"/>
      <c r="B453" s="197"/>
      <c r="C453" s="779"/>
      <c r="D453" s="197"/>
      <c r="E453" s="197"/>
      <c r="F453" s="780"/>
    </row>
    <row r="454" s="197" customFormat="1" ht="15.75" customHeight="1">
      <c r="A454" s="197"/>
      <c r="B454" s="197"/>
      <c r="C454" s="779"/>
      <c r="D454" s="197"/>
      <c r="E454" s="197"/>
      <c r="F454" s="780"/>
    </row>
    <row r="455" s="197" customFormat="1" ht="15.75" customHeight="1">
      <c r="A455" s="197"/>
      <c r="B455" s="197"/>
      <c r="C455" s="779"/>
      <c r="D455" s="197"/>
      <c r="E455" s="197"/>
      <c r="F455" s="780"/>
    </row>
    <row r="456" s="197" customFormat="1" ht="15.75" customHeight="1">
      <c r="A456" s="197"/>
      <c r="B456" s="197"/>
      <c r="C456" s="779"/>
      <c r="D456" s="197"/>
      <c r="E456" s="197"/>
      <c r="F456" s="780"/>
    </row>
    <row r="457" s="197" customFormat="1" ht="15.75" customHeight="1">
      <c r="A457" s="197"/>
      <c r="B457" s="197"/>
      <c r="C457" s="779"/>
      <c r="D457" s="197"/>
      <c r="E457" s="197"/>
      <c r="F457" s="780"/>
    </row>
    <row r="458" s="197" customFormat="1" ht="15.75" customHeight="1">
      <c r="A458" s="197"/>
      <c r="B458" s="197"/>
      <c r="C458" s="779"/>
      <c r="D458" s="197"/>
      <c r="E458" s="197"/>
      <c r="F458" s="780"/>
    </row>
    <row r="459" s="197" customFormat="1" ht="15.75" customHeight="1">
      <c r="A459" s="197"/>
      <c r="B459" s="197"/>
      <c r="C459" s="779"/>
      <c r="D459" s="197"/>
      <c r="E459" s="197"/>
      <c r="F459" s="780"/>
    </row>
  </sheetData>
  <mergeCells count="205">
    <mergeCell ref="A1:D1"/>
    <mergeCell ref="F1:F2"/>
    <mergeCell ref="A3:A7"/>
    <mergeCell ref="B3:B7"/>
    <mergeCell ref="E3:E7"/>
    <mergeCell ref="A8:A11"/>
    <mergeCell ref="B8:B11"/>
    <mergeCell ref="E8:E11"/>
    <mergeCell ref="A12:A16"/>
    <mergeCell ref="B12:B16"/>
    <mergeCell ref="E12:E16"/>
    <mergeCell ref="A17:A20"/>
    <mergeCell ref="B17:B20"/>
    <mergeCell ref="E17:E20"/>
    <mergeCell ref="A21:A25"/>
    <mergeCell ref="B21:B25"/>
    <mergeCell ref="E21:E25"/>
    <mergeCell ref="A26:A27"/>
    <mergeCell ref="B26:B27"/>
    <mergeCell ref="E26:E27"/>
    <mergeCell ref="A28:A31"/>
    <mergeCell ref="B28:B31"/>
    <mergeCell ref="E28:E31"/>
    <mergeCell ref="A32:A35"/>
    <mergeCell ref="B32:B35"/>
    <mergeCell ref="E32:E35"/>
    <mergeCell ref="A36:A39"/>
    <mergeCell ref="B36:B39"/>
    <mergeCell ref="E36:E39"/>
    <mergeCell ref="A40:A43"/>
    <mergeCell ref="B40:B43"/>
    <mergeCell ref="E40:E43"/>
    <mergeCell ref="A44:A47"/>
    <mergeCell ref="B44:B47"/>
    <mergeCell ref="E44:E47"/>
    <mergeCell ref="A48:A52"/>
    <mergeCell ref="B48:B52"/>
    <mergeCell ref="E48:E52"/>
    <mergeCell ref="A53:A57"/>
    <mergeCell ref="B53:B57"/>
    <mergeCell ref="E53:E57"/>
    <mergeCell ref="A58:A62"/>
    <mergeCell ref="B58:B62"/>
    <mergeCell ref="E58:E62"/>
    <mergeCell ref="A63:A67"/>
    <mergeCell ref="B63:B67"/>
    <mergeCell ref="E63:E67"/>
    <mergeCell ref="A68:A72"/>
    <mergeCell ref="B68:B72"/>
    <mergeCell ref="E68:E72"/>
    <mergeCell ref="A73:A79"/>
    <mergeCell ref="B73:B79"/>
    <mergeCell ref="E73:E79"/>
    <mergeCell ref="A80:A86"/>
    <mergeCell ref="B80:B86"/>
    <mergeCell ref="E80:E86"/>
    <mergeCell ref="A87:A92"/>
    <mergeCell ref="B87:B92"/>
    <mergeCell ref="E87:E92"/>
    <mergeCell ref="A93:A97"/>
    <mergeCell ref="B93:B97"/>
    <mergeCell ref="E93:E97"/>
    <mergeCell ref="A98:A99"/>
    <mergeCell ref="B98:B99"/>
    <mergeCell ref="E98:E99"/>
    <mergeCell ref="A100:A107"/>
    <mergeCell ref="B100:B107"/>
    <mergeCell ref="E100:E107"/>
    <mergeCell ref="A108:A114"/>
    <mergeCell ref="B108:B114"/>
    <mergeCell ref="E108:E114"/>
    <mergeCell ref="A115:A121"/>
    <mergeCell ref="B115:B121"/>
    <mergeCell ref="E115:E121"/>
    <mergeCell ref="A122:A128"/>
    <mergeCell ref="B122:B128"/>
    <mergeCell ref="E122:E128"/>
    <mergeCell ref="A129:A136"/>
    <mergeCell ref="B129:B136"/>
    <mergeCell ref="E129:E136"/>
    <mergeCell ref="A137:A143"/>
    <mergeCell ref="B137:B143"/>
    <mergeCell ref="E137:E143"/>
    <mergeCell ref="A144:A151"/>
    <mergeCell ref="B144:B151"/>
    <mergeCell ref="E144:E151"/>
    <mergeCell ref="A152:A158"/>
    <mergeCell ref="B152:B158"/>
    <mergeCell ref="E152:E158"/>
    <mergeCell ref="A159:A165"/>
    <mergeCell ref="B159:B165"/>
    <mergeCell ref="E159:E165"/>
    <mergeCell ref="A166:A170"/>
    <mergeCell ref="B166:B170"/>
    <mergeCell ref="E166:E170"/>
    <mergeCell ref="A171:A176"/>
    <mergeCell ref="B171:B176"/>
    <mergeCell ref="E171:E176"/>
    <mergeCell ref="A177:A181"/>
    <mergeCell ref="B177:B181"/>
    <mergeCell ref="E177:E181"/>
    <mergeCell ref="A182:A187"/>
    <mergeCell ref="B182:B187"/>
    <mergeCell ref="E182:E187"/>
    <mergeCell ref="A188:A190"/>
    <mergeCell ref="B188:B190"/>
    <mergeCell ref="E188:E190"/>
    <mergeCell ref="A191:A193"/>
    <mergeCell ref="B191:B193"/>
    <mergeCell ref="E191:E193"/>
    <mergeCell ref="A194:A200"/>
    <mergeCell ref="B194:B200"/>
    <mergeCell ref="E194:E200"/>
    <mergeCell ref="A201:A207"/>
    <mergeCell ref="B201:B207"/>
    <mergeCell ref="E201:E207"/>
    <mergeCell ref="A208:A212"/>
    <mergeCell ref="B208:B212"/>
    <mergeCell ref="E208:E212"/>
    <mergeCell ref="A213:A217"/>
    <mergeCell ref="B213:B217"/>
    <mergeCell ref="E213:E217"/>
    <mergeCell ref="A218:A223"/>
    <mergeCell ref="B218:B223"/>
    <mergeCell ref="E218:E223"/>
    <mergeCell ref="A224:A229"/>
    <mergeCell ref="B224:B229"/>
    <mergeCell ref="E224:E229"/>
    <mergeCell ref="A230:A235"/>
    <mergeCell ref="B230:B235"/>
    <mergeCell ref="E230:E235"/>
    <mergeCell ref="A236:A242"/>
    <mergeCell ref="B236:B242"/>
    <mergeCell ref="E236:E242"/>
    <mergeCell ref="A243:A249"/>
    <mergeCell ref="B243:B249"/>
    <mergeCell ref="E243:E249"/>
    <mergeCell ref="A250:A256"/>
    <mergeCell ref="B250:B256"/>
    <mergeCell ref="E250:E256"/>
    <mergeCell ref="A257:A258"/>
    <mergeCell ref="B257:B258"/>
    <mergeCell ref="E257:E258"/>
    <mergeCell ref="A259:A264"/>
    <mergeCell ref="B259:B264"/>
    <mergeCell ref="E259:E264"/>
    <mergeCell ref="A265:A269"/>
    <mergeCell ref="B265:B269"/>
    <mergeCell ref="E265:E269"/>
    <mergeCell ref="A270:A274"/>
    <mergeCell ref="B270:B274"/>
    <mergeCell ref="E270:E274"/>
    <mergeCell ref="A275:A277"/>
    <mergeCell ref="B275:B277"/>
    <mergeCell ref="E275:E277"/>
    <mergeCell ref="A278:A283"/>
    <mergeCell ref="B278:B283"/>
    <mergeCell ref="E278:E283"/>
    <mergeCell ref="A284:A290"/>
    <mergeCell ref="B284:B290"/>
    <mergeCell ref="E284:E290"/>
    <mergeCell ref="A291:A293"/>
    <mergeCell ref="B291:B293"/>
    <mergeCell ref="E291:E293"/>
    <mergeCell ref="A294:A296"/>
    <mergeCell ref="B294:B296"/>
    <mergeCell ref="E294:E296"/>
    <mergeCell ref="A297:A300"/>
    <mergeCell ref="B297:B300"/>
    <mergeCell ref="E297:E300"/>
    <mergeCell ref="A301:A304"/>
    <mergeCell ref="B301:B304"/>
    <mergeCell ref="E301:E304"/>
    <mergeCell ref="A305:A308"/>
    <mergeCell ref="B305:B308"/>
    <mergeCell ref="E305:E308"/>
    <mergeCell ref="A309:A312"/>
    <mergeCell ref="B309:B312"/>
    <mergeCell ref="E309:E312"/>
    <mergeCell ref="A313:A316"/>
    <mergeCell ref="B313:B316"/>
    <mergeCell ref="E313:E316"/>
    <mergeCell ref="A317:A321"/>
    <mergeCell ref="B317:B321"/>
    <mergeCell ref="E317:E321"/>
    <mergeCell ref="A322:A326"/>
    <mergeCell ref="B322:B326"/>
    <mergeCell ref="E322:E326"/>
    <mergeCell ref="A327:A331"/>
    <mergeCell ref="B327:B331"/>
    <mergeCell ref="E327:E331"/>
    <mergeCell ref="A332:A336"/>
    <mergeCell ref="B332:B336"/>
    <mergeCell ref="E332:E336"/>
    <mergeCell ref="A337:A343"/>
    <mergeCell ref="B337:B343"/>
    <mergeCell ref="E337:E343"/>
    <mergeCell ref="A344:A350"/>
    <mergeCell ref="B344:B350"/>
    <mergeCell ref="E344:E350"/>
    <mergeCell ref="A351:A357"/>
    <mergeCell ref="B351:B357"/>
    <mergeCell ref="E351:E357"/>
    <mergeCell ref="A358:D358"/>
    <mergeCell ref="F358:F359"/>
  </mergeCells>
  <hyperlinks>
    <hyperlink r:id="rId1" ref="F3"/>
    <hyperlink r:id="rId2" ref="C4"/>
    <hyperlink r:id="rId3" ref="C5"/>
    <hyperlink r:id="rId1" ref="F8"/>
    <hyperlink r:id="rId2" ref="C9"/>
    <hyperlink r:id="rId4" ref="C12"/>
    <hyperlink r:id="rId1" ref="F12"/>
    <hyperlink r:id="rId5" ref="C13"/>
    <hyperlink r:id="rId1" ref="F13"/>
    <hyperlink r:id="rId3" ref="C14"/>
    <hyperlink r:id="rId4" ref="C17"/>
    <hyperlink r:id="rId1" ref="F17"/>
    <hyperlink r:id="rId5" ref="C18"/>
    <hyperlink r:id="rId1" ref="F18"/>
    <hyperlink r:id="rId6" ref="C19"/>
    <hyperlink r:id="rId4" ref="C21"/>
    <hyperlink r:id="rId1" ref="F21"/>
    <hyperlink r:id="rId4" ref="C26"/>
    <hyperlink r:id="rId1" ref="F26"/>
    <hyperlink r:id="rId7" ref="C28"/>
    <hyperlink r:id="rId1" ref="F28"/>
    <hyperlink r:id="rId8" ref="C30"/>
    <hyperlink r:id="rId7" ref="C32"/>
    <hyperlink r:id="rId1" ref="F32"/>
    <hyperlink r:id="rId8" ref="C34"/>
    <hyperlink r:id="rId7" ref="C36"/>
    <hyperlink r:id="rId1" ref="F36"/>
    <hyperlink r:id="rId8" ref="C38"/>
    <hyperlink r:id="rId7" ref="C40"/>
    <hyperlink r:id="rId1" ref="F40"/>
    <hyperlink r:id="rId8" ref="C42"/>
    <hyperlink r:id="rId7" ref="C44"/>
    <hyperlink r:id="rId1" ref="F44"/>
    <hyperlink r:id="rId8" ref="C46"/>
    <hyperlink r:id="rId7" ref="C48"/>
    <hyperlink r:id="rId1" ref="F48"/>
    <hyperlink r:id="rId8" ref="C51"/>
    <hyperlink r:id="rId7" ref="C53"/>
    <hyperlink r:id="rId1" ref="F53"/>
    <hyperlink r:id="rId8" ref="C56"/>
    <hyperlink r:id="rId7" ref="C58"/>
    <hyperlink r:id="rId1" ref="F58"/>
    <hyperlink r:id="rId8" ref="C61"/>
    <hyperlink r:id="rId7" ref="C63"/>
    <hyperlink r:id="rId1" ref="F63"/>
    <hyperlink r:id="rId8" ref="C66"/>
    <hyperlink r:id="rId1" ref="F68"/>
    <hyperlink r:id="rId2" ref="C69"/>
    <hyperlink r:id="rId1" ref="F73"/>
    <hyperlink r:id="rId2" ref="C74"/>
    <hyperlink r:id="rId3" ref="C75"/>
    <hyperlink r:id="rId1" ref="F80"/>
    <hyperlink r:id="rId2" ref="C81"/>
    <hyperlink r:id="rId3" ref="C82"/>
    <hyperlink r:id="rId1" ref="F87"/>
    <hyperlink r:id="rId2" ref="C88"/>
    <hyperlink r:id="rId6" ref="C89"/>
    <hyperlink r:id="rId1" ref="F93"/>
    <hyperlink r:id="rId2" ref="C94"/>
    <hyperlink r:id="rId6" ref="C95"/>
    <hyperlink r:id="rId9" ref="C98"/>
    <hyperlink r:id="rId1" ref="F100"/>
    <hyperlink r:id="rId1" ref="F101"/>
    <hyperlink r:id="rId2" ref="C102"/>
    <hyperlink r:id="rId10" ref="C103"/>
    <hyperlink r:id="rId3" ref="C104"/>
    <hyperlink r:id="rId1" ref="F108"/>
    <hyperlink r:id="rId2" ref="C109"/>
    <hyperlink r:id="rId10" ref="C110"/>
    <hyperlink r:id="rId3" ref="C111"/>
    <hyperlink r:id="rId1" ref="F115"/>
    <hyperlink r:id="rId2" ref="C116"/>
    <hyperlink r:id="rId3" ref="C117"/>
    <hyperlink r:id="rId1" ref="F122"/>
    <hyperlink r:id="rId2" ref="C123"/>
    <hyperlink r:id="rId3" ref="C124"/>
    <hyperlink r:id="rId1" ref="F129"/>
    <hyperlink r:id="rId2" ref="C130"/>
    <hyperlink r:id="rId10" ref="C131"/>
    <hyperlink r:id="rId3" ref="C132"/>
    <hyperlink r:id="rId1" ref="F137"/>
    <hyperlink r:id="rId11" ref="C138"/>
    <hyperlink r:id="rId12" ref="C139"/>
    <hyperlink r:id="rId1" ref="F144"/>
    <hyperlink r:id="rId2" ref="C145"/>
    <hyperlink r:id="rId10" ref="C146"/>
    <hyperlink r:id="rId3" ref="C147"/>
    <hyperlink r:id="rId1" ref="F152"/>
    <hyperlink r:id="rId2" ref="C153"/>
    <hyperlink r:id="rId3" ref="C154"/>
    <hyperlink r:id="rId1" ref="F159"/>
    <hyperlink r:id="rId2" ref="C160"/>
    <hyperlink r:id="rId3" ref="C161"/>
    <hyperlink r:id="rId1" ref="F166"/>
    <hyperlink r:id="rId2" ref="C167"/>
    <hyperlink r:id="rId10" ref="C172"/>
    <hyperlink r:id="rId3" ref="C173"/>
    <hyperlink r:id="rId10" ref="C183"/>
    <hyperlink r:id="rId13" ref="C188"/>
    <hyperlink r:id="rId1" ref="F188"/>
    <hyperlink r:id="rId4" ref="C189"/>
    <hyperlink r:id="rId1" ref="F189"/>
    <hyperlink r:id="rId1" ref="F194"/>
    <hyperlink r:id="rId2" ref="C195"/>
    <hyperlink r:id="rId3" ref="C196"/>
    <hyperlink r:id="rId1" ref="F201"/>
    <hyperlink r:id="rId2" ref="C202"/>
    <hyperlink r:id="rId3" ref="C203"/>
    <hyperlink r:id="rId1" ref="F208"/>
    <hyperlink r:id="rId14" ref="C209"/>
    <hyperlink r:id="rId3" ref="C210"/>
    <hyperlink r:id="rId1" ref="F213"/>
    <hyperlink r:id="rId2" ref="C214"/>
    <hyperlink r:id="rId3" ref="C215"/>
    <hyperlink r:id="rId1" ref="F218"/>
    <hyperlink r:id="rId3" ref="C220"/>
    <hyperlink r:id="rId1" ref="F224"/>
    <hyperlink r:id="rId2" ref="C225"/>
    <hyperlink r:id="rId3" ref="C226"/>
    <hyperlink r:id="rId1" ref="F230"/>
    <hyperlink r:id="rId2" ref="C231"/>
    <hyperlink r:id="rId3" ref="C232"/>
    <hyperlink r:id="rId1" ref="F236"/>
    <hyperlink r:id="rId2" ref="C237"/>
    <hyperlink r:id="rId10" ref="C238"/>
    <hyperlink r:id="rId3" ref="C239"/>
    <hyperlink r:id="rId1" ref="F243"/>
    <hyperlink r:id="rId2" ref="C244"/>
    <hyperlink r:id="rId10" ref="C245"/>
    <hyperlink r:id="rId3" ref="C246"/>
    <hyperlink r:id="rId1" ref="F250"/>
    <hyperlink r:id="rId2" ref="C251"/>
    <hyperlink r:id="rId10" ref="C252"/>
    <hyperlink r:id="rId3" ref="C253"/>
    <hyperlink r:id="rId1" ref="F259"/>
    <hyperlink r:id="rId2" ref="C260"/>
    <hyperlink r:id="rId10" ref="C261"/>
    <hyperlink r:id="rId1" ref="F265"/>
    <hyperlink r:id="rId2" ref="C266"/>
    <hyperlink r:id="rId3" ref="C267"/>
    <hyperlink r:id="rId1" ref="F270"/>
    <hyperlink r:id="rId2" ref="C271"/>
    <hyperlink r:id="rId3" ref="C272"/>
    <hyperlink r:id="rId4" ref="C275"/>
    <hyperlink r:id="rId1" ref="F275"/>
    <hyperlink r:id="rId1" ref="F284"/>
    <hyperlink r:id="rId2" ref="C285"/>
    <hyperlink r:id="rId3" ref="C286"/>
    <hyperlink r:id="rId4" ref="C291"/>
    <hyperlink r:id="rId1" ref="F291"/>
    <hyperlink r:id="rId10" ref="C294"/>
    <hyperlink r:id="rId3" ref="C295"/>
    <hyperlink r:id="rId11" ref="C338"/>
    <hyperlink r:id="rId12" ref="C339"/>
    <hyperlink r:id="rId1" ref="F344"/>
    <hyperlink r:id="rId15" ref="C345"/>
    <hyperlink r:id="rId1" ref="F351"/>
    <hyperlink r:id="rId15" ref="C352"/>
    <hyperlink r:id="rId10" ref="C353"/>
    <hyperlink r:id="rId3" ref="C354"/>
    <hyperlink r:id="rId1" ref="F360"/>
    <hyperlink r:id="rId1" ref="F361"/>
    <hyperlink r:id="rId1" ref="F362"/>
    <hyperlink r:id="rId1" ref="F363"/>
    <hyperlink r:id="rId1" ref="F364"/>
    <hyperlink r:id="rId1" ref="F365"/>
    <hyperlink r:id="rId1" ref="F366"/>
    <hyperlink r:id="rId1" ref="F367"/>
    <hyperlink r:id="rId1" ref="F368"/>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1"/>
  </sheetPr>
  <sheetViews>
    <sheetView zoomScale="100" workbookViewId="0">
      <pane ySplit="2" topLeftCell="A3" activePane="bottomLeft" state="frozen"/>
      <selection activeCell="B4" activeCellId="0" sqref="B4"/>
    </sheetView>
  </sheetViews>
  <sheetFormatPr defaultColWidth="12.630000000000001" defaultRowHeight="15.75" customHeight="1"/>
  <cols>
    <col customWidth="1" min="1" max="1" width="12.380000000000001"/>
    <col customWidth="1" min="2" max="2" width="138.25"/>
    <col customWidth="1" min="3" max="4" width="16.379999999999999"/>
  </cols>
  <sheetData>
    <row r="1" ht="16.5">
      <c r="A1" s="781" t="s">
        <v>605</v>
      </c>
    </row>
    <row r="2">
      <c r="A2" s="782" t="s">
        <v>2</v>
      </c>
      <c r="B2" s="782" t="s">
        <v>609</v>
      </c>
      <c r="C2" s="782" t="s">
        <v>610</v>
      </c>
      <c r="D2" s="783" t="s">
        <v>1112</v>
      </c>
    </row>
    <row r="3">
      <c r="A3" s="784"/>
      <c r="B3" s="785" t="s">
        <v>1113</v>
      </c>
      <c r="C3" s="784"/>
      <c r="D3" s="784"/>
    </row>
    <row r="4">
      <c r="A4" s="786" t="s">
        <v>611</v>
      </c>
      <c r="B4" s="787" t="s">
        <v>612</v>
      </c>
      <c r="C4" s="788" t="s">
        <v>613</v>
      </c>
      <c r="D4" s="788" t="s">
        <v>1114</v>
      </c>
    </row>
    <row r="5">
      <c r="A5" s="789"/>
      <c r="B5" s="790" t="s">
        <v>615</v>
      </c>
      <c r="C5" s="791" t="s">
        <v>616</v>
      </c>
      <c r="D5" s="792"/>
    </row>
    <row r="6">
      <c r="A6" s="786" t="s">
        <v>671</v>
      </c>
      <c r="B6" s="787" t="s">
        <v>612</v>
      </c>
      <c r="C6" s="793" t="s">
        <v>613</v>
      </c>
      <c r="D6" s="793" t="s">
        <v>1114</v>
      </c>
    </row>
    <row r="7">
      <c r="A7" s="794"/>
      <c r="B7" s="795" t="s">
        <v>615</v>
      </c>
      <c r="C7" s="796" t="s">
        <v>616</v>
      </c>
    </row>
    <row r="8">
      <c r="A8" s="794"/>
      <c r="B8" s="797" t="str">
        <f>HYPERLINK("http://www.ceresit.ru/content/dam/uac/ceresit/russia/movedAssets/master/certificates/TO2019/CT17-17Morozostoykaya.pdf","Грунтовка глубокого проникновения")</f>
        <v xml:space="preserve">Грунтовка глубокого проникновения</v>
      </c>
      <c r="C8" s="798" t="s">
        <v>613</v>
      </c>
    </row>
    <row r="9">
      <c r="A9" s="789"/>
      <c r="B9" s="790" t="s">
        <v>672</v>
      </c>
      <c r="C9" s="799">
        <v>2</v>
      </c>
      <c r="D9" s="792"/>
    </row>
    <row r="10">
      <c r="A10" s="786" t="s">
        <v>686</v>
      </c>
      <c r="B10" s="787" t="s">
        <v>612</v>
      </c>
      <c r="C10" s="788" t="s">
        <v>613</v>
      </c>
      <c r="D10" s="793" t="s">
        <v>1114</v>
      </c>
    </row>
    <row r="11">
      <c r="A11" s="794"/>
      <c r="B11" s="795" t="s">
        <v>615</v>
      </c>
      <c r="C11" s="796" t="s">
        <v>616</v>
      </c>
    </row>
    <row r="12">
      <c r="A12" s="794"/>
      <c r="B12" s="797" t="str">
        <f>HYPERLINK("http://www.ceresit.ru/content/dam/uac/ceresit/russia/movedAssets/master/certificates/TO2019/CT17-17Morozostoykaya.pdf","Грунтовка глубокого проникновения")</f>
        <v xml:space="preserve">Грунтовка глубокого проникновения</v>
      </c>
      <c r="C12" s="800" t="s">
        <v>613</v>
      </c>
    </row>
    <row r="13">
      <c r="A13" s="789"/>
      <c r="B13" s="790" t="s">
        <v>680</v>
      </c>
      <c r="C13" s="801">
        <v>2</v>
      </c>
      <c r="D13" s="792"/>
    </row>
    <row r="14">
      <c r="A14" s="802"/>
      <c r="B14" s="803" t="s">
        <v>451</v>
      </c>
      <c r="C14" s="804"/>
      <c r="D14" s="804"/>
    </row>
    <row r="15">
      <c r="A15" s="805" t="s">
        <v>619</v>
      </c>
      <c r="B15" s="806" t="s">
        <v>620</v>
      </c>
      <c r="C15" s="807">
        <v>5</v>
      </c>
      <c r="D15" s="807" t="s">
        <v>587</v>
      </c>
    </row>
    <row r="16">
      <c r="A16" s="805" t="s">
        <v>622</v>
      </c>
      <c r="B16" s="808" t="s">
        <v>620</v>
      </c>
      <c r="C16" s="807">
        <v>10</v>
      </c>
      <c r="D16" s="807" t="s">
        <v>1115</v>
      </c>
    </row>
    <row r="17">
      <c r="A17" s="786" t="s">
        <v>677</v>
      </c>
      <c r="B17" s="808" t="s">
        <v>620</v>
      </c>
      <c r="C17" s="788">
        <v>10</v>
      </c>
      <c r="D17" s="788" t="s">
        <v>573</v>
      </c>
    </row>
    <row r="18">
      <c r="A18" s="794"/>
      <c r="B18" s="797" t="str">
        <f>HYPERLINK("http://www.ceresit.ru/content/dam/uac/ceresit/russia/movedAssets/master/certificates/TO2019/CT17-17Morozostoykaya.pdf","Грунтовка глубокого проникновения")</f>
        <v xml:space="preserve">Грунтовка глубокого проникновения</v>
      </c>
      <c r="C18" s="798" t="s">
        <v>613</v>
      </c>
    </row>
    <row r="19">
      <c r="A19" s="789"/>
      <c r="B19" s="795" t="s">
        <v>672</v>
      </c>
      <c r="C19" s="799">
        <v>2</v>
      </c>
      <c r="D19" s="792"/>
    </row>
    <row r="20">
      <c r="A20" s="786" t="s">
        <v>695</v>
      </c>
      <c r="B20" s="787" t="s">
        <v>612</v>
      </c>
      <c r="C20" s="793" t="s">
        <v>613</v>
      </c>
      <c r="D20" s="788" t="s">
        <v>587</v>
      </c>
    </row>
    <row r="21">
      <c r="A21" s="789"/>
      <c r="B21" s="790" t="s">
        <v>620</v>
      </c>
      <c r="C21" s="801">
        <v>5</v>
      </c>
      <c r="D21" s="792"/>
    </row>
    <row r="22">
      <c r="A22" s="802"/>
      <c r="B22" s="785" t="s">
        <v>1116</v>
      </c>
      <c r="C22" s="809"/>
      <c r="D22" s="784"/>
    </row>
    <row r="23" ht="21.75" customHeight="1">
      <c r="A23" s="786" t="s">
        <v>348</v>
      </c>
      <c r="B23" s="787" t="s">
        <v>612</v>
      </c>
      <c r="C23" s="788" t="s">
        <v>613</v>
      </c>
      <c r="D23" s="810" t="s">
        <v>1117</v>
      </c>
    </row>
    <row r="24" ht="28.5">
      <c r="A24" s="789"/>
      <c r="B24" s="790" t="s">
        <v>675</v>
      </c>
      <c r="C24" s="801">
        <v>10</v>
      </c>
      <c r="D24" s="792"/>
    </row>
    <row r="25">
      <c r="A25" s="786" t="s">
        <v>626</v>
      </c>
      <c r="B25" s="787" t="str">
        <f>HYPERLINK("http://www.ceresit.ru/content/dam/uac/ceresit/russia/movedAssets/master/certificates/TO2019/CT17-17Morozostoykaya.pdf","Грунтовка глубокого проникновения")</f>
        <v xml:space="preserve">Грунтовка глубокого проникновения</v>
      </c>
      <c r="C25" s="788" t="s">
        <v>613</v>
      </c>
      <c r="D25" s="811" t="s">
        <v>1118</v>
      </c>
    </row>
    <row r="26" ht="28.5">
      <c r="A26" s="789"/>
      <c r="B26" s="790" t="s">
        <v>1119</v>
      </c>
      <c r="C26" s="801">
        <v>14</v>
      </c>
      <c r="D26" s="792"/>
    </row>
    <row r="27">
      <c r="A27" s="786" t="s">
        <v>630</v>
      </c>
      <c r="B27" s="787" t="str">
        <f>HYPERLINK("http://www.ceresit.ru/content/dam/uac/ceresit/russia/movedAssets/master/certificates/TO2019/CT17-17Morozostoykaya.pdf","Грунтовка глубокого проникновения")</f>
        <v xml:space="preserve">Грунтовка глубокого проникновения</v>
      </c>
      <c r="C27" s="788" t="s">
        <v>613</v>
      </c>
      <c r="D27" s="811" t="s">
        <v>1120</v>
      </c>
    </row>
    <row r="28" ht="28.5">
      <c r="A28" s="789"/>
      <c r="B28" s="790" t="s">
        <v>641</v>
      </c>
      <c r="C28" s="801">
        <v>17</v>
      </c>
      <c r="D28" s="792"/>
    </row>
    <row r="29">
      <c r="A29" s="786" t="s">
        <v>640</v>
      </c>
      <c r="B29" s="787" t="s">
        <v>612</v>
      </c>
      <c r="C29" s="793" t="s">
        <v>613</v>
      </c>
      <c r="D29" s="812" t="s">
        <v>1121</v>
      </c>
    </row>
    <row r="30" ht="28.5">
      <c r="A30" s="789"/>
      <c r="B30" s="790" t="s">
        <v>641</v>
      </c>
      <c r="C30" s="799">
        <v>17</v>
      </c>
      <c r="D30" s="792"/>
    </row>
    <row r="31" ht="28.5">
      <c r="A31" s="786" t="s">
        <v>101</v>
      </c>
      <c r="B31" s="795" t="s">
        <v>641</v>
      </c>
      <c r="C31" s="800" t="s">
        <v>676</v>
      </c>
      <c r="D31" s="813" t="s">
        <v>1122</v>
      </c>
    </row>
    <row r="32">
      <c r="A32" s="794"/>
      <c r="B32" s="797" t="str">
        <f>HYPERLINK("http://www.ceresit.ru/content/dam/uac/ceresit/russia/movedAssets/master/certificates/TO2019/CT17-17Morozostoykaya.pdf","Грунтовка глубокого проникновения")</f>
        <v xml:space="preserve">Грунтовка глубокого проникновения</v>
      </c>
      <c r="C32" s="798" t="s">
        <v>613</v>
      </c>
    </row>
    <row r="33">
      <c r="A33" s="789"/>
      <c r="B33" s="790" t="s">
        <v>672</v>
      </c>
      <c r="C33" s="799">
        <v>2</v>
      </c>
      <c r="D33" s="792"/>
    </row>
    <row r="34">
      <c r="A34" s="786" t="s">
        <v>86</v>
      </c>
      <c r="B34" s="787" t="s">
        <v>612</v>
      </c>
      <c r="C34" s="793" t="s">
        <v>613</v>
      </c>
      <c r="D34" s="814" t="s">
        <v>1123</v>
      </c>
    </row>
    <row r="35" ht="28.5">
      <c r="A35" s="794"/>
      <c r="B35" s="795" t="s">
        <v>675</v>
      </c>
      <c r="C35" s="798" t="s">
        <v>679</v>
      </c>
    </row>
    <row r="36">
      <c r="A36" s="794"/>
      <c r="B36" s="797" t="str">
        <f>HYPERLINK("http://www.ceresit.ru/content/dam/uac/ceresit/russia/movedAssets/master/certificates/TO2019/CT17-17Morozostoykaya.pdf","Грунтовка глубокого проникновения")</f>
        <v xml:space="preserve">Грунтовка глубокого проникновения</v>
      </c>
      <c r="C36" s="798" t="s">
        <v>613</v>
      </c>
    </row>
    <row r="37">
      <c r="A37" s="789"/>
      <c r="B37" s="790" t="s">
        <v>672</v>
      </c>
      <c r="C37" s="799">
        <v>2</v>
      </c>
      <c r="D37" s="792"/>
    </row>
    <row r="38">
      <c r="A38" s="786" t="s">
        <v>698</v>
      </c>
      <c r="B38" s="787" t="s">
        <v>612</v>
      </c>
      <c r="C38" s="793" t="s">
        <v>613</v>
      </c>
      <c r="D38" s="814" t="s">
        <v>1124</v>
      </c>
    </row>
    <row r="39" ht="28.5">
      <c r="A39" s="794"/>
      <c r="B39" s="795" t="s">
        <v>641</v>
      </c>
      <c r="C39" s="798" t="s">
        <v>697</v>
      </c>
    </row>
    <row r="40">
      <c r="A40" s="794"/>
      <c r="B40" s="797" t="str">
        <f>HYPERLINK("http://www.ceresit.ru/content/dam/uac/ceresit/russia/movedAssets/master/certificates/TO2019/CT17-17Morozostoykaya.pdf","Грунтовка глубокого проникновения")</f>
        <v xml:space="preserve">Грунтовка глубокого проникновения</v>
      </c>
      <c r="C40" s="798" t="s">
        <v>613</v>
      </c>
    </row>
    <row r="41">
      <c r="A41" s="789"/>
      <c r="B41" s="790" t="s">
        <v>672</v>
      </c>
      <c r="C41" s="799">
        <v>2</v>
      </c>
      <c r="D41" s="792"/>
    </row>
    <row r="42">
      <c r="A42" s="802"/>
      <c r="B42" s="815" t="s">
        <v>1125</v>
      </c>
      <c r="C42" s="809"/>
      <c r="D42" s="809"/>
    </row>
    <row r="43">
      <c r="A43" s="786" t="s">
        <v>80</v>
      </c>
      <c r="B43" s="787" t="s">
        <v>612</v>
      </c>
      <c r="C43" s="793" t="s">
        <v>613</v>
      </c>
      <c r="D43" s="814" t="s">
        <v>1126</v>
      </c>
    </row>
    <row r="44" ht="28.5">
      <c r="A44" s="794"/>
      <c r="B44" s="795" t="s">
        <v>678</v>
      </c>
      <c r="C44" s="798" t="s">
        <v>679</v>
      </c>
    </row>
    <row r="45">
      <c r="A45" s="794"/>
      <c r="B45" s="797" t="str">
        <f>HYPERLINK("http://www.ceresit.ru/content/dam/uac/ceresit/russia/movedAssets/master/certificates/TO2019/CT17-17Morozostoykaya.pdf","Грунтовка глубокого проникновения")</f>
        <v xml:space="preserve">Грунтовка глубокого проникновения</v>
      </c>
      <c r="C45" s="798" t="s">
        <v>613</v>
      </c>
    </row>
    <row r="46">
      <c r="A46" s="789"/>
      <c r="B46" s="790" t="s">
        <v>680</v>
      </c>
      <c r="C46" s="799">
        <v>2</v>
      </c>
      <c r="D46" s="792"/>
    </row>
    <row r="47">
      <c r="A47" s="786" t="s">
        <v>82</v>
      </c>
      <c r="B47" s="787" t="s">
        <v>612</v>
      </c>
      <c r="C47" s="793" t="s">
        <v>613</v>
      </c>
      <c r="D47" s="814" t="s">
        <v>1127</v>
      </c>
    </row>
    <row r="48" ht="28.5">
      <c r="A48" s="794"/>
      <c r="B48" s="795" t="s">
        <v>1128</v>
      </c>
      <c r="C48" s="798" t="s">
        <v>1129</v>
      </c>
    </row>
    <row r="49">
      <c r="A49" s="794"/>
      <c r="B49" s="797" t="str">
        <f>HYPERLINK("http://www.ceresit.ru/content/dam/uac/ceresit/russia/movedAssets/master/certificates/TO2019/CT17-17Morozostoykaya.pdf","Грунтовка глубокого проникновения")</f>
        <v xml:space="preserve">Грунтовка глубокого проникновения</v>
      </c>
      <c r="C49" s="798" t="s">
        <v>613</v>
      </c>
    </row>
    <row r="50">
      <c r="A50" s="789"/>
      <c r="B50" s="790" t="s">
        <v>680</v>
      </c>
      <c r="C50" s="799">
        <v>2</v>
      </c>
      <c r="D50" s="792"/>
    </row>
    <row r="51">
      <c r="A51" s="786" t="s">
        <v>681</v>
      </c>
      <c r="B51" s="787" t="str">
        <f>HYPERLINK("http://www.ceresit.ru/content/dam/uac/ceresit/russia/movedAssets/master/certificates/TO2019/CT17-17Morozostoykaya.pdf","Грунтовка глубокого проникновения")</f>
        <v xml:space="preserve">Грунтовка глубокого проникновения</v>
      </c>
      <c r="C51" s="793" t="s">
        <v>613</v>
      </c>
      <c r="D51" s="814" t="s">
        <v>1130</v>
      </c>
    </row>
    <row r="52" ht="28.5">
      <c r="A52" s="794"/>
      <c r="B52" s="795" t="s">
        <v>1128</v>
      </c>
      <c r="C52" s="800" t="s">
        <v>676</v>
      </c>
    </row>
    <row r="53">
      <c r="A53" s="794"/>
      <c r="B53" s="797" t="str">
        <f>HYPERLINK("http://www.ceresit.ru/content/dam/uac/ceresit/russia/movedAssets/master/certificates/TO2019/CT17-17Morozostoykaya.pdf","Грунтовка глубокого проникновения")</f>
        <v xml:space="preserve">Грунтовка глубокого проникновения</v>
      </c>
      <c r="C53" s="798" t="s">
        <v>613</v>
      </c>
    </row>
    <row r="54">
      <c r="A54" s="789"/>
      <c r="B54" s="790" t="s">
        <v>680</v>
      </c>
      <c r="C54" s="799">
        <v>2</v>
      </c>
      <c r="D54" s="792"/>
    </row>
    <row r="55">
      <c r="A55" s="786" t="s">
        <v>90</v>
      </c>
      <c r="B55" s="795" t="s">
        <v>683</v>
      </c>
      <c r="C55" s="798">
        <v>12.5</v>
      </c>
      <c r="D55" s="816" t="s">
        <v>1131</v>
      </c>
    </row>
    <row r="56">
      <c r="A56" s="794"/>
      <c r="B56" s="797" t="str">
        <f>HYPERLINK("http://www.ceresit.ru/content/dam/uac/ceresit/russia/movedAssets/master/certificates/TO2019/CT17-17Morozostoykaya.pdf","Грунтовка глубокого проникновения")</f>
        <v xml:space="preserve">Грунтовка глубокого проникновения</v>
      </c>
      <c r="C56" s="798" t="s">
        <v>613</v>
      </c>
    </row>
    <row r="57" ht="28.5">
      <c r="A57" s="794"/>
      <c r="B57" s="795" t="s">
        <v>1128</v>
      </c>
      <c r="C57" s="798" t="s">
        <v>1132</v>
      </c>
    </row>
    <row r="58">
      <c r="A58" s="794"/>
      <c r="B58" s="797" t="str">
        <f>HYPERLINK("http://www.ceresit.ru/content/dam/uac/ceresit/russia/movedAssets/master/certificates/TO2019/CT17-17Morozostoykaya.pdf","Грунтовка глубокого проникновения")</f>
        <v xml:space="preserve">Грунтовка глубокого проникновения</v>
      </c>
      <c r="C58" s="798" t="s">
        <v>613</v>
      </c>
    </row>
    <row r="59">
      <c r="A59" s="789"/>
      <c r="B59" s="790" t="s">
        <v>680</v>
      </c>
      <c r="C59" s="799">
        <v>2</v>
      </c>
      <c r="D59" s="792"/>
    </row>
    <row r="60">
      <c r="A60" s="786" t="s">
        <v>97</v>
      </c>
      <c r="B60" s="795" t="s">
        <v>683</v>
      </c>
      <c r="C60" s="798">
        <v>12.5</v>
      </c>
      <c r="D60" s="816" t="s">
        <v>1133</v>
      </c>
    </row>
    <row r="61">
      <c r="A61" s="794"/>
      <c r="B61" s="797" t="str">
        <f>HYPERLINK("http://www.ceresit.ru/content/dam/uac/ceresit/russia/movedAssets/master/certificates/TO2019/CT17-17Morozostoykaya.pdf","Грунтовка глубокого проникновения")</f>
        <v xml:space="preserve">Грунтовка глубокого проникновения</v>
      </c>
      <c r="C61" s="798" t="s">
        <v>613</v>
      </c>
    </row>
    <row r="62" ht="28.5">
      <c r="A62" s="794"/>
      <c r="B62" s="795" t="s">
        <v>1128</v>
      </c>
      <c r="C62" s="798">
        <v>17</v>
      </c>
    </row>
    <row r="63">
      <c r="A63" s="794"/>
      <c r="B63" s="797" t="str">
        <f>HYPERLINK("http://www.ceresit.ru/content/dam/uac/ceresit/russia/movedAssets/master/certificates/TO2019/CT17-17Morozostoykaya.pdf","Грунтовка глубокого проникновения")</f>
        <v xml:space="preserve">Грунтовка глубокого проникновения</v>
      </c>
      <c r="C63" s="798" t="s">
        <v>613</v>
      </c>
    </row>
    <row r="64">
      <c r="A64" s="789"/>
      <c r="B64" s="790" t="s">
        <v>680</v>
      </c>
      <c r="C64" s="799">
        <v>2</v>
      </c>
      <c r="D64" s="792"/>
    </row>
    <row r="65">
      <c r="A65" s="786" t="s">
        <v>696</v>
      </c>
      <c r="B65" s="787" t="s">
        <v>612</v>
      </c>
      <c r="C65" s="793" t="s">
        <v>613</v>
      </c>
      <c r="D65" s="814" t="s">
        <v>1134</v>
      </c>
    </row>
    <row r="66">
      <c r="A66" s="794"/>
      <c r="B66" s="795" t="s">
        <v>1128</v>
      </c>
      <c r="C66" s="798" t="s">
        <v>697</v>
      </c>
    </row>
    <row r="67">
      <c r="A67" s="794"/>
      <c r="B67" s="797" t="str">
        <f>HYPERLINK("http://www.ceresit.ru/content/dam/uac/ceresit/russia/movedAssets/master/certificates/TO2019/CT17-17Morozostoykaya.pdf","Грунтовка глубокого проникновения")</f>
        <v xml:space="preserve">Грунтовка глубокого проникновения</v>
      </c>
      <c r="C67" s="798" t="s">
        <v>613</v>
      </c>
    </row>
    <row r="68">
      <c r="A68" s="789"/>
      <c r="B68" s="790" t="s">
        <v>680</v>
      </c>
      <c r="C68" s="799">
        <v>2</v>
      </c>
      <c r="D68" s="792"/>
    </row>
    <row r="69">
      <c r="A69" s="802"/>
      <c r="B69" s="785" t="s">
        <v>1135</v>
      </c>
      <c r="C69" s="784"/>
      <c r="D69" s="784"/>
    </row>
    <row r="70">
      <c r="A70" s="786" t="s">
        <v>492</v>
      </c>
      <c r="B70" s="787" t="str">
        <f>HYPERLINK("http://www.ceresit.ru/content/dam/uac/ceresit/russia/movedAssets/master/certificates/TO2019/CT17-17Morozostoykaya.pdf","Грунтовка глубокого проникновения")</f>
        <v xml:space="preserve">Грунтовка глубокого проникновения</v>
      </c>
      <c r="C70" s="788" t="s">
        <v>613</v>
      </c>
      <c r="D70" s="788" t="s">
        <v>450</v>
      </c>
    </row>
    <row r="71">
      <c r="A71" s="789"/>
      <c r="B71" s="790" t="s">
        <v>632</v>
      </c>
      <c r="C71" s="801">
        <v>14</v>
      </c>
      <c r="D71" s="792"/>
    </row>
    <row r="72">
      <c r="A72" s="786" t="s">
        <v>650</v>
      </c>
      <c r="B72" s="787" t="str">
        <f>HYPERLINK("http://www.ceresit.ru/content/dam/uac/ceresit/russia/movedAssets/master/certificates/TO2019/CT17-17Morozostoykaya.pdf","Грунтовка глубокого проникновения")</f>
        <v xml:space="preserve">Грунтовка глубокого проникновения</v>
      </c>
      <c r="C72" s="793" t="s">
        <v>613</v>
      </c>
      <c r="D72" s="793" t="s">
        <v>1136</v>
      </c>
    </row>
    <row r="73">
      <c r="A73" s="789"/>
      <c r="B73" s="790" t="s">
        <v>651</v>
      </c>
      <c r="C73" s="799">
        <v>14</v>
      </c>
      <c r="D73" s="792"/>
    </row>
    <row r="74">
      <c r="A74" s="786" t="s">
        <v>700</v>
      </c>
      <c r="B74" s="787" t="str">
        <f>HYPERLINK("http://www.ceresit.ru/content/dam/uac/ceresit/russia/movedAssets/master/certificates/TO2019/CT17-17Morozostoykaya.pdf","Грунтовка глубокого проникновения")</f>
        <v xml:space="preserve">Грунтовка глубокого проникновения</v>
      </c>
      <c r="C74" s="788" t="s">
        <v>613</v>
      </c>
      <c r="D74" s="788" t="s">
        <v>1137</v>
      </c>
    </row>
    <row r="75">
      <c r="A75" s="794"/>
      <c r="B75" s="795" t="s">
        <v>651</v>
      </c>
      <c r="C75" s="798">
        <v>14</v>
      </c>
    </row>
    <row r="76">
      <c r="A76" s="794"/>
      <c r="B76" s="797" t="str">
        <f>HYPERLINK("http://www.ceresit.ru/content/dam/uac/ceresit/russia/movedAssets/master/certificates/TO2019/CT17-17Morozostoykaya.pdf","Грунтовка глубокого проникновения")</f>
        <v xml:space="preserve">Грунтовка глубокого проникновения</v>
      </c>
      <c r="C76" s="800" t="s">
        <v>613</v>
      </c>
    </row>
    <row r="77">
      <c r="A77" s="789"/>
      <c r="B77" s="790" t="s">
        <v>672</v>
      </c>
      <c r="C77" s="801">
        <v>2</v>
      </c>
      <c r="D77" s="792"/>
    </row>
    <row r="78">
      <c r="A78" s="802"/>
      <c r="B78" s="785" t="s">
        <v>1138</v>
      </c>
      <c r="C78" s="784"/>
      <c r="D78" s="784"/>
    </row>
    <row r="79">
      <c r="A79" s="786" t="s">
        <v>633</v>
      </c>
      <c r="B79" s="787" t="str">
        <f>HYPERLINK("http://www.ceresit.ru/content/dam/uac/ceresit/russia/movedAssets/master/certificates/TO2019/CT17-17Morozostoykaya.pdf","Грунтовка глубокого проникновения")</f>
        <v xml:space="preserve">Грунтовка глубокого проникновения</v>
      </c>
      <c r="C79" s="788" t="s">
        <v>613</v>
      </c>
      <c r="D79" s="788" t="s">
        <v>450</v>
      </c>
    </row>
    <row r="80">
      <c r="A80" s="789"/>
      <c r="B80" s="790" t="s">
        <v>634</v>
      </c>
      <c r="C80" s="801">
        <v>17</v>
      </c>
      <c r="D80" s="792"/>
    </row>
    <row r="81">
      <c r="A81" s="786" t="s">
        <v>674</v>
      </c>
      <c r="B81" s="787" t="str">
        <f>HYPERLINK("http://www.ceresit.ru/content/dam/uac/ceresit/russia/movedAssets/master/certificates/TO2019/CT17-17Morozostoykaya.pdf","Грунтовка глубокого проникновения")</f>
        <v xml:space="preserve">Грунтовка глубокого проникновения</v>
      </c>
      <c r="C81" s="793" t="s">
        <v>613</v>
      </c>
      <c r="D81" s="788" t="s">
        <v>450</v>
      </c>
    </row>
    <row r="82">
      <c r="A82" s="794"/>
      <c r="B82" s="795" t="s">
        <v>634</v>
      </c>
      <c r="C82" s="800">
        <v>17</v>
      </c>
    </row>
    <row r="83">
      <c r="A83" s="794"/>
      <c r="B83" s="797" t="str">
        <f>HYPERLINK("http://www.ceresit.ru/content/dam/uac/ceresit/russia/movedAssets/master/certificates/TO2019/CT17-17Morozostoykaya.pdf","Грунтовка глубокого проникновения")</f>
        <v xml:space="preserve">Грунтовка глубокого проникновения</v>
      </c>
      <c r="C83" s="798" t="s">
        <v>613</v>
      </c>
    </row>
    <row r="84">
      <c r="A84" s="789"/>
      <c r="B84" s="790" t="s">
        <v>672</v>
      </c>
      <c r="C84" s="801">
        <v>2</v>
      </c>
      <c r="D84" s="792"/>
    </row>
    <row r="85">
      <c r="A85" s="786" t="s">
        <v>635</v>
      </c>
      <c r="B85" s="787" t="s">
        <v>612</v>
      </c>
      <c r="C85" s="788" t="s">
        <v>613</v>
      </c>
      <c r="D85" s="788" t="s">
        <v>1139</v>
      </c>
    </row>
    <row r="86">
      <c r="A86" s="789"/>
      <c r="B86" s="790" t="s">
        <v>636</v>
      </c>
      <c r="C86" s="801">
        <v>10</v>
      </c>
      <c r="D86" s="792"/>
    </row>
    <row r="87">
      <c r="A87" s="786" t="s">
        <v>656</v>
      </c>
      <c r="B87" s="787" t="str">
        <f>HYPERLINK("http://www.ceresit.ru/content/dam/uac/ceresit/russia/movedAssets/master/certificates/TO2019/CT17-17Morozostoykaya.pdf","Грунтовка глубокого проникновения")</f>
        <v xml:space="preserve">Грунтовка глубокого проникновения</v>
      </c>
      <c r="C87" s="793" t="s">
        <v>613</v>
      </c>
      <c r="D87" s="788" t="s">
        <v>1136</v>
      </c>
    </row>
    <row r="88">
      <c r="A88" s="789"/>
      <c r="B88" s="790" t="s">
        <v>657</v>
      </c>
      <c r="C88" s="799">
        <v>17</v>
      </c>
      <c r="D88" s="792"/>
    </row>
    <row r="89">
      <c r="A89" s="786" t="s">
        <v>673</v>
      </c>
      <c r="B89" s="787" t="str">
        <f>HYPERLINK("http://www.ceresit.ru/content/dam/uac/ceresit/russia/movedAssets/master/certificates/TO2019/CT17-17Morozostoykaya.pdf","Грунтовка глубокого проникновения")</f>
        <v xml:space="preserve">Грунтовка глубокого проникновения</v>
      </c>
      <c r="C89" s="793" t="s">
        <v>613</v>
      </c>
      <c r="D89" s="788" t="s">
        <v>1136</v>
      </c>
    </row>
    <row r="90">
      <c r="A90" s="794"/>
      <c r="B90" s="795" t="s">
        <v>657</v>
      </c>
      <c r="C90" s="798">
        <v>17</v>
      </c>
    </row>
    <row r="91">
      <c r="A91" s="794"/>
      <c r="B91" s="797" t="str">
        <f>HYPERLINK("http://www.ceresit.ru/content/dam/uac/ceresit/russia/movedAssets/master/certificates/TO2019/CT17-17Morozostoykaya.pdf","Грунтовка глубокого проникновения")</f>
        <v xml:space="preserve">Грунтовка глубокого проникновения</v>
      </c>
      <c r="C91" s="798" t="s">
        <v>613</v>
      </c>
    </row>
    <row r="92">
      <c r="A92" s="789"/>
      <c r="B92" s="790" t="s">
        <v>672</v>
      </c>
      <c r="C92" s="799">
        <v>2</v>
      </c>
      <c r="D92" s="792"/>
    </row>
    <row r="93">
      <c r="A93" s="786" t="s">
        <v>658</v>
      </c>
      <c r="B93" s="787" t="s">
        <v>612</v>
      </c>
      <c r="C93" s="793" t="s">
        <v>613</v>
      </c>
      <c r="D93" s="788" t="s">
        <v>1114</v>
      </c>
    </row>
    <row r="94">
      <c r="A94" s="789"/>
      <c r="B94" s="790" t="s">
        <v>657</v>
      </c>
      <c r="C94" s="799">
        <v>17</v>
      </c>
      <c r="D94" s="792"/>
    </row>
    <row r="95">
      <c r="A95" s="802"/>
      <c r="B95" s="785" t="s">
        <v>1140</v>
      </c>
      <c r="C95" s="784"/>
      <c r="D95" s="784"/>
    </row>
    <row r="96">
      <c r="A96" s="786" t="s">
        <v>652</v>
      </c>
      <c r="B96" s="787" t="str">
        <f>HYPERLINK("http://www.ceresit.ru/content/dam/uac/ceresit/russia/movedAssets/master/certificates/TO2019/CT17-17Morozostoykaya.pdf","Грунтовка глубокого проникновения")</f>
        <v xml:space="preserve">Грунтовка глубокого проникновения</v>
      </c>
      <c r="C96" s="793" t="s">
        <v>613</v>
      </c>
      <c r="D96" s="788" t="s">
        <v>1136</v>
      </c>
    </row>
    <row r="97">
      <c r="A97" s="789"/>
      <c r="B97" s="790" t="s">
        <v>653</v>
      </c>
      <c r="C97" s="799">
        <v>14</v>
      </c>
      <c r="D97" s="792"/>
    </row>
    <row r="98">
      <c r="A98" s="786" t="s">
        <v>654</v>
      </c>
      <c r="B98" s="787" t="str">
        <f>HYPERLINK("http://www.ceresit.ru/content/dam/uac/ceresit/russia/movedAssets/master/certificates/TO2019/CT17-17Morozostoykaya.pdf","Грунтовка глубокого проникновения")</f>
        <v xml:space="preserve">Грунтовка глубокого проникновения</v>
      </c>
      <c r="C98" s="793" t="s">
        <v>613</v>
      </c>
      <c r="D98" s="788" t="s">
        <v>450</v>
      </c>
    </row>
    <row r="99">
      <c r="A99" s="789"/>
      <c r="B99" s="790" t="s">
        <v>655</v>
      </c>
      <c r="C99" s="799">
        <v>14</v>
      </c>
      <c r="D99" s="792"/>
    </row>
    <row r="100">
      <c r="A100" s="802"/>
      <c r="B100" s="785" t="s">
        <v>1141</v>
      </c>
      <c r="C100" s="784"/>
      <c r="D100" s="784"/>
    </row>
    <row r="101">
      <c r="A101" s="786" t="s">
        <v>637</v>
      </c>
      <c r="B101" s="787" t="str">
        <f>HYPERLINK("http://www.ceresit.ru/content/dam/uac/ceresit/russia/movedAssets/master/certificates/TO2019/CT17-17Morozostoykaya.pdf","Грунтовка глубокого проникновения")</f>
        <v xml:space="preserve">Грунтовка глубокого проникновения</v>
      </c>
      <c r="C101" s="793" t="s">
        <v>613</v>
      </c>
      <c r="D101" s="788" t="s">
        <v>1142</v>
      </c>
    </row>
    <row r="102">
      <c r="A102" s="789"/>
      <c r="B102" s="790" t="s">
        <v>638</v>
      </c>
      <c r="C102" s="799">
        <v>10</v>
      </c>
      <c r="D102" s="792"/>
    </row>
    <row r="103">
      <c r="A103" s="786" t="s">
        <v>688</v>
      </c>
      <c r="B103" s="787" t="str">
        <f>HYPERLINK("http://www.ceresit.ru/content/dam/uac/ceresit/russia/movedAssets/master/certificates/TO2019/CT17-17Morozostoykaya.pdf","Грунтовка глубокого проникновения")</f>
        <v xml:space="preserve">Грунтовка глубокого проникновения</v>
      </c>
      <c r="C103" s="793" t="s">
        <v>613</v>
      </c>
      <c r="D103" s="788" t="s">
        <v>1142</v>
      </c>
    </row>
    <row r="104">
      <c r="A104" s="794"/>
      <c r="B104" s="795" t="s">
        <v>638</v>
      </c>
      <c r="C104" s="798">
        <v>10</v>
      </c>
    </row>
    <row r="105">
      <c r="A105" s="794"/>
      <c r="B105" s="797" t="str">
        <f>HYPERLINK("http://www.ceresit.ru/content/dam/uac/ceresit/russia/movedAssets/master/certificates/TO2019/CT17-17Morozostoykaya.pdf","Грунтовка глубокого проникновения")</f>
        <v xml:space="preserve">Грунтовка глубокого проникновения</v>
      </c>
      <c r="C105" s="800" t="s">
        <v>613</v>
      </c>
    </row>
    <row r="106">
      <c r="A106" s="789"/>
      <c r="B106" s="790" t="s">
        <v>680</v>
      </c>
      <c r="C106" s="799">
        <v>2</v>
      </c>
      <c r="D106" s="792"/>
    </row>
    <row r="107">
      <c r="A107" s="786" t="s">
        <v>642</v>
      </c>
      <c r="B107" s="787" t="s">
        <v>612</v>
      </c>
      <c r="C107" s="798" t="s">
        <v>613</v>
      </c>
      <c r="D107" s="788" t="s">
        <v>1139</v>
      </c>
    </row>
    <row r="108">
      <c r="A108" s="789"/>
      <c r="B108" s="790" t="s">
        <v>638</v>
      </c>
      <c r="C108" s="798">
        <v>10</v>
      </c>
      <c r="D108" s="792"/>
    </row>
    <row r="109">
      <c r="A109" s="786" t="s">
        <v>687</v>
      </c>
      <c r="B109" s="787" t="s">
        <v>612</v>
      </c>
      <c r="C109" s="793" t="s">
        <v>613</v>
      </c>
      <c r="D109" s="788" t="s">
        <v>1139</v>
      </c>
    </row>
    <row r="110">
      <c r="A110" s="794"/>
      <c r="B110" s="795" t="s">
        <v>638</v>
      </c>
      <c r="C110" s="798">
        <v>10</v>
      </c>
    </row>
    <row r="111">
      <c r="A111" s="794"/>
      <c r="B111" s="797" t="str">
        <f>HYPERLINK("http://www.ceresit.ru/content/dam/uac/ceresit/russia/movedAssets/master/certificates/TO2019/CT17-17Morozostoykaya.pdf","Грунтовка глубокого проникновения")</f>
        <v xml:space="preserve">Грунтовка глубокого проникновения</v>
      </c>
      <c r="C111" s="798" t="s">
        <v>613</v>
      </c>
    </row>
    <row r="112">
      <c r="A112" s="789"/>
      <c r="B112" s="790" t="s">
        <v>680</v>
      </c>
      <c r="C112" s="799">
        <v>2</v>
      </c>
      <c r="D112" s="792"/>
    </row>
    <row r="113">
      <c r="A113" s="786" t="s">
        <v>659</v>
      </c>
      <c r="B113" s="787" t="str">
        <f>HYPERLINK("http://www.ceresit.ru/content/dam/uac/ceresit/russia/movedAssets/master/certificates/TO2019/CT17-17Morozostoykaya.pdf","Грунтовка глубокого проникновения")</f>
        <v xml:space="preserve">Грунтовка глубокого проникновения</v>
      </c>
      <c r="C113" s="793" t="s">
        <v>613</v>
      </c>
      <c r="D113" s="788" t="s">
        <v>1136</v>
      </c>
    </row>
    <row r="114">
      <c r="A114" s="789"/>
      <c r="B114" s="790" t="s">
        <v>660</v>
      </c>
      <c r="C114" s="799">
        <v>17</v>
      </c>
      <c r="D114" s="792"/>
    </row>
    <row r="115">
      <c r="A115" s="786" t="s">
        <v>689</v>
      </c>
      <c r="B115" s="787" t="str">
        <f>HYPERLINK("http://www.ceresit.ru/content/dam/uac/ceresit/russia/movedAssets/master/certificates/TO2019/CT17-17Morozostoykaya.pdf","Грунтовка глубокого проникновения")</f>
        <v xml:space="preserve">Грунтовка глубокого проникновения</v>
      </c>
      <c r="C115" s="788" t="s">
        <v>613</v>
      </c>
      <c r="D115" s="788" t="s">
        <v>1136</v>
      </c>
    </row>
    <row r="116">
      <c r="A116" s="794"/>
      <c r="B116" s="795" t="s">
        <v>660</v>
      </c>
      <c r="C116" s="800">
        <v>17</v>
      </c>
    </row>
    <row r="117">
      <c r="A117" s="794"/>
      <c r="B117" s="797" t="str">
        <f>HYPERLINK("http://www.ceresit.ru/content/dam/uac/ceresit/russia/movedAssets/master/certificates/TO2019/CT17-17Morozostoykaya.pdf","Грунтовка глубокого проникновения")</f>
        <v xml:space="preserve">Грунтовка глубокого проникновения</v>
      </c>
      <c r="C117" s="800" t="s">
        <v>613</v>
      </c>
    </row>
    <row r="118">
      <c r="A118" s="789"/>
      <c r="B118" s="790" t="s">
        <v>680</v>
      </c>
      <c r="C118" s="801">
        <v>2</v>
      </c>
      <c r="D118" s="792"/>
    </row>
    <row r="119">
      <c r="A119" s="786" t="s">
        <v>661</v>
      </c>
      <c r="B119" s="787" t="s">
        <v>612</v>
      </c>
      <c r="C119" s="793" t="s">
        <v>613</v>
      </c>
      <c r="D119" s="788" t="s">
        <v>1114</v>
      </c>
    </row>
    <row r="120">
      <c r="A120" s="789"/>
      <c r="B120" s="790" t="s">
        <v>660</v>
      </c>
      <c r="C120" s="799">
        <v>17</v>
      </c>
      <c r="D120" s="792"/>
    </row>
    <row r="121">
      <c r="A121" s="786" t="s">
        <v>692</v>
      </c>
      <c r="B121" s="787" t="s">
        <v>612</v>
      </c>
      <c r="C121" s="793" t="s">
        <v>613</v>
      </c>
      <c r="D121" s="793" t="s">
        <v>1114</v>
      </c>
    </row>
    <row r="122">
      <c r="A122" s="794"/>
      <c r="B122" s="795" t="s">
        <v>693</v>
      </c>
      <c r="C122" s="798">
        <v>17</v>
      </c>
    </row>
    <row r="123">
      <c r="A123" s="794"/>
      <c r="B123" s="797" t="str">
        <f>HYPERLINK("http://www.ceresit.ru/content/dam/uac/ceresit/russia/movedAssets/master/certificates/TO2019/CT17-17Morozostoykaya.pdf","Грунтовка глубокого проникновения")</f>
        <v xml:space="preserve">Грунтовка глубокого проникновения</v>
      </c>
      <c r="C123" s="798" t="s">
        <v>613</v>
      </c>
    </row>
    <row r="124">
      <c r="A124" s="789"/>
      <c r="B124" s="790" t="s">
        <v>680</v>
      </c>
      <c r="C124" s="799">
        <v>2</v>
      </c>
      <c r="D124" s="792"/>
    </row>
    <row r="125">
      <c r="A125" s="786" t="s">
        <v>103</v>
      </c>
      <c r="B125" s="787" t="str">
        <f>HYPERLINK("http://www.ceresit.ru/content/dam/uac/ceresit/russia/movedAssets/master/certificates/TO2019/CT17-17Morozostoykaya.pdf","Грунтовка глубокого проникновения")</f>
        <v xml:space="preserve">Грунтовка глубокого проникновения</v>
      </c>
      <c r="C125" s="788" t="s">
        <v>613</v>
      </c>
      <c r="D125" s="788" t="s">
        <v>450</v>
      </c>
    </row>
    <row r="126">
      <c r="A126" s="789"/>
      <c r="B126" s="790" t="s">
        <v>691</v>
      </c>
      <c r="C126" s="801">
        <v>17</v>
      </c>
      <c r="D126" s="792"/>
    </row>
    <row r="127">
      <c r="A127" s="817" t="s">
        <v>690</v>
      </c>
      <c r="B127" s="797" t="str">
        <f>HYPERLINK("http://www.ceresit.ru/content/dam/uac/ceresit/russia/movedAssets/master/certificates/TO2019/CT17-17Morozostoykaya.pdf","Грунтовка глубокого проникновения")</f>
        <v xml:space="preserve">Грунтовка глубокого проникновения</v>
      </c>
      <c r="C127" s="800" t="s">
        <v>613</v>
      </c>
      <c r="D127" s="788" t="s">
        <v>450</v>
      </c>
    </row>
    <row r="128">
      <c r="A128" s="794"/>
      <c r="B128" s="795" t="s">
        <v>691</v>
      </c>
      <c r="C128" s="800">
        <v>17</v>
      </c>
    </row>
    <row r="129">
      <c r="A129" s="794"/>
      <c r="B129" s="797" t="str">
        <f>HYPERLINK("http://www.ceresit.ru/content/dam/uac/ceresit/russia/movedAssets/master/certificates/TO2019/CT17-17Morozostoykaya.pdf","Грунтовка глубокого проникновения")</f>
        <v xml:space="preserve">Грунтовка глубокого проникновения</v>
      </c>
      <c r="C129" s="800" t="s">
        <v>613</v>
      </c>
    </row>
    <row r="130">
      <c r="A130" s="789"/>
      <c r="B130" s="790" t="s">
        <v>680</v>
      </c>
      <c r="C130" s="801">
        <v>2</v>
      </c>
      <c r="D130" s="792"/>
    </row>
    <row r="131">
      <c r="A131" s="802"/>
      <c r="B131" s="785" t="s">
        <v>1143</v>
      </c>
      <c r="C131" s="818"/>
      <c r="D131" s="818"/>
    </row>
    <row r="132">
      <c r="A132" s="786" t="s">
        <v>207</v>
      </c>
      <c r="B132" s="819" t="s">
        <v>612</v>
      </c>
      <c r="C132" s="820" t="s">
        <v>613</v>
      </c>
      <c r="D132" s="788" t="s">
        <v>1114</v>
      </c>
    </row>
    <row r="133">
      <c r="A133" s="794"/>
      <c r="B133" s="821" t="s">
        <v>632</v>
      </c>
      <c r="C133" s="822" t="s">
        <v>645</v>
      </c>
    </row>
    <row r="134">
      <c r="A134" s="794"/>
      <c r="B134" s="823" t="str">
        <f>HYPERLINK("http://www.ceresit.ru/content/dam/uac/ceresit/russia/movedAssets/master/certificates/TO2019/CT17-17Morozostoykaya.pdf","Грунтовка глубокого проникновения")</f>
        <v xml:space="preserve">Грунтовка глубокого проникновения</v>
      </c>
      <c r="C134" s="822" t="s">
        <v>613</v>
      </c>
    </row>
    <row r="135">
      <c r="A135" s="789"/>
      <c r="B135" s="824" t="s">
        <v>672</v>
      </c>
      <c r="C135" s="825">
        <v>2</v>
      </c>
      <c r="D135" s="792"/>
    </row>
    <row r="136">
      <c r="A136" s="786" t="s">
        <v>701</v>
      </c>
      <c r="B136" s="787" t="s">
        <v>612</v>
      </c>
      <c r="C136" s="793" t="s">
        <v>613</v>
      </c>
      <c r="D136" s="800" t="s">
        <v>1114</v>
      </c>
    </row>
    <row r="137">
      <c r="A137" s="789"/>
      <c r="B137" s="790" t="s">
        <v>632</v>
      </c>
      <c r="C137" s="799" t="s">
        <v>645</v>
      </c>
      <c r="D137" s="792"/>
    </row>
    <row r="138">
      <c r="A138" s="802"/>
      <c r="B138" s="785" t="s">
        <v>1144</v>
      </c>
      <c r="C138" s="818"/>
      <c r="D138" s="818"/>
    </row>
    <row r="139">
      <c r="A139" s="786" t="s">
        <v>223</v>
      </c>
      <c r="B139" s="787" t="s">
        <v>612</v>
      </c>
      <c r="C139" s="793" t="s">
        <v>613</v>
      </c>
      <c r="D139" s="788" t="s">
        <v>1114</v>
      </c>
    </row>
    <row r="140">
      <c r="A140" s="789"/>
      <c r="B140" s="790" t="s">
        <v>634</v>
      </c>
      <c r="C140" s="799" t="s">
        <v>645</v>
      </c>
      <c r="D140" s="792"/>
    </row>
    <row r="141">
      <c r="A141" s="786" t="s">
        <v>225</v>
      </c>
      <c r="B141" s="787" t="s">
        <v>612</v>
      </c>
      <c r="C141" s="793" t="s">
        <v>613</v>
      </c>
      <c r="D141" s="788" t="s">
        <v>1114</v>
      </c>
    </row>
    <row r="142">
      <c r="A142" s="794"/>
      <c r="B142" s="826" t="s">
        <v>634</v>
      </c>
      <c r="C142" s="798" t="s">
        <v>645</v>
      </c>
    </row>
    <row r="143">
      <c r="A143" s="794"/>
      <c r="B143" s="797" t="str">
        <f>HYPERLINK("http://www.ceresit.ru/content/dam/uac/ceresit/russia/movedAssets/master/certificates/TO2019/CT17-17Morozostoykaya.pdf","Грунтовка глубокого проникновения")</f>
        <v xml:space="preserve">Грунтовка глубокого проникновения</v>
      </c>
      <c r="C143" s="798" t="s">
        <v>613</v>
      </c>
    </row>
    <row r="144">
      <c r="A144" s="789"/>
      <c r="B144" s="790" t="s">
        <v>672</v>
      </c>
      <c r="C144" s="799">
        <v>2</v>
      </c>
      <c r="D144" s="792"/>
    </row>
    <row r="145">
      <c r="A145" s="802"/>
      <c r="B145" s="785" t="s">
        <v>1145</v>
      </c>
      <c r="C145" s="818"/>
      <c r="D145" s="818"/>
    </row>
    <row r="146">
      <c r="A146" s="786" t="s">
        <v>205</v>
      </c>
      <c r="B146" s="787" t="s">
        <v>612</v>
      </c>
      <c r="C146" s="793" t="s">
        <v>613</v>
      </c>
      <c r="D146" s="788" t="s">
        <v>1114</v>
      </c>
    </row>
    <row r="147">
      <c r="A147" s="789"/>
      <c r="B147" s="790" t="s">
        <v>655</v>
      </c>
      <c r="C147" s="799" t="s">
        <v>645</v>
      </c>
      <c r="D147" s="792"/>
    </row>
    <row r="148">
      <c r="A148" s="802"/>
      <c r="B148" s="785" t="s">
        <v>1146</v>
      </c>
      <c r="C148" s="818"/>
      <c r="D148" s="804"/>
    </row>
    <row r="149">
      <c r="A149" s="786" t="s">
        <v>643</v>
      </c>
      <c r="B149" s="787" t="s">
        <v>612</v>
      </c>
      <c r="C149" s="793" t="s">
        <v>613</v>
      </c>
      <c r="D149" s="788" t="s">
        <v>1114</v>
      </c>
    </row>
    <row r="150">
      <c r="A150" s="789"/>
      <c r="B150" s="790" t="s">
        <v>691</v>
      </c>
      <c r="C150" s="799" t="s">
        <v>645</v>
      </c>
      <c r="D150" s="792"/>
    </row>
    <row r="151">
      <c r="A151" s="786" t="s">
        <v>694</v>
      </c>
      <c r="B151" s="787" t="s">
        <v>612</v>
      </c>
      <c r="C151" s="793" t="s">
        <v>613</v>
      </c>
      <c r="D151" s="788" t="s">
        <v>1114</v>
      </c>
    </row>
    <row r="152">
      <c r="A152" s="794"/>
      <c r="B152" s="795" t="s">
        <v>691</v>
      </c>
      <c r="C152" s="798" t="s">
        <v>645</v>
      </c>
    </row>
    <row r="153">
      <c r="A153" s="794"/>
      <c r="B153" s="797" t="str">
        <f>HYPERLINK("http://www.ceresit.ru/content/dam/uac/ceresit/russia/movedAssets/master/certificates/TO2019/CT17-17Morozostoykaya.pdf","Грунтовка глубокого проникновения")</f>
        <v xml:space="preserve">Грунтовка глубокого проникновения</v>
      </c>
      <c r="C153" s="798" t="s">
        <v>613</v>
      </c>
    </row>
    <row r="154">
      <c r="A154" s="789"/>
      <c r="B154" s="790" t="s">
        <v>680</v>
      </c>
      <c r="C154" s="799">
        <v>2</v>
      </c>
      <c r="D154" s="792"/>
    </row>
    <row r="155">
      <c r="A155" s="802"/>
      <c r="B155" s="803" t="s">
        <v>1147</v>
      </c>
      <c r="C155" s="804"/>
      <c r="D155" s="804"/>
    </row>
    <row r="156">
      <c r="A156" s="805" t="s">
        <v>227</v>
      </c>
      <c r="B156" s="806" t="s">
        <v>1148</v>
      </c>
      <c r="C156" s="807" t="s">
        <v>613</v>
      </c>
      <c r="D156" s="807"/>
    </row>
    <row r="157">
      <c r="A157" s="802"/>
      <c r="B157" s="815" t="s">
        <v>1149</v>
      </c>
      <c r="C157" s="827"/>
      <c r="D157" s="827"/>
    </row>
    <row r="158">
      <c r="A158" s="786" t="s">
        <v>662</v>
      </c>
      <c r="B158" s="787" t="str">
        <f>HYPERLINK("http://www.ceresit.ru/content/dam/uac/ceresit/russia/movedAssets/master/certificates/TO2019/CT17-17Morozostoykaya.pdf","Грунтовка глубокого проникновения")</f>
        <v xml:space="preserve">Грунтовка глубокого проникновения</v>
      </c>
      <c r="C158" s="793" t="s">
        <v>613</v>
      </c>
      <c r="D158" s="788" t="s">
        <v>1150</v>
      </c>
    </row>
    <row r="159">
      <c r="A159" s="789"/>
      <c r="B159" s="790" t="s">
        <v>663</v>
      </c>
      <c r="C159" s="801">
        <v>2</v>
      </c>
      <c r="D159" s="792"/>
    </row>
    <row r="160">
      <c r="A160" s="786" t="s">
        <v>665</v>
      </c>
      <c r="B160" s="787" t="str">
        <f>HYPERLINK("http://www.ceresit.ru/content/dam/uac/ceresit/russia/movedAssets/master/certificates/TO2019/CT17-17Morozostoykaya.pdf","Грунтовка глубокого проникновения")</f>
        <v xml:space="preserve">Грунтовка глубокого проникновения</v>
      </c>
      <c r="C160" s="793" t="s">
        <v>613</v>
      </c>
      <c r="D160" s="788" t="s">
        <v>1150</v>
      </c>
    </row>
    <row r="161">
      <c r="A161" s="789"/>
      <c r="B161" s="790" t="s">
        <v>666</v>
      </c>
      <c r="C161" s="801">
        <v>2</v>
      </c>
      <c r="D161" s="792"/>
    </row>
    <row r="162" ht="18" customHeight="1">
      <c r="A162" s="805" t="s">
        <v>219</v>
      </c>
      <c r="B162" s="806" t="s">
        <v>1151</v>
      </c>
      <c r="C162" s="828" t="s">
        <v>482</v>
      </c>
      <c r="D162" s="828"/>
    </row>
    <row r="163">
      <c r="A163" s="786" t="s">
        <v>699</v>
      </c>
      <c r="B163" s="787" t="s">
        <v>612</v>
      </c>
      <c r="C163" s="793" t="s">
        <v>613</v>
      </c>
      <c r="D163" s="793" t="s">
        <v>1152</v>
      </c>
    </row>
    <row r="164">
      <c r="A164" s="789"/>
      <c r="B164" s="790" t="s">
        <v>672</v>
      </c>
      <c r="C164" s="799">
        <v>2</v>
      </c>
      <c r="D164" s="792"/>
    </row>
  </sheetData>
  <mergeCells count="99">
    <mergeCell ref="A1:D1"/>
    <mergeCell ref="A4:A5"/>
    <mergeCell ref="D4:D5"/>
    <mergeCell ref="A6:A9"/>
    <mergeCell ref="D6:D9"/>
    <mergeCell ref="A10:A13"/>
    <mergeCell ref="D10:D13"/>
    <mergeCell ref="A17:A19"/>
    <mergeCell ref="D17:D19"/>
    <mergeCell ref="A20:A21"/>
    <mergeCell ref="D20:D21"/>
    <mergeCell ref="A23:A24"/>
    <mergeCell ref="D23:D24"/>
    <mergeCell ref="A25:A26"/>
    <mergeCell ref="D25:D26"/>
    <mergeCell ref="A27:A28"/>
    <mergeCell ref="D27:D28"/>
    <mergeCell ref="A29:A30"/>
    <mergeCell ref="D29:D30"/>
    <mergeCell ref="A31:A33"/>
    <mergeCell ref="D31:D33"/>
    <mergeCell ref="A34:A37"/>
    <mergeCell ref="D34:D37"/>
    <mergeCell ref="A38:A41"/>
    <mergeCell ref="D38:D41"/>
    <mergeCell ref="A43:A46"/>
    <mergeCell ref="D43:D46"/>
    <mergeCell ref="A47:A50"/>
    <mergeCell ref="D47:D50"/>
    <mergeCell ref="A51:A54"/>
    <mergeCell ref="D51:D54"/>
    <mergeCell ref="A55:A59"/>
    <mergeCell ref="D55:D59"/>
    <mergeCell ref="A60:A64"/>
    <mergeCell ref="D60:D64"/>
    <mergeCell ref="A65:A68"/>
    <mergeCell ref="D65:D68"/>
    <mergeCell ref="A70:A71"/>
    <mergeCell ref="D70:D71"/>
    <mergeCell ref="A72:A73"/>
    <mergeCell ref="D72:D73"/>
    <mergeCell ref="A74:A77"/>
    <mergeCell ref="D74:D77"/>
    <mergeCell ref="A79:A80"/>
    <mergeCell ref="D79:D80"/>
    <mergeCell ref="A81:A84"/>
    <mergeCell ref="D81:D84"/>
    <mergeCell ref="A85:A86"/>
    <mergeCell ref="D85:D86"/>
    <mergeCell ref="A87:A88"/>
    <mergeCell ref="D87:D88"/>
    <mergeCell ref="A89:A92"/>
    <mergeCell ref="D89:D92"/>
    <mergeCell ref="A93:A94"/>
    <mergeCell ref="D93:D94"/>
    <mergeCell ref="A96:A97"/>
    <mergeCell ref="D96:D97"/>
    <mergeCell ref="A98:A99"/>
    <mergeCell ref="D98:D99"/>
    <mergeCell ref="A101:A102"/>
    <mergeCell ref="D101:D102"/>
    <mergeCell ref="A103:A106"/>
    <mergeCell ref="D103:D106"/>
    <mergeCell ref="A107:A108"/>
    <mergeCell ref="D107:D108"/>
    <mergeCell ref="A109:A112"/>
    <mergeCell ref="D109:D112"/>
    <mergeCell ref="A113:A114"/>
    <mergeCell ref="D113:D114"/>
    <mergeCell ref="A115:A118"/>
    <mergeCell ref="D115:D118"/>
    <mergeCell ref="A119:A120"/>
    <mergeCell ref="D119:D120"/>
    <mergeCell ref="A121:A124"/>
    <mergeCell ref="D121:D124"/>
    <mergeCell ref="A125:A126"/>
    <mergeCell ref="D125:D126"/>
    <mergeCell ref="A127:A130"/>
    <mergeCell ref="D127:D130"/>
    <mergeCell ref="A132:A135"/>
    <mergeCell ref="D132:D135"/>
    <mergeCell ref="A136:A137"/>
    <mergeCell ref="D136:D137"/>
    <mergeCell ref="A139:A140"/>
    <mergeCell ref="D139:D140"/>
    <mergeCell ref="A141:A144"/>
    <mergeCell ref="D141:D144"/>
    <mergeCell ref="A146:A147"/>
    <mergeCell ref="D146:D147"/>
    <mergeCell ref="A149:A150"/>
    <mergeCell ref="D149:D150"/>
    <mergeCell ref="A151:A154"/>
    <mergeCell ref="D151:D154"/>
    <mergeCell ref="A158:A159"/>
    <mergeCell ref="D158:D159"/>
    <mergeCell ref="A160:A161"/>
    <mergeCell ref="D160:D161"/>
    <mergeCell ref="A163:A164"/>
    <mergeCell ref="D163:D164"/>
  </mergeCells>
  <hyperlinks>
    <hyperlink r:id="rId1" ref="B4"/>
    <hyperlink r:id="rId1" ref="B6"/>
    <hyperlink r:id="rId1" ref="B10"/>
    <hyperlink r:id="rId1" ref="B20"/>
    <hyperlink r:id="rId1" ref="B23"/>
    <hyperlink r:id="rId1" ref="B29"/>
    <hyperlink r:id="rId1" ref="B34"/>
    <hyperlink r:id="rId1" ref="B38"/>
    <hyperlink r:id="rId1" ref="B43"/>
    <hyperlink r:id="rId1" ref="B47"/>
    <hyperlink r:id="rId1" ref="B65"/>
    <hyperlink r:id="rId1" ref="B85"/>
    <hyperlink r:id="rId1" ref="B93"/>
    <hyperlink r:id="rId1" ref="B107"/>
    <hyperlink r:id="rId1" ref="B109"/>
    <hyperlink r:id="rId1" ref="B119"/>
    <hyperlink r:id="rId1" ref="B121"/>
    <hyperlink r:id="rId1" ref="B132"/>
    <hyperlink r:id="rId1" ref="B136"/>
    <hyperlink r:id="rId1" ref="B139"/>
    <hyperlink r:id="rId1" ref="B141"/>
    <hyperlink r:id="rId1" ref="B146"/>
    <hyperlink r:id="rId1" ref="B149"/>
    <hyperlink r:id="rId1" ref="B151"/>
    <hyperlink r:id="rId1" ref="B163"/>
  </hyperlinks>
  <printOptions headings="0" gridLines="1"/>
  <pageMargins left="0" right="0" top="0" bottom="0" header="0" footer="0"/>
  <pageSetup paperSize="9" scale="100" fitToWidth="1" fitToHeight="1" pageOrder="overThenDown" orientation="portrait" usePrinterDefaults="1" blackAndWhite="0" draft="0" cellComments="none" useFirstPageNumber="0" errors="displayed" horizontalDpi="600" verticalDpi="600" copies="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1"/>
  </sheetPr>
  <sheetViews>
    <sheetView zoomScale="100" workbookViewId="0">
      <pane ySplit="2" topLeftCell="A3" activePane="bottomLeft" state="frozen"/>
      <selection activeCell="B4" activeCellId="0" sqref="B4"/>
    </sheetView>
  </sheetViews>
  <sheetFormatPr defaultColWidth="12.630000000000001" defaultRowHeight="15.75" customHeight="1"/>
  <cols>
    <col customWidth="1" min="1" max="1" width="19.629999999999999"/>
    <col customWidth="1" min="2" max="2" width="142.25"/>
    <col customWidth="1" min="3" max="3" width="16.379999999999999"/>
    <col customWidth="1" min="4" max="4" width="27.25"/>
    <col customWidth="1" min="5" max="5" width="35"/>
  </cols>
  <sheetData>
    <row r="1" ht="16.5">
      <c r="A1" s="781" t="s">
        <v>715</v>
      </c>
      <c r="D1" s="829"/>
      <c r="E1" s="829"/>
    </row>
    <row r="2">
      <c r="A2" s="782" t="s">
        <v>2</v>
      </c>
      <c r="B2" s="782" t="s">
        <v>609</v>
      </c>
      <c r="C2" s="782" t="s">
        <v>610</v>
      </c>
      <c r="D2" s="830" t="s">
        <v>1153</v>
      </c>
      <c r="E2" s="830" t="s">
        <v>1154</v>
      </c>
    </row>
    <row r="3">
      <c r="A3" s="802"/>
      <c r="B3" s="785" t="s">
        <v>1155</v>
      </c>
      <c r="C3" s="784"/>
      <c r="D3" s="784"/>
      <c r="E3" s="784"/>
    </row>
    <row r="4" ht="31.5" customHeight="1">
      <c r="A4" s="831" t="s">
        <v>735</v>
      </c>
      <c r="B4" s="832" t="str">
        <f>HYPERLINK("https://dm.henkel-dam.com/is/content/henkel/ru-ceresit-tds-in10-gruntinterier","Грунтовка под финишную отделку")</f>
        <v xml:space="preserve">Грунтовка под финишную отделку</v>
      </c>
      <c r="C4" s="833" t="s">
        <v>613</v>
      </c>
      <c r="D4" s="834" t="s">
        <v>1156</v>
      </c>
      <c r="E4" s="834" t="s">
        <v>1157</v>
      </c>
    </row>
    <row r="5" ht="31.5" customHeight="1">
      <c r="A5" s="789"/>
      <c r="B5" s="835" t="s">
        <v>736</v>
      </c>
      <c r="C5" s="836" t="s">
        <v>647</v>
      </c>
      <c r="D5" s="837"/>
      <c r="E5" s="837"/>
    </row>
    <row r="6">
      <c r="A6" s="802"/>
      <c r="B6" s="838" t="s">
        <v>1158</v>
      </c>
      <c r="C6" s="839"/>
      <c r="D6" s="840"/>
      <c r="E6" s="840"/>
    </row>
    <row r="7">
      <c r="A7" s="831" t="s">
        <v>738</v>
      </c>
      <c r="B7" s="832" t="str">
        <f>HYPERLINK("https://dm.henkel-dam.com/is/content/henkel/ru-ceresit-tds-in10-gruntinterier","Грунтовка под финишную отделку")</f>
        <v xml:space="preserve">Грунтовка под финишную отделку</v>
      </c>
      <c r="C7" s="833" t="s">
        <v>613</v>
      </c>
      <c r="D7" s="834" t="s">
        <v>1159</v>
      </c>
      <c r="E7" s="834" t="s">
        <v>1160</v>
      </c>
    </row>
    <row r="8">
      <c r="A8" s="789"/>
      <c r="B8" s="835" t="s">
        <v>739</v>
      </c>
      <c r="C8" s="836" t="s">
        <v>647</v>
      </c>
      <c r="D8" s="837"/>
      <c r="E8" s="837"/>
    </row>
    <row r="9">
      <c r="A9" s="802"/>
      <c r="B9" s="838" t="s">
        <v>1161</v>
      </c>
      <c r="C9" s="839"/>
      <c r="D9" s="840"/>
      <c r="E9" s="840"/>
    </row>
    <row r="10">
      <c r="A10" s="831" t="s">
        <v>230</v>
      </c>
      <c r="B10" s="832" t="str">
        <f>HYPERLINK("https://dm.henkel-dam.com/is/content/henkel/ru-ceresit-tds-in10-gruntinterier","Грунтовка под финишную отделку")</f>
        <v xml:space="preserve">Грунтовка под финишную отделку</v>
      </c>
      <c r="C10" s="833" t="s">
        <v>613</v>
      </c>
      <c r="D10" s="834" t="s">
        <v>1162</v>
      </c>
      <c r="E10" s="834" t="s">
        <v>1163</v>
      </c>
    </row>
    <row r="11">
      <c r="A11" s="789"/>
      <c r="B11" s="841" t="s">
        <v>732</v>
      </c>
      <c r="C11" s="836" t="s">
        <v>647</v>
      </c>
      <c r="D11" s="837"/>
      <c r="E11" s="837"/>
    </row>
    <row r="12">
      <c r="A12" s="831" t="s">
        <v>1164</v>
      </c>
      <c r="B12" s="832" t="str">
        <f>HYPERLINK("https://dm.henkel-dam.com/is/content/henkel/ru-ceresit-tds-in10-gruntinterier","Грунтовка под финишную отделку")</f>
        <v xml:space="preserve">Грунтовка под финишную отделку</v>
      </c>
      <c r="C12" s="833" t="s">
        <v>613</v>
      </c>
      <c r="D12" s="834" t="s">
        <v>1165</v>
      </c>
      <c r="E12" s="834" t="s">
        <v>1166</v>
      </c>
    </row>
    <row r="13">
      <c r="A13" s="789"/>
      <c r="B13" s="841" t="s">
        <v>1167</v>
      </c>
      <c r="C13" s="836" t="s">
        <v>647</v>
      </c>
      <c r="D13" s="837"/>
      <c r="E13" s="837"/>
    </row>
    <row r="14">
      <c r="A14" s="802"/>
      <c r="B14" s="838" t="s">
        <v>1168</v>
      </c>
      <c r="C14" s="839"/>
      <c r="D14" s="840"/>
      <c r="E14" s="840"/>
    </row>
    <row r="15">
      <c r="A15" s="831" t="s">
        <v>718</v>
      </c>
      <c r="B15" s="832" t="s">
        <v>1169</v>
      </c>
      <c r="C15" s="793" t="s">
        <v>613</v>
      </c>
      <c r="D15" s="834" t="s">
        <v>1170</v>
      </c>
      <c r="E15" s="834" t="s">
        <v>1171</v>
      </c>
    </row>
    <row r="16">
      <c r="A16" s="789"/>
      <c r="B16" s="841" t="s">
        <v>1172</v>
      </c>
      <c r="C16" s="799" t="s">
        <v>647</v>
      </c>
      <c r="D16" s="837"/>
      <c r="E16" s="837"/>
    </row>
    <row r="17">
      <c r="A17" s="831" t="s">
        <v>723</v>
      </c>
      <c r="B17" s="832" t="s">
        <v>1169</v>
      </c>
      <c r="C17" s="833" t="s">
        <v>613</v>
      </c>
      <c r="D17" s="834" t="s">
        <v>1173</v>
      </c>
      <c r="E17" s="834" t="s">
        <v>1174</v>
      </c>
    </row>
    <row r="18">
      <c r="A18" s="789"/>
      <c r="B18" s="841" t="s">
        <v>1175</v>
      </c>
      <c r="C18" s="836" t="s">
        <v>647</v>
      </c>
      <c r="D18" s="837"/>
      <c r="E18" s="837"/>
    </row>
    <row r="19">
      <c r="A19" s="802"/>
      <c r="B19" s="838" t="s">
        <v>1176</v>
      </c>
      <c r="C19" s="839"/>
      <c r="D19" s="840"/>
      <c r="E19" s="840"/>
    </row>
    <row r="20">
      <c r="A20" s="831" t="s">
        <v>232</v>
      </c>
      <c r="B20" s="832" t="s">
        <v>743</v>
      </c>
      <c r="C20" s="842" t="s">
        <v>613</v>
      </c>
      <c r="D20" s="834" t="s">
        <v>1156</v>
      </c>
      <c r="E20" s="834" t="s">
        <v>1177</v>
      </c>
    </row>
    <row r="21">
      <c r="A21" s="789"/>
      <c r="B21" s="841" t="s">
        <v>745</v>
      </c>
      <c r="C21" s="843" t="s">
        <v>647</v>
      </c>
      <c r="D21" s="837"/>
      <c r="E21" s="837"/>
    </row>
    <row r="22">
      <c r="A22" s="831" t="s">
        <v>746</v>
      </c>
      <c r="B22" s="832" t="s">
        <v>743</v>
      </c>
      <c r="C22" s="842" t="s">
        <v>613</v>
      </c>
      <c r="D22" s="834" t="s">
        <v>1178</v>
      </c>
      <c r="E22" s="834" t="s">
        <v>532</v>
      </c>
    </row>
    <row r="23">
      <c r="A23" s="789"/>
      <c r="B23" s="835" t="s">
        <v>747</v>
      </c>
      <c r="C23" s="843" t="s">
        <v>647</v>
      </c>
      <c r="D23" s="837"/>
      <c r="E23" s="837"/>
    </row>
    <row r="24">
      <c r="A24" s="802"/>
      <c r="B24" s="838" t="s">
        <v>1179</v>
      </c>
      <c r="C24" s="839"/>
      <c r="D24" s="840"/>
      <c r="E24" s="840"/>
    </row>
    <row r="25" ht="21" customHeight="1">
      <c r="A25" s="831" t="s">
        <v>742</v>
      </c>
      <c r="B25" s="832" t="s">
        <v>743</v>
      </c>
      <c r="C25" s="842" t="s">
        <v>613</v>
      </c>
      <c r="D25" s="834" t="s">
        <v>1159</v>
      </c>
      <c r="E25" s="834" t="s">
        <v>1180</v>
      </c>
    </row>
    <row r="26" ht="21" customHeight="1">
      <c r="A26" s="789"/>
      <c r="B26" s="835" t="s">
        <v>744</v>
      </c>
      <c r="C26" s="843" t="s">
        <v>647</v>
      </c>
      <c r="D26" s="837"/>
      <c r="E26" s="837"/>
    </row>
    <row r="27">
      <c r="A27" s="831" t="s">
        <v>236</v>
      </c>
      <c r="B27" s="832" t="s">
        <v>743</v>
      </c>
      <c r="C27" s="833" t="s">
        <v>613</v>
      </c>
      <c r="D27" s="834" t="s">
        <v>1156</v>
      </c>
      <c r="E27" s="834" t="s">
        <v>1181</v>
      </c>
    </row>
    <row r="28">
      <c r="A28" s="789"/>
      <c r="B28" s="841" t="s">
        <v>747</v>
      </c>
      <c r="C28" s="836" t="s">
        <v>647</v>
      </c>
      <c r="D28" s="837"/>
      <c r="E28" s="837"/>
    </row>
    <row r="29">
      <c r="A29" s="802"/>
      <c r="B29" s="838" t="s">
        <v>1182</v>
      </c>
      <c r="C29" s="839"/>
      <c r="D29" s="840"/>
      <c r="E29" s="840"/>
    </row>
    <row r="30">
      <c r="A30" s="844" t="s">
        <v>1164</v>
      </c>
      <c r="B30" s="845" t="str">
        <f>HYPERLINK("https://dm.henkel-dam.com/is/content/henkel/ru-ceresit-tds-in10-gruntinterier","Грунтовка под финишную отделку")</f>
        <v xml:space="preserve">Грунтовка под финишную отделку</v>
      </c>
      <c r="C30" s="846" t="s">
        <v>613</v>
      </c>
      <c r="D30" s="834"/>
      <c r="E30" s="834"/>
    </row>
    <row r="31">
      <c r="A31" s="789"/>
      <c r="B31" s="847" t="s">
        <v>750</v>
      </c>
      <c r="C31" s="848" t="s">
        <v>647</v>
      </c>
      <c r="D31" s="837"/>
      <c r="E31" s="837"/>
    </row>
    <row r="32">
      <c r="A32" s="802"/>
      <c r="B32" s="838" t="s">
        <v>1183</v>
      </c>
      <c r="C32" s="839"/>
      <c r="D32" s="840"/>
      <c r="E32" s="840"/>
    </row>
    <row r="33">
      <c r="A33" s="831" t="s">
        <v>234</v>
      </c>
      <c r="B33" s="832" t="s">
        <v>743</v>
      </c>
      <c r="C33" s="833" t="s">
        <v>613</v>
      </c>
      <c r="D33" s="834" t="s">
        <v>1162</v>
      </c>
      <c r="E33" s="834" t="s">
        <v>1184</v>
      </c>
    </row>
    <row r="34">
      <c r="A34" s="789"/>
      <c r="B34" s="841" t="s">
        <v>750</v>
      </c>
      <c r="C34" s="836" t="s">
        <v>647</v>
      </c>
      <c r="D34" s="837"/>
      <c r="E34" s="837"/>
    </row>
    <row r="35">
      <c r="A35" s="844" t="s">
        <v>236</v>
      </c>
      <c r="B35" s="845" t="s">
        <v>743</v>
      </c>
      <c r="C35" s="849" t="s">
        <v>613</v>
      </c>
      <c r="D35" s="834"/>
      <c r="E35" s="834"/>
    </row>
    <row r="36">
      <c r="A36" s="789"/>
      <c r="B36" s="847" t="s">
        <v>1185</v>
      </c>
      <c r="C36" s="850" t="s">
        <v>647</v>
      </c>
      <c r="D36" s="837"/>
      <c r="E36" s="837"/>
    </row>
    <row r="37">
      <c r="A37" s="802"/>
      <c r="B37" s="838" t="s">
        <v>1186</v>
      </c>
      <c r="C37" s="839"/>
      <c r="D37" s="840"/>
      <c r="E37" s="840"/>
    </row>
    <row r="38">
      <c r="A38" s="831" t="s">
        <v>12</v>
      </c>
      <c r="B38" s="832" t="str">
        <f>HYPERLINK("http://www.ceresit.ru/content/dam/uac/ceresit/russia/movedAssets/master/certificates/TO2019/CT17-17Morozostoykaya.pdf","Грунтовка глубокого проникновения")</f>
        <v xml:space="preserve">Грунтовка глубокого проникновения</v>
      </c>
      <c r="C38" s="833" t="s">
        <v>613</v>
      </c>
      <c r="D38" s="834" t="s">
        <v>729</v>
      </c>
      <c r="E38" s="834"/>
    </row>
    <row r="39">
      <c r="A39" s="789"/>
      <c r="B39" s="835" t="s">
        <v>728</v>
      </c>
      <c r="C39" s="836" t="s">
        <v>613</v>
      </c>
      <c r="D39" s="837"/>
      <c r="E39" s="837"/>
    </row>
    <row r="40">
      <c r="A40" s="802"/>
      <c r="B40" s="838" t="s">
        <v>1187</v>
      </c>
      <c r="C40" s="839"/>
      <c r="D40" s="840"/>
      <c r="E40" s="840"/>
    </row>
    <row r="41" ht="29.25" customHeight="1">
      <c r="A41" s="831" t="s">
        <v>765</v>
      </c>
      <c r="B41" s="832" t="str">
        <f>HYPERLINK("http://www.ceresit.ru/content/dam/uac/ceresit/russia/movedAssets/master/certificates/TO2019/CT19Betonkontakt.pdf","Грунтовка Бетонконтакт")</f>
        <v xml:space="preserve">Грунтовка Бетонконтакт</v>
      </c>
      <c r="C41" s="833" t="s">
        <v>613</v>
      </c>
      <c r="D41" s="834" t="s">
        <v>1188</v>
      </c>
      <c r="E41" s="834" t="s">
        <v>1189</v>
      </c>
    </row>
    <row r="42" ht="29.25" customHeight="1">
      <c r="A42" s="789"/>
      <c r="B42" s="835" t="s">
        <v>761</v>
      </c>
      <c r="C42" s="836">
        <f>6.9+5.1</f>
        <v>12</v>
      </c>
      <c r="D42" s="837"/>
      <c r="E42" s="837"/>
    </row>
    <row r="43" ht="23.25" customHeight="1">
      <c r="A43" s="831" t="s">
        <v>769</v>
      </c>
      <c r="B43" s="832" t="str">
        <f>HYPERLINK("http://www.ceresit.ru/content/dam/uac/ceresit/russia/movedAssets/master/certificates/TO2019/CT19Betonkontakt.pdf","Грунтовка Бетонконтакт")</f>
        <v xml:space="preserve">Грунтовка Бетонконтакт</v>
      </c>
      <c r="C43" s="833" t="s">
        <v>613</v>
      </c>
      <c r="D43" s="834" t="s">
        <v>1190</v>
      </c>
      <c r="E43" s="834" t="s">
        <v>1191</v>
      </c>
    </row>
    <row r="44" ht="23.25" customHeight="1">
      <c r="A44" s="789"/>
      <c r="B44" s="835" t="s">
        <v>761</v>
      </c>
      <c r="C44" s="836">
        <f>9+5</f>
        <v>14</v>
      </c>
      <c r="D44" s="837"/>
      <c r="E44" s="837"/>
    </row>
    <row r="45" ht="24" customHeight="1">
      <c r="A45" s="831" t="s">
        <v>774</v>
      </c>
      <c r="B45" s="832" t="str">
        <f>HYPERLINK("http://www.ceresit.ru/content/dam/uac/ceresit/russia/movedAssets/master/certificates/TO2019/CT19Betonkontakt.pdf","Грунтовка Бетонконтакт")</f>
        <v xml:space="preserve">Грунтовка Бетонконтакт</v>
      </c>
      <c r="C45" s="833" t="s">
        <v>613</v>
      </c>
      <c r="D45" s="834" t="s">
        <v>1192</v>
      </c>
      <c r="E45" s="834" t="s">
        <v>1193</v>
      </c>
    </row>
    <row r="46" ht="24" customHeight="1">
      <c r="A46" s="789"/>
      <c r="B46" s="835" t="s">
        <v>761</v>
      </c>
      <c r="C46" s="836">
        <f>9+5</f>
        <v>14</v>
      </c>
      <c r="D46" s="837"/>
      <c r="E46" s="837"/>
    </row>
    <row r="47">
      <c r="A47" s="802"/>
      <c r="B47" s="838" t="s">
        <v>1194</v>
      </c>
      <c r="C47" s="839"/>
      <c r="D47" s="840"/>
      <c r="E47" s="840"/>
    </row>
    <row r="48" ht="22.5" customHeight="1">
      <c r="A48" s="831" t="s">
        <v>760</v>
      </c>
      <c r="B48" s="832" t="str">
        <f>HYPERLINK("http://www.ceresit.ru/content/dam/uac/ceresit/russia/movedAssets/master/certificates/TO2019/CT17-17Morozostoykaya.pdf","Грунтовка глубокого проникновения")</f>
        <v xml:space="preserve">Грунтовка глубокого проникновения</v>
      </c>
      <c r="C48" s="833" t="s">
        <v>613</v>
      </c>
      <c r="D48" s="834" t="s">
        <v>1188</v>
      </c>
      <c r="E48" s="834" t="s">
        <v>1195</v>
      </c>
    </row>
    <row r="49" ht="22.5" customHeight="1">
      <c r="A49" s="789"/>
      <c r="B49" s="835" t="s">
        <v>761</v>
      </c>
      <c r="C49" s="836">
        <f>6.9+5.1</f>
        <v>12</v>
      </c>
      <c r="D49" s="837"/>
      <c r="E49" s="837"/>
    </row>
    <row r="50" ht="22.5" customHeight="1">
      <c r="A50" s="844" t="s">
        <v>1196</v>
      </c>
      <c r="B50" s="845" t="str">
        <f>HYPERLINK("https://dm.henkel-dam.com/is/content/henkel/ru-ceresit-tds-in10-gruntinterier","Грунтовка под финишную отделку")</f>
        <v xml:space="preserve">Грунтовка под финишную отделку</v>
      </c>
      <c r="C50" s="849" t="s">
        <v>613</v>
      </c>
      <c r="D50" s="834"/>
      <c r="E50" s="834"/>
    </row>
    <row r="51" ht="22.5" customHeight="1">
      <c r="A51" s="789"/>
      <c r="B51" s="847" t="s">
        <v>761</v>
      </c>
      <c r="C51" s="850">
        <f>6.9+5.1</f>
        <v>12</v>
      </c>
      <c r="D51" s="837"/>
      <c r="E51" s="837"/>
    </row>
    <row r="52" ht="24" customHeight="1">
      <c r="A52" s="831" t="s">
        <v>766</v>
      </c>
      <c r="B52" s="832" t="str">
        <f>HYPERLINK("http://www.ceresit.ru/content/dam/uac/ceresit/russia/movedAssets/master/certificates/TO2019/CT17-17Morozostoykaya.pdf","Грунтовка глубокого проникновения")</f>
        <v xml:space="preserve">Грунтовка глубокого проникновения</v>
      </c>
      <c r="C52" s="833" t="s">
        <v>613</v>
      </c>
      <c r="D52" s="834" t="s">
        <v>1190</v>
      </c>
      <c r="E52" s="834" t="s">
        <v>1191</v>
      </c>
    </row>
    <row r="53" ht="24" customHeight="1">
      <c r="A53" s="789"/>
      <c r="B53" s="835" t="s">
        <v>761</v>
      </c>
      <c r="C53" s="836">
        <f>9+5</f>
        <v>14</v>
      </c>
      <c r="D53" s="837"/>
      <c r="E53" s="837"/>
    </row>
    <row r="54" ht="21" customHeight="1">
      <c r="A54" s="831" t="s">
        <v>770</v>
      </c>
      <c r="B54" s="832" t="str">
        <f>HYPERLINK("http://www.ceresit.ru/content/dam/uac/ceresit/russia/movedAssets/master/certificates/TO2019/CT17-17Morozostoykaya.pdf","Грунтовка глубокого проникновения")</f>
        <v xml:space="preserve">Грунтовка глубокого проникновения</v>
      </c>
      <c r="C54" s="833" t="s">
        <v>613</v>
      </c>
      <c r="D54" s="834" t="s">
        <v>1192</v>
      </c>
      <c r="E54" s="834" t="s">
        <v>1193</v>
      </c>
    </row>
    <row r="55" ht="21" customHeight="1">
      <c r="A55" s="789"/>
      <c r="B55" s="835" t="s">
        <v>761</v>
      </c>
      <c r="C55" s="836">
        <f>9+5</f>
        <v>14</v>
      </c>
      <c r="D55" s="837"/>
      <c r="E55" s="837"/>
    </row>
    <row r="56">
      <c r="A56" s="831" t="s">
        <v>775</v>
      </c>
      <c r="B56" s="832" t="str">
        <f>HYPERLINK("http://www.ceresit.ru/content/dam/uac/ceresit/russia/movedAssets/master/certificates/TO2019/CT17-17Morozostoykaya.pdf","Грунтовка глубокого проникновения")</f>
        <v xml:space="preserve">Грунтовка глубокого проникновения</v>
      </c>
      <c r="C56" s="842" t="s">
        <v>613</v>
      </c>
      <c r="D56" s="834" t="s">
        <v>1197</v>
      </c>
      <c r="E56" s="834" t="s">
        <v>1198</v>
      </c>
    </row>
    <row r="57">
      <c r="A57" s="789"/>
      <c r="B57" s="835" t="s">
        <v>761</v>
      </c>
      <c r="C57" s="843">
        <f>6.9+5.1</f>
        <v>12</v>
      </c>
      <c r="D57" s="837"/>
      <c r="E57" s="837"/>
    </row>
    <row r="58">
      <c r="A58" s="831" t="s">
        <v>778</v>
      </c>
      <c r="B58" s="832" t="str">
        <f>HYPERLINK("http://www.ceresit.ru/content/dam/uac/ceresit/russia/movedAssets/master/certificates/TO2019/CT17-17Morozostoykaya.pdf","Грунтовка глубокого проникновения")</f>
        <v xml:space="preserve">Грунтовка глубокого проникновения</v>
      </c>
      <c r="C58" s="842" t="s">
        <v>613</v>
      </c>
      <c r="D58" s="834" t="s">
        <v>1188</v>
      </c>
      <c r="E58" s="834" t="s">
        <v>1199</v>
      </c>
    </row>
    <row r="59" ht="28.5">
      <c r="A59" s="794"/>
      <c r="B59" s="851" t="s">
        <v>1200</v>
      </c>
      <c r="C59" s="852" t="s">
        <v>647</v>
      </c>
      <c r="D59" s="853"/>
      <c r="E59" s="853"/>
    </row>
    <row r="60">
      <c r="A60" s="789"/>
      <c r="B60" s="835" t="s">
        <v>761</v>
      </c>
      <c r="C60" s="843">
        <f>6.9+5.1</f>
        <v>12</v>
      </c>
      <c r="D60" s="837"/>
      <c r="E60" s="837"/>
    </row>
    <row r="61">
      <c r="A61" s="802"/>
      <c r="B61" s="838" t="s">
        <v>1201</v>
      </c>
      <c r="C61" s="839"/>
      <c r="D61" s="840"/>
      <c r="E61" s="840"/>
    </row>
    <row r="62" ht="18" customHeight="1">
      <c r="A62" s="854" t="s">
        <v>1202</v>
      </c>
      <c r="B62" s="855" t="str">
        <f>HYPERLINK("http://www.ceresit.ru/content/dam/uac/ceresit/russia/movedAssets/master/certificates/TO2019/CT19Betonkontakt.pdf","Грунтовка Бетонконтакт")</f>
        <v xml:space="preserve">Грунтовка Бетонконтакт</v>
      </c>
      <c r="C62" s="856" t="s">
        <v>613</v>
      </c>
      <c r="D62" s="834" t="s">
        <v>1203</v>
      </c>
      <c r="E62" s="834" t="s">
        <v>498</v>
      </c>
    </row>
    <row r="63" ht="18" customHeight="1">
      <c r="A63" s="789"/>
      <c r="B63" s="857" t="s">
        <v>1204</v>
      </c>
      <c r="C63" s="858">
        <f>11+5</f>
        <v>16</v>
      </c>
      <c r="D63" s="837"/>
      <c r="E63" s="837"/>
    </row>
    <row r="64" ht="18" customHeight="1">
      <c r="A64" s="831" t="s">
        <v>786</v>
      </c>
      <c r="B64" s="832" t="str">
        <f>HYPERLINK("http://www.ceresit.ru/content/dam/uac/ceresit/russia/movedAssets/master/certificates/TO2019/CT19Betonkontakt.pdf","Грунтовка Бетонконтакт")</f>
        <v xml:space="preserve">Грунтовка Бетонконтакт</v>
      </c>
      <c r="C64" s="842" t="s">
        <v>613</v>
      </c>
      <c r="D64" s="834" t="s">
        <v>1205</v>
      </c>
      <c r="E64" s="834" t="s">
        <v>1206</v>
      </c>
    </row>
    <row r="65">
      <c r="A65" s="789"/>
      <c r="B65" s="835" t="s">
        <v>783</v>
      </c>
      <c r="C65" s="843">
        <f>11+5</f>
        <v>16</v>
      </c>
      <c r="D65" s="837"/>
      <c r="E65" s="837"/>
    </row>
    <row r="66">
      <c r="A66" s="831" t="s">
        <v>1207</v>
      </c>
      <c r="B66" s="832" t="str">
        <f>HYPERLINK("http://www.ceresit.ru/content/dam/uac/ceresit/russia/movedAssets/master/certificates/TO2019/CT19Betonkontakt.pdf","Грунтовка Бетонконтакт")</f>
        <v xml:space="preserve">Грунтовка Бетонконтакт</v>
      </c>
      <c r="C66" s="842" t="s">
        <v>613</v>
      </c>
      <c r="D66" s="834" t="s">
        <v>1208</v>
      </c>
      <c r="E66" s="834" t="s">
        <v>1206</v>
      </c>
    </row>
    <row r="67">
      <c r="A67" s="789"/>
      <c r="B67" s="835" t="s">
        <v>1209</v>
      </c>
      <c r="C67" s="843">
        <f>11+5</f>
        <v>16</v>
      </c>
      <c r="D67" s="837"/>
      <c r="E67" s="837"/>
    </row>
    <row r="68">
      <c r="A68" s="802"/>
      <c r="B68" s="838" t="s">
        <v>1210</v>
      </c>
      <c r="C68" s="839"/>
      <c r="D68" s="840"/>
      <c r="E68" s="840"/>
    </row>
    <row r="69" ht="18" customHeight="1">
      <c r="A69" s="854" t="s">
        <v>1196</v>
      </c>
      <c r="B69" s="855" t="str">
        <f>HYPERLINK("http://www.ceresit.ru/content/dam/uac/ceresit/russia/movedAssets/master/certificates/TO2019/CT17-17Morozostoykaya.pdf","Грунтовка глубокого проникновения")</f>
        <v xml:space="preserve">Грунтовка глубокого проникновения</v>
      </c>
      <c r="C69" s="856" t="s">
        <v>613</v>
      </c>
      <c r="D69" s="834" t="s">
        <v>1203</v>
      </c>
      <c r="E69" s="834" t="s">
        <v>498</v>
      </c>
    </row>
    <row r="70" ht="18" customHeight="1">
      <c r="A70" s="789"/>
      <c r="B70" s="857" t="s">
        <v>1204</v>
      </c>
      <c r="C70" s="858">
        <f>11+5</f>
        <v>16</v>
      </c>
      <c r="D70" s="837"/>
      <c r="E70" s="837"/>
    </row>
    <row r="71" ht="18" customHeight="1">
      <c r="A71" s="831" t="s">
        <v>782</v>
      </c>
      <c r="B71" s="832" t="str">
        <f>HYPERLINK("http://www.ceresit.ru/content/dam/uac/ceresit/russia/movedAssets/master/certificates/TO2019/CT17-17Morozostoykaya.pdf","Грунтовка глубокого проникновения")</f>
        <v xml:space="preserve">Грунтовка глубокого проникновения</v>
      </c>
      <c r="C71" s="842" t="s">
        <v>613</v>
      </c>
      <c r="D71" s="834" t="s">
        <v>1205</v>
      </c>
      <c r="E71" s="834" t="s">
        <v>1206</v>
      </c>
    </row>
    <row r="72">
      <c r="A72" s="789"/>
      <c r="B72" s="835" t="s">
        <v>783</v>
      </c>
      <c r="C72" s="843">
        <f>11+5</f>
        <v>16</v>
      </c>
      <c r="D72" s="837"/>
      <c r="E72" s="837"/>
    </row>
    <row r="73">
      <c r="A73" s="831" t="s">
        <v>340</v>
      </c>
      <c r="B73" s="832" t="str">
        <f>HYPERLINK("http://www.ceresit.ru/content/dam/uac/ceresit/russia/movedAssets/master/certificates/TO2019/CT17-17Morozostoykaya.pdf","Грунтовка глубокого проникновения")</f>
        <v xml:space="preserve">Грунтовка глубокого проникновения</v>
      </c>
      <c r="C73" s="842" t="s">
        <v>613</v>
      </c>
      <c r="D73" s="834" t="s">
        <v>1208</v>
      </c>
      <c r="E73" s="834" t="s">
        <v>1206</v>
      </c>
    </row>
    <row r="74">
      <c r="A74" s="789"/>
      <c r="B74" s="835" t="s">
        <v>1209</v>
      </c>
      <c r="C74" s="843">
        <f>11+5</f>
        <v>16</v>
      </c>
      <c r="D74" s="837"/>
      <c r="E74" s="837"/>
    </row>
    <row r="75">
      <c r="A75" s="852"/>
      <c r="B75" s="859"/>
      <c r="C75" s="798"/>
      <c r="D75" s="860"/>
      <c r="E75" s="860"/>
    </row>
    <row r="76">
      <c r="A76" s="831" t="s">
        <v>336</v>
      </c>
      <c r="B76" s="832" t="s">
        <v>743</v>
      </c>
      <c r="C76" s="842" t="s">
        <v>613</v>
      </c>
      <c r="D76" s="834" t="s">
        <v>753</v>
      </c>
      <c r="E76" s="834" t="s">
        <v>540</v>
      </c>
    </row>
    <row r="77">
      <c r="A77" s="789"/>
      <c r="B77" s="835" t="s">
        <v>1211</v>
      </c>
      <c r="C77" s="843" t="s">
        <v>752</v>
      </c>
      <c r="D77" s="837"/>
      <c r="E77" s="837"/>
    </row>
    <row r="78">
      <c r="A78" s="831" t="s">
        <v>140</v>
      </c>
      <c r="B78" s="832" t="str">
        <f>HYPERLINK("https://dm.henkel-dam.com/is/content/henkel/ru-ceresit-tds-in10-gruntinterier","Грунтовка под финишную отделку")</f>
        <v xml:space="preserve">Грунтовка под финишную отделку</v>
      </c>
      <c r="C78" s="833" t="s">
        <v>613</v>
      </c>
      <c r="D78" s="834" t="s">
        <v>1156</v>
      </c>
      <c r="E78" s="834" t="s">
        <v>1212</v>
      </c>
    </row>
    <row r="79">
      <c r="A79" s="789"/>
      <c r="B79" s="835" t="s">
        <v>1213</v>
      </c>
      <c r="C79" s="836" t="s">
        <v>613</v>
      </c>
      <c r="D79" s="837"/>
      <c r="E79" s="837"/>
    </row>
    <row r="80">
      <c r="A80" s="861" t="s">
        <v>22</v>
      </c>
      <c r="B80" s="862" t="str">
        <f>HYPERLINK("http://www.teohim.ru/beton/mtr/fljuat/","Пропитка упрочняющая обеспыливающая")</f>
        <v xml:space="preserve">Пропитка упрочняющая обеспыливающая</v>
      </c>
      <c r="C80" s="863" t="s">
        <v>613</v>
      </c>
      <c r="D80" s="864" t="s">
        <v>1214</v>
      </c>
      <c r="E80" s="864"/>
    </row>
    <row r="81">
      <c r="A81" s="861"/>
      <c r="B81" s="865"/>
      <c r="C81" s="833"/>
      <c r="D81" s="864"/>
      <c r="E81" s="864"/>
    </row>
    <row r="82">
      <c r="A82" s="866" t="s">
        <v>1202</v>
      </c>
      <c r="B82" s="867" t="s">
        <v>761</v>
      </c>
      <c r="C82" s="868">
        <f>6.9+5.1</f>
        <v>12</v>
      </c>
      <c r="D82" s="864"/>
      <c r="E82" s="864"/>
    </row>
    <row r="83">
      <c r="A83" s="831" t="s">
        <v>790</v>
      </c>
      <c r="B83" s="832" t="s">
        <v>791</v>
      </c>
      <c r="C83" s="833" t="s">
        <v>613</v>
      </c>
      <c r="D83" s="834" t="s">
        <v>1215</v>
      </c>
      <c r="E83" s="834" t="s">
        <v>1216</v>
      </c>
    </row>
    <row r="84">
      <c r="A84" s="789"/>
      <c r="B84" s="835" t="s">
        <v>793</v>
      </c>
      <c r="C84" s="836">
        <v>5</v>
      </c>
      <c r="D84" s="837"/>
      <c r="E84" s="837"/>
    </row>
  </sheetData>
  <mergeCells count="97">
    <mergeCell ref="A1:C1"/>
    <mergeCell ref="A4:A5"/>
    <mergeCell ref="D4:D5"/>
    <mergeCell ref="E4:E5"/>
    <mergeCell ref="A7:A8"/>
    <mergeCell ref="D7:D8"/>
    <mergeCell ref="E7:E8"/>
    <mergeCell ref="A10:A11"/>
    <mergeCell ref="D10:D11"/>
    <mergeCell ref="E10:E11"/>
    <mergeCell ref="A12:A13"/>
    <mergeCell ref="D12:D13"/>
    <mergeCell ref="E12:E13"/>
    <mergeCell ref="A15:A16"/>
    <mergeCell ref="D15:D16"/>
    <mergeCell ref="E15:E16"/>
    <mergeCell ref="A17:A18"/>
    <mergeCell ref="D17:D18"/>
    <mergeCell ref="E17:E18"/>
    <mergeCell ref="A20:A21"/>
    <mergeCell ref="D20:D21"/>
    <mergeCell ref="E20:E21"/>
    <mergeCell ref="A22:A23"/>
    <mergeCell ref="D22:D23"/>
    <mergeCell ref="E22:E23"/>
    <mergeCell ref="A25:A26"/>
    <mergeCell ref="D25:D26"/>
    <mergeCell ref="E25:E26"/>
    <mergeCell ref="A27:A28"/>
    <mergeCell ref="D27:D28"/>
    <mergeCell ref="E27:E28"/>
    <mergeCell ref="A30:A31"/>
    <mergeCell ref="D30:D31"/>
    <mergeCell ref="E30:E31"/>
    <mergeCell ref="A33:A34"/>
    <mergeCell ref="D33:D34"/>
    <mergeCell ref="E33:E34"/>
    <mergeCell ref="A35:A36"/>
    <mergeCell ref="D35:D36"/>
    <mergeCell ref="E35:E36"/>
    <mergeCell ref="A38:A39"/>
    <mergeCell ref="D38:D39"/>
    <mergeCell ref="E38:E39"/>
    <mergeCell ref="A41:A42"/>
    <mergeCell ref="D41:D42"/>
    <mergeCell ref="E41:E42"/>
    <mergeCell ref="A43:A44"/>
    <mergeCell ref="D43:D44"/>
    <mergeCell ref="E43:E44"/>
    <mergeCell ref="A45:A46"/>
    <mergeCell ref="D45:D46"/>
    <mergeCell ref="E45:E46"/>
    <mergeCell ref="A48:A49"/>
    <mergeCell ref="D48:D49"/>
    <mergeCell ref="E48:E49"/>
    <mergeCell ref="A50:A51"/>
    <mergeCell ref="D50:D51"/>
    <mergeCell ref="E50:E51"/>
    <mergeCell ref="A52:A53"/>
    <mergeCell ref="D52:D53"/>
    <mergeCell ref="E52:E53"/>
    <mergeCell ref="A54:A55"/>
    <mergeCell ref="D54:D55"/>
    <mergeCell ref="E54:E55"/>
    <mergeCell ref="A56:A57"/>
    <mergeCell ref="D56:D57"/>
    <mergeCell ref="E56:E57"/>
    <mergeCell ref="A58:A60"/>
    <mergeCell ref="D58:D60"/>
    <mergeCell ref="E58:E60"/>
    <mergeCell ref="A62:A63"/>
    <mergeCell ref="D62:D63"/>
    <mergeCell ref="E62:E63"/>
    <mergeCell ref="A64:A65"/>
    <mergeCell ref="D64:D65"/>
    <mergeCell ref="E64:E65"/>
    <mergeCell ref="A66:A67"/>
    <mergeCell ref="D66:D67"/>
    <mergeCell ref="E66:E67"/>
    <mergeCell ref="A69:A70"/>
    <mergeCell ref="D69:D70"/>
    <mergeCell ref="E69:E70"/>
    <mergeCell ref="A71:A72"/>
    <mergeCell ref="D71:D72"/>
    <mergeCell ref="E71:E72"/>
    <mergeCell ref="A73:A74"/>
    <mergeCell ref="D73:D74"/>
    <mergeCell ref="E73:E74"/>
    <mergeCell ref="A76:A77"/>
    <mergeCell ref="D76:D77"/>
    <mergeCell ref="E76:E77"/>
    <mergeCell ref="A78:A79"/>
    <mergeCell ref="D78:D79"/>
    <mergeCell ref="E78:E79"/>
    <mergeCell ref="A83:A84"/>
    <mergeCell ref="D83:D84"/>
    <mergeCell ref="E83:E84"/>
  </mergeCells>
  <hyperlinks>
    <hyperlink r:id="rId1" ref="B15"/>
    <hyperlink r:id="rId1" ref="B17"/>
    <hyperlink r:id="rId2" ref="B20"/>
    <hyperlink r:id="rId2" ref="B22"/>
    <hyperlink r:id="rId2" ref="B25"/>
    <hyperlink r:id="rId2" ref="B27"/>
    <hyperlink r:id="rId2" ref="B33"/>
    <hyperlink r:id="rId2" ref="B35"/>
    <hyperlink r:id="rId3" ref="B59"/>
    <hyperlink r:id="rId2" ref="B76"/>
    <hyperlink r:id="rId4" ref="B83"/>
  </hyperlinks>
  <printOptions headings="0" gridLines="1"/>
  <pageMargins left="0" right="0" top="0" bottom="0" header="0" footer="0"/>
  <pageSetup paperSize="9" scale="100" fitToWidth="1" fitToHeight="1" pageOrder="overThenDown" orientation="portrait" usePrinterDefaults="1" blackAndWhite="0" draft="0" cellComments="none" useFirstPageNumber="0" errors="displayed" horizontalDpi="600" verticalDpi="600" copies="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1"/>
  </sheetPr>
  <sheetViews>
    <sheetView zoomScale="100" workbookViewId="0">
      <pane ySplit="2" topLeftCell="A3" activePane="bottomLeft" state="frozen"/>
      <selection activeCell="B4" activeCellId="0" sqref="B4"/>
    </sheetView>
  </sheetViews>
  <sheetFormatPr defaultColWidth="12.630000000000001" defaultRowHeight="15.75" customHeight="1"/>
  <cols>
    <col customWidth="1" min="1" max="1" width="16.379999999999999"/>
    <col customWidth="1" min="2" max="2" width="134.5"/>
    <col customWidth="1" min="3" max="3" width="16.379999999999999"/>
    <col customWidth="1" min="4" max="4" width="25.129999999999999"/>
    <col customWidth="1" min="5" max="6" width="26.75"/>
  </cols>
  <sheetData>
    <row r="1" ht="16.5">
      <c r="A1" s="781" t="s">
        <v>798</v>
      </c>
      <c r="D1" s="869"/>
      <c r="E1" s="870"/>
      <c r="F1" s="781"/>
    </row>
    <row r="2">
      <c r="A2" s="782" t="s">
        <v>2</v>
      </c>
      <c r="B2" s="782" t="s">
        <v>609</v>
      </c>
      <c r="C2" s="782" t="s">
        <v>610</v>
      </c>
      <c r="D2" s="782" t="s">
        <v>799</v>
      </c>
      <c r="E2" s="830" t="s">
        <v>1153</v>
      </c>
      <c r="F2" s="830" t="s">
        <v>1217</v>
      </c>
    </row>
    <row r="3">
      <c r="A3" s="802"/>
      <c r="B3" s="785" t="s">
        <v>1218</v>
      </c>
      <c r="C3" s="784"/>
      <c r="D3" s="804"/>
      <c r="E3" s="871"/>
      <c r="F3" s="804"/>
    </row>
    <row r="4">
      <c r="A4" s="831" t="s">
        <v>25</v>
      </c>
      <c r="B4" s="832" t="str">
        <f>HYPERLINK("http://www.ceresit.ru/content/dam/uac/ceresit/russia/movedAssets/master/certificates/TO2019/CT19Betonkontakt.pdf","Грунтовка Бетонконтакт")</f>
        <v xml:space="preserve">Грунтовка Бетонконтакт</v>
      </c>
      <c r="C4" s="842" t="s">
        <v>613</v>
      </c>
      <c r="D4" s="872"/>
      <c r="E4" s="873"/>
      <c r="F4" s="874" t="s">
        <v>1219</v>
      </c>
    </row>
    <row r="5">
      <c r="A5" s="794"/>
      <c r="B5" s="875" t="s">
        <v>615</v>
      </c>
      <c r="C5" s="876" t="s">
        <v>616</v>
      </c>
      <c r="D5" s="877"/>
      <c r="E5" s="873"/>
      <c r="F5" s="877"/>
    </row>
    <row r="6">
      <c r="A6" s="794"/>
      <c r="B6" s="851" t="s">
        <v>1169</v>
      </c>
      <c r="C6" s="878" t="s">
        <v>613</v>
      </c>
      <c r="D6" s="877"/>
      <c r="E6" s="873"/>
      <c r="F6" s="877"/>
    </row>
    <row r="7" ht="28.5">
      <c r="A7" s="789"/>
      <c r="B7" s="841" t="s">
        <v>1220</v>
      </c>
      <c r="C7" s="843" t="s">
        <v>647</v>
      </c>
      <c r="D7" s="879"/>
      <c r="E7" s="873" t="s">
        <v>1170</v>
      </c>
      <c r="F7" s="879"/>
    </row>
    <row r="8">
      <c r="A8" s="831" t="s">
        <v>810</v>
      </c>
      <c r="B8" s="787" t="str">
        <f>HYPERLINK("http://www.ceresit.ru/content/dam/uac/ceresit/russia/movedAssets/master/certificates/TO2019/CT19Betonkontakt.pdf","Грунтовка Бетонконтакт")</f>
        <v xml:space="preserve">Грунтовка Бетонконтакт</v>
      </c>
      <c r="C8" s="842" t="s">
        <v>613</v>
      </c>
      <c r="D8" s="880"/>
      <c r="E8" s="834"/>
      <c r="F8" s="881" t="s">
        <v>1221</v>
      </c>
    </row>
    <row r="9">
      <c r="A9" s="794"/>
      <c r="B9" s="875" t="s">
        <v>615</v>
      </c>
      <c r="C9" s="876" t="s">
        <v>616</v>
      </c>
      <c r="D9" s="877"/>
      <c r="E9" s="873"/>
      <c r="F9" s="877"/>
    </row>
    <row r="10">
      <c r="A10" s="794"/>
      <c r="B10" s="851" t="str">
        <f>HYPERLINK("http://www.ceresit.ru/content/dam/uac/ceresit/russia/movedAssets/master/certificates/TO2019/CT17-17Morozostoykaya.pdf","Грунтовка глубокого проникновения")</f>
        <v xml:space="preserve">Грунтовка глубокого проникновения</v>
      </c>
      <c r="C10" s="878" t="s">
        <v>613</v>
      </c>
      <c r="D10" s="877"/>
      <c r="E10" s="873"/>
      <c r="F10" s="877"/>
    </row>
    <row r="11">
      <c r="A11" s="794"/>
      <c r="B11" s="875" t="s">
        <v>672</v>
      </c>
      <c r="C11" s="878">
        <v>2</v>
      </c>
      <c r="D11" s="877"/>
      <c r="E11" s="873"/>
      <c r="F11" s="877"/>
    </row>
    <row r="12">
      <c r="A12" s="794"/>
      <c r="B12" s="851" t="str">
        <f>HYPERLINK("https://dm.henkel-dam.com/is/content/henkel/ru-ceresit-tds-in10-gruntinterier","Грунтовка под финишную отделку")</f>
        <v xml:space="preserve">Грунтовка под финишную отделку</v>
      </c>
      <c r="C12" s="878" t="s">
        <v>613</v>
      </c>
      <c r="D12" s="877"/>
      <c r="E12" s="873"/>
      <c r="F12" s="877"/>
    </row>
    <row r="13" ht="28.5">
      <c r="A13" s="789"/>
      <c r="B13" s="790" t="s">
        <v>750</v>
      </c>
      <c r="C13" s="843" t="s">
        <v>647</v>
      </c>
      <c r="D13" s="879"/>
      <c r="E13" s="873" t="s">
        <v>1162</v>
      </c>
      <c r="F13" s="879"/>
    </row>
    <row r="14">
      <c r="A14" s="831" t="s">
        <v>811</v>
      </c>
      <c r="B14" s="832" t="str">
        <f>HYPERLINK("http://www.ceresit.ru/content/dam/uac/ceresit/russia/movedAssets/master/certificates/TO2019/CT19Betonkontakt.pdf","Грунтовка Бетонконтакт")</f>
        <v xml:space="preserve">Грунтовка Бетонконтакт</v>
      </c>
      <c r="C14" s="842" t="s">
        <v>613</v>
      </c>
      <c r="D14" s="880"/>
      <c r="E14" s="834"/>
      <c r="F14" s="882" t="s">
        <v>1222</v>
      </c>
    </row>
    <row r="15">
      <c r="A15" s="794"/>
      <c r="B15" s="875" t="s">
        <v>615</v>
      </c>
      <c r="C15" s="876" t="s">
        <v>616</v>
      </c>
      <c r="D15" s="877"/>
      <c r="E15" s="873"/>
      <c r="F15" s="877"/>
    </row>
    <row r="16">
      <c r="A16" s="794"/>
      <c r="B16" s="851" t="str">
        <f>HYPERLINK("https://dm.henkel-dam.com/is/content/henkel/ru-ceresit-tds-in10-gruntinterier","Грунтовка под финишную отделку")</f>
        <v xml:space="preserve">Грунтовка под финишную отделку</v>
      </c>
      <c r="C16" s="878" t="s">
        <v>613</v>
      </c>
      <c r="D16" s="877"/>
      <c r="E16" s="873"/>
      <c r="F16" s="877"/>
    </row>
    <row r="17" ht="28.5">
      <c r="A17" s="789"/>
      <c r="B17" s="875" t="s">
        <v>736</v>
      </c>
      <c r="C17" s="878" t="s">
        <v>647</v>
      </c>
      <c r="D17" s="879"/>
      <c r="E17" s="873" t="s">
        <v>1162</v>
      </c>
      <c r="F17" s="879"/>
    </row>
    <row r="18">
      <c r="A18" s="831" t="s">
        <v>830</v>
      </c>
      <c r="B18" s="787" t="str">
        <f>HYPERLINK("http://www.ceresit.ru/content/dam/uac/ceresit/russia/movedAssets/master/certificates/TO2019/CT19Betonkontakt.pdf","Грунтовка Бетонконтакт")</f>
        <v xml:space="preserve">Грунтовка Бетонконтакт</v>
      </c>
      <c r="C18" s="793" t="s">
        <v>613</v>
      </c>
      <c r="D18" s="880"/>
      <c r="E18" s="834"/>
      <c r="F18" s="882" t="s">
        <v>1223</v>
      </c>
    </row>
    <row r="19">
      <c r="A19" s="794"/>
      <c r="B19" s="795" t="s">
        <v>672</v>
      </c>
      <c r="C19" s="798">
        <v>2</v>
      </c>
      <c r="D19" s="877"/>
      <c r="E19" s="873"/>
      <c r="F19" s="877"/>
    </row>
    <row r="20">
      <c r="A20" s="794"/>
      <c r="B20" s="797" t="str">
        <f>HYPERLINK("https://dm.henkel-dam.com/is/content/henkel/ru-ceresit-tds-in10-gruntinterier","Грунтовка под финишную отделку")</f>
        <v xml:space="preserve">Грунтовка под финишную отделку</v>
      </c>
      <c r="C20" s="800" t="s">
        <v>613</v>
      </c>
      <c r="D20" s="877"/>
      <c r="E20" s="883"/>
      <c r="F20" s="877"/>
    </row>
    <row r="21" ht="28.5">
      <c r="A21" s="789"/>
      <c r="B21" s="790" t="s">
        <v>750</v>
      </c>
      <c r="C21" s="801" t="s">
        <v>647</v>
      </c>
      <c r="D21" s="879"/>
      <c r="E21" s="873" t="s">
        <v>1162</v>
      </c>
      <c r="F21" s="879"/>
    </row>
    <row r="22">
      <c r="A22" s="831" t="s">
        <v>831</v>
      </c>
      <c r="B22" s="787" t="str">
        <f>HYPERLINK("http://www.ceresit.ru/content/dam/uac/ceresit/russia/movedAssets/master/certificates/TO2019/CT19Betonkontakt.pdf","Грунтовка Бетонконтакт")</f>
        <v xml:space="preserve">Грунтовка Бетонконтакт</v>
      </c>
      <c r="C22" s="788" t="s">
        <v>613</v>
      </c>
      <c r="D22" s="880"/>
      <c r="E22" s="884"/>
      <c r="F22" s="882" t="s">
        <v>1224</v>
      </c>
    </row>
    <row r="23">
      <c r="A23" s="794"/>
      <c r="B23" s="795" t="s">
        <v>615</v>
      </c>
      <c r="C23" s="876" t="s">
        <v>616</v>
      </c>
      <c r="D23" s="877"/>
      <c r="E23" s="873"/>
      <c r="F23" s="877"/>
    </row>
    <row r="24">
      <c r="A24" s="794"/>
      <c r="B24" s="797" t="str">
        <f>HYPERLINK("https://dm.henkel-dam.com/is/content/henkel/ru-ceresit-tds-in10-gruntinterier","Грунтовка под финишную отделку")</f>
        <v xml:space="preserve">Грунтовка под финишную отделку</v>
      </c>
      <c r="C24" s="798" t="s">
        <v>613</v>
      </c>
      <c r="D24" s="877"/>
      <c r="E24" s="873"/>
      <c r="F24" s="877"/>
    </row>
    <row r="25" ht="42.75">
      <c r="A25" s="789"/>
      <c r="B25" s="790" t="s">
        <v>832</v>
      </c>
      <c r="C25" s="801" t="s">
        <v>647</v>
      </c>
      <c r="D25" s="879"/>
      <c r="E25" s="885" t="s">
        <v>1159</v>
      </c>
      <c r="F25" s="879"/>
    </row>
    <row r="26">
      <c r="A26" s="831" t="s">
        <v>309</v>
      </c>
      <c r="B26" s="787" t="str">
        <f>HYPERLINK("http://www.ceresit.ru/content/dam/uac/ceresit/russia/movedAssets/master/certificates/TO2019/CT19Betonkontakt.pdf","Грунтовка Бетонконтакт")</f>
        <v xml:space="preserve">Грунтовка Бетонконтакт</v>
      </c>
      <c r="C26" s="793" t="s">
        <v>613</v>
      </c>
      <c r="D26" s="880"/>
      <c r="E26" s="834"/>
      <c r="F26" s="882" t="s">
        <v>537</v>
      </c>
    </row>
    <row r="27">
      <c r="A27" s="794"/>
      <c r="B27" s="886" t="s">
        <v>638</v>
      </c>
      <c r="C27" s="798">
        <v>10</v>
      </c>
      <c r="D27" s="877"/>
      <c r="E27" s="873"/>
      <c r="F27" s="877"/>
    </row>
    <row r="28">
      <c r="A28" s="794"/>
      <c r="B28" s="797" t="str">
        <f>HYPERLINK("http://www.ceresit.ru/content/dam/uac/ceresit/russia/movedAssets/master/certificates/TO2019/CT17-17Morozostoykaya.pdf","Грунтовка глубокого проникновения")</f>
        <v xml:space="preserve">Грунтовка глубокого проникновения</v>
      </c>
      <c r="C28" s="798" t="s">
        <v>613</v>
      </c>
      <c r="D28" s="877"/>
      <c r="E28" s="873"/>
      <c r="F28" s="877"/>
    </row>
    <row r="29">
      <c r="A29" s="794"/>
      <c r="B29" s="795" t="s">
        <v>1225</v>
      </c>
      <c r="C29" s="798">
        <v>2</v>
      </c>
      <c r="D29" s="877"/>
      <c r="E29" s="873"/>
      <c r="F29" s="877"/>
    </row>
    <row r="30">
      <c r="A30" s="794"/>
      <c r="B30" s="797" t="str">
        <f>HYPERLINK("https://dm.henkel-dam.com/is/content/henkel/ru-ceresit-tds-in10-gruntinterier","Грунтовка под финишную отделку")</f>
        <v xml:space="preserve">Грунтовка под финишную отделку</v>
      </c>
      <c r="C30" s="800" t="s">
        <v>613</v>
      </c>
      <c r="D30" s="877"/>
      <c r="E30" s="883"/>
      <c r="F30" s="877"/>
    </row>
    <row r="31" ht="28.5">
      <c r="A31" s="789"/>
      <c r="B31" s="790" t="s">
        <v>1226</v>
      </c>
      <c r="C31" s="799" t="s">
        <v>647</v>
      </c>
      <c r="D31" s="879"/>
      <c r="E31" s="885" t="s">
        <v>1156</v>
      </c>
      <c r="F31" s="879"/>
    </row>
    <row r="32">
      <c r="A32" s="831" t="s">
        <v>843</v>
      </c>
      <c r="B32" s="787" t="str">
        <f>HYPERLINK("http://www.ceresit.ru/content/dam/uac/ceresit/russia/movedAssets/master/certificates/TO2019/CT19Betonkontakt.pdf","Грунтовка Бетонконтакт")</f>
        <v xml:space="preserve">Грунтовка Бетонконтакт</v>
      </c>
      <c r="C32" s="793" t="s">
        <v>613</v>
      </c>
      <c r="D32" s="880"/>
      <c r="E32" s="834"/>
      <c r="F32" s="882" t="s">
        <v>1227</v>
      </c>
    </row>
    <row r="33">
      <c r="A33" s="794"/>
      <c r="B33" s="795" t="s">
        <v>615</v>
      </c>
      <c r="C33" s="887" t="s">
        <v>616</v>
      </c>
      <c r="D33" s="877"/>
      <c r="E33" s="873"/>
      <c r="F33" s="877"/>
    </row>
    <row r="34">
      <c r="A34" s="794"/>
      <c r="B34" s="797" t="str">
        <f>HYPERLINK("http://www.ceresit.ru/content/dam/uac/ceresit/russia/movedAssets/master/certificates/TO2019/CT17-17Morozostoykaya.pdf","Грунтовка глубокого проникновения")</f>
        <v xml:space="preserve">Грунтовка глубокого проникновения</v>
      </c>
      <c r="C34" s="798" t="s">
        <v>613</v>
      </c>
      <c r="D34" s="877"/>
      <c r="E34" s="873"/>
      <c r="F34" s="877"/>
    </row>
    <row r="35">
      <c r="A35" s="794"/>
      <c r="B35" s="795" t="s">
        <v>680</v>
      </c>
      <c r="C35" s="798">
        <v>2</v>
      </c>
      <c r="D35" s="877"/>
      <c r="E35" s="873"/>
      <c r="F35" s="877"/>
    </row>
    <row r="36">
      <c r="A36" s="794"/>
      <c r="B36" s="797" t="str">
        <f>HYPERLINK("https://dm.henkel-dam.com/is/content/henkel/ru-ceresit-tds-in10-gruntinterier","Грунтовка под финишную отделку")</f>
        <v xml:space="preserve">Грунтовка под финишную отделку</v>
      </c>
      <c r="C36" s="798" t="s">
        <v>613</v>
      </c>
      <c r="D36" s="877"/>
      <c r="E36" s="873"/>
      <c r="F36" s="877"/>
    </row>
    <row r="37" ht="42.75">
      <c r="A37" s="789"/>
      <c r="B37" s="790" t="s">
        <v>828</v>
      </c>
      <c r="C37" s="799" t="s">
        <v>647</v>
      </c>
      <c r="D37" s="879"/>
      <c r="E37" s="885" t="s">
        <v>1159</v>
      </c>
      <c r="F37" s="879"/>
    </row>
    <row r="38">
      <c r="A38" s="888" t="s">
        <v>305</v>
      </c>
      <c r="B38" s="889" t="str">
        <f>HYPERLINK("http://www.ceresit.ru/content/dam/uac/ceresit/russia/movedAssets/master/certificates/TO2019/CT19Betonkontakt.pdf","Грунтовка Бетонконтакт")</f>
        <v xml:space="preserve">Грунтовка Бетонконтакт</v>
      </c>
      <c r="C38" s="890" t="s">
        <v>613</v>
      </c>
      <c r="D38" s="891"/>
      <c r="E38" s="834"/>
      <c r="F38" s="882"/>
    </row>
    <row r="39">
      <c r="A39" s="794"/>
      <c r="B39" s="892" t="s">
        <v>672</v>
      </c>
      <c r="C39" s="893">
        <v>2</v>
      </c>
      <c r="D39" s="877"/>
      <c r="E39" s="873"/>
      <c r="F39" s="877"/>
    </row>
    <row r="40">
      <c r="A40" s="794"/>
      <c r="B40" s="892" t="str">
        <f>HYPERLINK("https://dm.henkel-dam.com/is/content/henkel/ru-ceresit-tds-in10-gruntinterier","Грунтовка под финишную отделку")</f>
        <v xml:space="preserve">Грунтовка под финишную отделку</v>
      </c>
      <c r="C40" s="893" t="s">
        <v>613</v>
      </c>
      <c r="D40" s="877"/>
      <c r="E40" s="873"/>
      <c r="F40" s="877"/>
    </row>
    <row r="41" ht="28.5">
      <c r="A41" s="789"/>
      <c r="B41" s="894" t="s">
        <v>745</v>
      </c>
      <c r="C41" s="895" t="s">
        <v>647</v>
      </c>
      <c r="D41" s="879"/>
      <c r="E41" s="885" t="s">
        <v>1156</v>
      </c>
      <c r="F41" s="879"/>
    </row>
    <row r="42">
      <c r="A42" s="831" t="s">
        <v>845</v>
      </c>
      <c r="B42" s="787" t="str">
        <f>HYPERLINK("http://www.ceresit.ru/content/dam/uac/ceresit/russia/movedAssets/master/certificates/TO2019/CT19Betonkontakt.pdf","Грунтовка Бетонконтакт")</f>
        <v xml:space="preserve">Грунтовка Бетонконтакт</v>
      </c>
      <c r="C42" s="793" t="s">
        <v>613</v>
      </c>
      <c r="D42" s="880"/>
      <c r="E42" s="834"/>
      <c r="F42" s="882" t="s">
        <v>574</v>
      </c>
    </row>
    <row r="43">
      <c r="A43" s="794"/>
      <c r="B43" s="795" t="s">
        <v>615</v>
      </c>
      <c r="C43" s="887" t="s">
        <v>616</v>
      </c>
      <c r="D43" s="877"/>
      <c r="E43" s="873"/>
      <c r="F43" s="877"/>
    </row>
    <row r="44">
      <c r="A44" s="794"/>
      <c r="B44" s="797" t="s">
        <v>791</v>
      </c>
      <c r="C44" s="798" t="s">
        <v>613</v>
      </c>
      <c r="D44" s="877"/>
      <c r="E44" s="873"/>
      <c r="F44" s="877"/>
    </row>
    <row r="45" ht="28.5">
      <c r="A45" s="789"/>
      <c r="B45" s="790" t="s">
        <v>846</v>
      </c>
      <c r="C45" s="799" t="s">
        <v>647</v>
      </c>
      <c r="D45" s="879"/>
      <c r="E45" s="885" t="s">
        <v>1228</v>
      </c>
      <c r="F45" s="879"/>
    </row>
    <row r="46">
      <c r="A46" s="831" t="s">
        <v>853</v>
      </c>
      <c r="B46" s="787" t="str">
        <f>HYPERLINK("http://www.ceresit.ru/content/dam/uac/ceresit/russia/movedAssets/master/certificates/TO2019/CT19Betonkontakt.pdf","Грунтовка Бетонконтакт")</f>
        <v xml:space="preserve">Грунтовка Бетонконтакт</v>
      </c>
      <c r="C46" s="793" t="s">
        <v>613</v>
      </c>
      <c r="D46" s="880"/>
      <c r="E46" s="834"/>
      <c r="F46" s="882" t="s">
        <v>1229</v>
      </c>
    </row>
    <row r="47">
      <c r="A47" s="794"/>
      <c r="B47" s="795" t="s">
        <v>615</v>
      </c>
      <c r="C47" s="887" t="s">
        <v>616</v>
      </c>
      <c r="D47" s="877"/>
      <c r="E47" s="873"/>
      <c r="F47" s="877"/>
    </row>
    <row r="48">
      <c r="A48" s="794"/>
      <c r="B48" s="797" t="str">
        <f>HYPERLINK("http://www.ceresit.ru/content/dam/uac/ceresit/russia/movedAssets/master/certificates/TO2019/CT17-17Morozostoykaya.pdf","Грунтовка глубокого проникновения")</f>
        <v xml:space="preserve">Грунтовка глубокого проникновения</v>
      </c>
      <c r="C48" s="798" t="s">
        <v>613</v>
      </c>
      <c r="D48" s="877"/>
      <c r="E48" s="873"/>
      <c r="F48" s="877"/>
    </row>
    <row r="49">
      <c r="A49" s="794"/>
      <c r="B49" s="795" t="s">
        <v>672</v>
      </c>
      <c r="C49" s="798">
        <v>2</v>
      </c>
      <c r="D49" s="877"/>
      <c r="E49" s="873"/>
      <c r="F49" s="877"/>
    </row>
    <row r="50">
      <c r="A50" s="794"/>
      <c r="B50" s="797" t="str">
        <f>HYPERLINK("https://dm.henkel-dam.com/is/content/henkel/ru-ceresit-tds-in10-gruntinterier","Грунтовка под финишную отделку")</f>
        <v xml:space="preserve">Грунтовка под финишную отделку</v>
      </c>
      <c r="C50" s="798" t="s">
        <v>613</v>
      </c>
      <c r="D50" s="877"/>
      <c r="E50" s="873"/>
      <c r="F50" s="877"/>
    </row>
    <row r="51" ht="28.5">
      <c r="A51" s="789"/>
      <c r="B51" s="795" t="s">
        <v>1230</v>
      </c>
      <c r="C51" s="798" t="s">
        <v>647</v>
      </c>
      <c r="D51" s="879"/>
      <c r="E51" s="885" t="s">
        <v>1228</v>
      </c>
      <c r="F51" s="879"/>
    </row>
    <row r="52">
      <c r="A52" s="831" t="s">
        <v>857</v>
      </c>
      <c r="B52" s="787" t="str">
        <f>HYPERLINK("http://www.ceresit.ru/content/dam/uac/ceresit/russia/movedAssets/master/certificates/TO2019/CT19Betonkontakt.pdf","Грунтовка Бетонконтакт")</f>
        <v xml:space="preserve">Грунтовка Бетонконтакт</v>
      </c>
      <c r="C52" s="793" t="s">
        <v>613</v>
      </c>
      <c r="D52" s="880"/>
      <c r="E52" s="834"/>
      <c r="F52" s="882"/>
    </row>
    <row r="53">
      <c r="A53" s="794"/>
      <c r="B53" s="795" t="s">
        <v>615</v>
      </c>
      <c r="C53" s="896" t="s">
        <v>616</v>
      </c>
      <c r="D53" s="877"/>
      <c r="E53" s="883"/>
      <c r="F53" s="877"/>
    </row>
    <row r="54">
      <c r="A54" s="789"/>
      <c r="B54" s="897" t="str">
        <f t="shared" ref="B54:B55" si="0">HYPERLINK("http://www.teohim.ru/beton/mtr/fljuat/","Пропитка упрочняющая обеспыливающая")</f>
        <v xml:space="preserve">Пропитка упрочняющая обеспыливающая</v>
      </c>
      <c r="C54" s="799" t="s">
        <v>613</v>
      </c>
      <c r="D54" s="879"/>
      <c r="E54" s="873" t="s">
        <v>1214</v>
      </c>
      <c r="F54" s="879"/>
    </row>
    <row r="55">
      <c r="A55" s="786" t="s">
        <v>149</v>
      </c>
      <c r="B55" s="787" t="str">
        <f t="shared" si="0"/>
        <v xml:space="preserve">Пропитка упрочняющая обеспыливающая</v>
      </c>
      <c r="C55" s="793" t="s">
        <v>613</v>
      </c>
      <c r="D55" s="898"/>
      <c r="E55" s="864" t="s">
        <v>1214</v>
      </c>
      <c r="F55" s="899"/>
    </row>
    <row r="56">
      <c r="A56" s="802"/>
      <c r="B56" s="838" t="s">
        <v>1231</v>
      </c>
      <c r="C56" s="839"/>
      <c r="D56" s="839"/>
      <c r="E56" s="900"/>
      <c r="F56" s="840"/>
    </row>
    <row r="57">
      <c r="A57" s="901" t="s">
        <v>801</v>
      </c>
      <c r="B57" s="851" t="str">
        <f>HYPERLINK("http://www.ceresit.ru/content/dam/uac/ceresit/russia/movedAssets/master/certificates/TO2019/CT19Betonkontakt.pdf","Грунтовка Бетонконтакт")</f>
        <v xml:space="preserve">Грунтовка Бетонконтакт</v>
      </c>
      <c r="C57" s="878" t="s">
        <v>613</v>
      </c>
      <c r="D57" s="872"/>
      <c r="E57" s="873"/>
      <c r="F57" s="902" t="s">
        <v>1232</v>
      </c>
    </row>
    <row r="58">
      <c r="A58" s="794"/>
      <c r="B58" s="875" t="s">
        <v>615</v>
      </c>
      <c r="C58" s="876" t="s">
        <v>616</v>
      </c>
      <c r="D58" s="877"/>
      <c r="E58" s="873"/>
    </row>
    <row r="59">
      <c r="A59" s="794"/>
      <c r="B59" s="851" t="str">
        <f>HYPERLINK("https://dm.henkel-dam.com/is/content/henkel/ru-ceresit-tds-in10-gruntinterier","Грунтовка под финишную отделку")</f>
        <v xml:space="preserve">Грунтовка под финишную отделку</v>
      </c>
      <c r="C59" s="878" t="s">
        <v>613</v>
      </c>
      <c r="D59" s="877"/>
      <c r="E59" s="873"/>
    </row>
    <row r="60" ht="28.5">
      <c r="A60" s="794"/>
      <c r="B60" s="875" t="s">
        <v>802</v>
      </c>
      <c r="C60" s="878" t="s">
        <v>647</v>
      </c>
      <c r="D60" s="877"/>
      <c r="E60" s="873" t="s">
        <v>1162</v>
      </c>
    </row>
    <row r="61">
      <c r="A61" s="789"/>
      <c r="B61" s="841" t="s">
        <v>1233</v>
      </c>
      <c r="C61" s="843">
        <v>40</v>
      </c>
      <c r="D61" s="879"/>
      <c r="E61" s="885" t="s">
        <v>804</v>
      </c>
      <c r="F61" s="792"/>
    </row>
    <row r="62">
      <c r="A62" s="831" t="s">
        <v>364</v>
      </c>
      <c r="B62" s="832" t="str">
        <f>HYPERLINK("http://www.ceresit.ru/content/dam/uac/ceresit/russia/movedAssets/master/certificates/TO2019/CT19Betonkontakt.pdf","Грунтовка Бетонконтакт")</f>
        <v xml:space="preserve">Грунтовка Бетонконтакт</v>
      </c>
      <c r="C62" s="842" t="s">
        <v>613</v>
      </c>
      <c r="D62" s="880"/>
      <c r="E62" s="834"/>
      <c r="F62" s="899" t="s">
        <v>1234</v>
      </c>
    </row>
    <row r="63">
      <c r="A63" s="794"/>
      <c r="B63" s="875" t="s">
        <v>615</v>
      </c>
      <c r="C63" s="876" t="s">
        <v>616</v>
      </c>
      <c r="D63" s="877"/>
      <c r="E63" s="873"/>
    </row>
    <row r="64">
      <c r="A64" s="794"/>
      <c r="B64" s="851" t="str">
        <f>HYPERLINK("https://dm.henkel-dam.com/is/content/henkel/ru-ceresit-tds-in10-gruntinterier","Грунтовка под финишную отделку")</f>
        <v xml:space="preserve">Грунтовка под финишную отделку</v>
      </c>
      <c r="C64" s="878" t="s">
        <v>613</v>
      </c>
      <c r="D64" s="877"/>
      <c r="E64" s="873"/>
    </row>
    <row r="65">
      <c r="A65" s="794"/>
      <c r="B65" s="875" t="s">
        <v>1235</v>
      </c>
      <c r="C65" s="878" t="s">
        <v>647</v>
      </c>
      <c r="D65" s="877"/>
      <c r="E65" s="873" t="s">
        <v>1236</v>
      </c>
    </row>
    <row r="66">
      <c r="A66" s="789"/>
      <c r="B66" s="841" t="s">
        <v>1237</v>
      </c>
      <c r="C66" s="843">
        <v>40</v>
      </c>
      <c r="D66" s="879"/>
      <c r="E66" s="885" t="s">
        <v>808</v>
      </c>
      <c r="F66" s="792"/>
    </row>
    <row r="67">
      <c r="A67" s="901" t="s">
        <v>366</v>
      </c>
      <c r="B67" s="795" t="s">
        <v>820</v>
      </c>
      <c r="C67" s="798">
        <v>5</v>
      </c>
      <c r="D67" s="872"/>
      <c r="E67" s="873"/>
      <c r="F67" s="902" t="s">
        <v>1234</v>
      </c>
    </row>
    <row r="68">
      <c r="A68" s="794"/>
      <c r="B68" s="795" t="s">
        <v>1238</v>
      </c>
      <c r="C68" s="798" t="s">
        <v>823</v>
      </c>
      <c r="D68" s="877"/>
      <c r="E68" s="873"/>
    </row>
    <row r="69">
      <c r="A69" s="794"/>
      <c r="B69" s="886" t="s">
        <v>620</v>
      </c>
      <c r="C69" s="800">
        <v>10</v>
      </c>
      <c r="D69" s="877"/>
      <c r="E69" s="883"/>
    </row>
    <row r="70">
      <c r="A70" s="794"/>
      <c r="B70" s="797" t="str">
        <f>HYPERLINK("https://dm.henkel-dam.com/is/content/henkel/ru-ceresit-tds-in10-gruntinterier","Грунтовка под финишную отделку")</f>
        <v xml:space="preserve">Грунтовка под финишную отделку</v>
      </c>
      <c r="C70" s="798" t="s">
        <v>613</v>
      </c>
      <c r="D70" s="877"/>
      <c r="E70" s="873"/>
    </row>
    <row r="71">
      <c r="A71" s="794"/>
      <c r="B71" s="795" t="s">
        <v>1239</v>
      </c>
      <c r="C71" s="800" t="s">
        <v>647</v>
      </c>
      <c r="D71" s="877"/>
      <c r="E71" s="873" t="s">
        <v>1236</v>
      </c>
    </row>
    <row r="72">
      <c r="A72" s="789"/>
      <c r="B72" s="841" t="s">
        <v>1237</v>
      </c>
      <c r="C72" s="801">
        <v>40</v>
      </c>
      <c r="D72" s="879"/>
      <c r="E72" s="885" t="s">
        <v>808</v>
      </c>
      <c r="F72" s="792"/>
    </row>
    <row r="73">
      <c r="A73" s="831" t="s">
        <v>835</v>
      </c>
      <c r="B73" s="795" t="s">
        <v>820</v>
      </c>
      <c r="C73" s="820">
        <v>5</v>
      </c>
      <c r="D73" s="880"/>
      <c r="E73" s="903"/>
      <c r="F73" s="899" t="s">
        <v>1240</v>
      </c>
    </row>
    <row r="74">
      <c r="A74" s="794"/>
      <c r="B74" s="795" t="s">
        <v>1238</v>
      </c>
      <c r="C74" s="798" t="s">
        <v>823</v>
      </c>
      <c r="D74" s="877"/>
      <c r="E74" s="873"/>
    </row>
    <row r="75">
      <c r="A75" s="794"/>
      <c r="B75" s="886" t="s">
        <v>620</v>
      </c>
      <c r="C75" s="798">
        <v>10</v>
      </c>
      <c r="D75" s="877"/>
      <c r="E75" s="873"/>
    </row>
    <row r="76">
      <c r="A76" s="794"/>
      <c r="B76" s="797" t="str">
        <f>HYPERLINK("http://www.teohim.ru/beton/mtr/fljuat/","Пропитка упрочняющая обеспыливающая")</f>
        <v xml:space="preserve">Пропитка упрочняющая обеспыливающая</v>
      </c>
      <c r="C76" s="798" t="s">
        <v>613</v>
      </c>
      <c r="D76" s="877"/>
      <c r="E76" s="873" t="s">
        <v>1214</v>
      </c>
    </row>
    <row r="77">
      <c r="A77" s="789"/>
      <c r="B77" s="841" t="s">
        <v>1237</v>
      </c>
      <c r="C77" s="799">
        <v>40</v>
      </c>
      <c r="D77" s="879"/>
      <c r="E77" s="885" t="s">
        <v>808</v>
      </c>
      <c r="F77" s="792"/>
    </row>
    <row r="78">
      <c r="A78" s="831" t="s">
        <v>836</v>
      </c>
      <c r="B78" s="787" t="str">
        <f>HYPERLINK("http://www.ceresit.ru/content/dam/uac/ceresit/russia/movedAssets/master/certificates/TO2019/CT19Betonkontakt.pdf","Грунтовка Бетонконтакт")</f>
        <v xml:space="preserve">Грунтовка Бетонконтакт</v>
      </c>
      <c r="C78" s="793" t="s">
        <v>613</v>
      </c>
      <c r="D78" s="880"/>
      <c r="E78" s="834"/>
      <c r="F78" s="899" t="s">
        <v>1241</v>
      </c>
    </row>
    <row r="79">
      <c r="A79" s="794"/>
      <c r="B79" s="795" t="s">
        <v>615</v>
      </c>
      <c r="C79" s="887" t="s">
        <v>616</v>
      </c>
      <c r="D79" s="877"/>
      <c r="E79" s="873"/>
    </row>
    <row r="80">
      <c r="A80" s="794"/>
      <c r="B80" s="797" t="str">
        <f>HYPERLINK("http://www.teohim.ru/beton/mtr/fljuat/","Пропитка упрочняющая обеспыливающая")</f>
        <v xml:space="preserve">Пропитка упрочняющая обеспыливающая</v>
      </c>
      <c r="C80" s="798" t="s">
        <v>613</v>
      </c>
      <c r="D80" s="877"/>
      <c r="E80" s="873" t="s">
        <v>1214</v>
      </c>
    </row>
    <row r="81">
      <c r="A81" s="789"/>
      <c r="B81" s="841" t="s">
        <v>1233</v>
      </c>
      <c r="C81" s="799">
        <v>40</v>
      </c>
      <c r="D81" s="879"/>
      <c r="E81" s="885" t="s">
        <v>804</v>
      </c>
      <c r="F81" s="792"/>
    </row>
    <row r="82">
      <c r="A82" s="786" t="s">
        <v>61</v>
      </c>
      <c r="B82" s="808" t="s">
        <v>820</v>
      </c>
      <c r="C82" s="820">
        <v>5</v>
      </c>
      <c r="D82" s="904"/>
      <c r="E82" s="903"/>
      <c r="F82" s="899" t="s">
        <v>1242</v>
      </c>
    </row>
    <row r="83">
      <c r="A83" s="794"/>
      <c r="B83" s="795" t="s">
        <v>1238</v>
      </c>
      <c r="C83" s="798">
        <v>150</v>
      </c>
      <c r="D83" s="877"/>
      <c r="E83" s="873"/>
    </row>
    <row r="84">
      <c r="A84" s="794"/>
      <c r="B84" s="886" t="s">
        <v>620</v>
      </c>
      <c r="C84" s="800">
        <v>10</v>
      </c>
      <c r="D84" s="877"/>
      <c r="E84" s="883"/>
    </row>
    <row r="85">
      <c r="A85" s="794"/>
      <c r="B85" s="797" t="str">
        <f>HYPERLINK("https://dm.henkel-dam.com/is/content/henkel/ru-ceresit-tds-in10-gruntinterier","Грунтовка под финишную отделку")</f>
        <v xml:space="preserve">Грунтовка под финишную отделку</v>
      </c>
      <c r="C85" s="798" t="s">
        <v>613</v>
      </c>
      <c r="D85" s="877"/>
      <c r="E85" s="873"/>
    </row>
    <row r="86">
      <c r="A86" s="794"/>
      <c r="B86" s="795" t="s">
        <v>858</v>
      </c>
      <c r="C86" s="798" t="s">
        <v>647</v>
      </c>
      <c r="D86" s="877"/>
      <c r="E86" s="873" t="s">
        <v>1162</v>
      </c>
    </row>
    <row r="87">
      <c r="A87" s="789"/>
      <c r="B87" s="905" t="s">
        <v>1233</v>
      </c>
      <c r="C87" s="798">
        <v>40</v>
      </c>
      <c r="D87" s="879"/>
      <c r="E87" s="873" t="s">
        <v>804</v>
      </c>
    </row>
    <row r="88">
      <c r="A88" s="831" t="s">
        <v>398</v>
      </c>
      <c r="B88" s="808" t="s">
        <v>820</v>
      </c>
      <c r="C88" s="793">
        <v>5</v>
      </c>
      <c r="D88" s="880"/>
      <c r="E88" s="873"/>
      <c r="F88" s="902" t="s">
        <v>1234</v>
      </c>
    </row>
    <row r="89">
      <c r="A89" s="794"/>
      <c r="B89" s="795" t="s">
        <v>1238</v>
      </c>
      <c r="C89" s="798">
        <v>150</v>
      </c>
      <c r="D89" s="877"/>
      <c r="E89" s="873"/>
    </row>
    <row r="90">
      <c r="A90" s="794"/>
      <c r="B90" s="886" t="s">
        <v>620</v>
      </c>
      <c r="C90" s="800">
        <v>10</v>
      </c>
      <c r="D90" s="877"/>
      <c r="E90" s="883"/>
    </row>
    <row r="91">
      <c r="A91" s="794"/>
      <c r="B91" s="797" t="str">
        <f>HYPERLINK("https://dm.henkel-dam.com/is/content/henkel/ru-ceresit-tds-in10-gruntinterier","Грунтовка под финишную отделку")</f>
        <v xml:space="preserve">Грунтовка под финишную отделку</v>
      </c>
      <c r="C91" s="798" t="s">
        <v>613</v>
      </c>
      <c r="D91" s="877"/>
      <c r="E91" s="873"/>
    </row>
    <row r="92">
      <c r="A92" s="794"/>
      <c r="B92" s="795" t="s">
        <v>1239</v>
      </c>
      <c r="C92" s="800" t="s">
        <v>647</v>
      </c>
      <c r="D92" s="877"/>
      <c r="E92" s="873" t="s">
        <v>1236</v>
      </c>
    </row>
    <row r="93">
      <c r="A93" s="789"/>
      <c r="B93" s="841" t="s">
        <v>1237</v>
      </c>
      <c r="C93" s="801">
        <v>40</v>
      </c>
      <c r="D93" s="879"/>
      <c r="E93" s="885" t="s">
        <v>808</v>
      </c>
      <c r="F93" s="792"/>
    </row>
    <row r="94">
      <c r="A94" s="802"/>
      <c r="B94" s="838" t="s">
        <v>1243</v>
      </c>
      <c r="C94" s="839"/>
      <c r="D94" s="839"/>
      <c r="E94" s="900"/>
      <c r="F94" s="840"/>
    </row>
    <row r="95">
      <c r="A95" s="901" t="s">
        <v>145</v>
      </c>
      <c r="B95" s="906" t="s">
        <v>1244</v>
      </c>
      <c r="C95" s="878">
        <v>100</v>
      </c>
      <c r="D95" s="872"/>
      <c r="E95" s="873"/>
      <c r="F95" s="902" t="s">
        <v>1245</v>
      </c>
    </row>
    <row r="96">
      <c r="A96" s="794"/>
      <c r="B96" s="906" t="s">
        <v>815</v>
      </c>
      <c r="C96" s="878">
        <v>16.5</v>
      </c>
      <c r="D96" s="877"/>
      <c r="E96" s="873"/>
    </row>
    <row r="97">
      <c r="A97" s="794"/>
      <c r="B97" s="906" t="s">
        <v>1246</v>
      </c>
      <c r="C97" s="878">
        <v>12.5</v>
      </c>
      <c r="D97" s="877"/>
      <c r="E97" s="873"/>
    </row>
    <row r="98">
      <c r="A98" s="794"/>
      <c r="B98" s="851" t="str">
        <f>HYPERLINK("http://www.ceresit.ru/content/dam/uac/ceresit/russia/movedAssets/master/certificates/TO2019/CT17-17Morozostoykaya.pdf","Грунтовка глубокого проникновения")</f>
        <v xml:space="preserve">Грунтовка глубокого проникновения</v>
      </c>
      <c r="C98" s="878" t="s">
        <v>613</v>
      </c>
      <c r="D98" s="877"/>
      <c r="E98" s="873"/>
    </row>
    <row r="99">
      <c r="A99" s="794"/>
      <c r="B99" s="795" t="s">
        <v>1247</v>
      </c>
      <c r="C99" s="878" t="s">
        <v>482</v>
      </c>
      <c r="D99" s="877"/>
      <c r="E99" s="873"/>
    </row>
    <row r="100">
      <c r="A100" s="794"/>
      <c r="B100" s="851" t="str">
        <f>HYPERLINK("https://dm.henkel-dam.com/is/content/henkel/ru-ceresit-tds-in10-gruntinterier","Грунтовка под финишную отделку")</f>
        <v xml:space="preserve">Грунтовка под финишную отделку</v>
      </c>
      <c r="C100" s="878" t="s">
        <v>613</v>
      </c>
      <c r="D100" s="877"/>
      <c r="E100" s="873"/>
    </row>
    <row r="101">
      <c r="A101" s="789"/>
      <c r="B101" s="835" t="s">
        <v>736</v>
      </c>
      <c r="C101" s="843" t="s">
        <v>647</v>
      </c>
      <c r="D101" s="879"/>
      <c r="E101" s="907" t="s">
        <v>1162</v>
      </c>
      <c r="F101" s="792"/>
    </row>
    <row r="102">
      <c r="A102" s="831" t="s">
        <v>57</v>
      </c>
      <c r="B102" s="808" t="s">
        <v>827</v>
      </c>
      <c r="C102" s="793">
        <v>27</v>
      </c>
      <c r="D102" s="880"/>
      <c r="E102" s="834"/>
      <c r="F102" s="899" t="s">
        <v>1248</v>
      </c>
    </row>
    <row r="103">
      <c r="A103" s="794"/>
      <c r="B103" s="795" t="s">
        <v>683</v>
      </c>
      <c r="C103" s="798">
        <v>12.5</v>
      </c>
      <c r="D103" s="877"/>
      <c r="E103" s="873"/>
    </row>
    <row r="104">
      <c r="A104" s="794"/>
      <c r="B104" s="797" t="str">
        <f>HYPERLINK("http://www.ceresit.ru/content/dam/uac/ceresit/russia/movedAssets/master/certificates/TO2019/CT17-17Morozostoykaya.pdf","Грунтовка глубокого проникновения")</f>
        <v xml:space="preserve">Грунтовка глубокого проникновения</v>
      </c>
      <c r="C104" s="800" t="s">
        <v>613</v>
      </c>
      <c r="D104" s="877"/>
      <c r="E104" s="883"/>
    </row>
    <row r="105">
      <c r="A105" s="794"/>
      <c r="B105" s="795" t="s">
        <v>663</v>
      </c>
      <c r="C105" s="798">
        <v>2</v>
      </c>
      <c r="D105" s="877"/>
      <c r="E105" s="873"/>
    </row>
    <row r="106">
      <c r="A106" s="794"/>
      <c r="B106" s="797" t="str">
        <f>HYPERLINK("https://dm.henkel-dam.com/is/content/henkel/ru-ceresit-tds-in10-gruntinterier","Грунтовка под финишную отделку")</f>
        <v xml:space="preserve">Грунтовка под финишную отделку</v>
      </c>
      <c r="C106" s="798" t="s">
        <v>613</v>
      </c>
      <c r="D106" s="877"/>
      <c r="E106" s="873"/>
    </row>
    <row r="107">
      <c r="A107" s="789"/>
      <c r="B107" s="790" t="s">
        <v>828</v>
      </c>
      <c r="C107" s="799" t="s">
        <v>647</v>
      </c>
      <c r="D107" s="879"/>
      <c r="E107" s="885" t="s">
        <v>1159</v>
      </c>
      <c r="F107" s="792"/>
    </row>
    <row r="108">
      <c r="A108" s="831" t="s">
        <v>59</v>
      </c>
      <c r="B108" s="808" t="s">
        <v>827</v>
      </c>
      <c r="C108" s="793">
        <v>27</v>
      </c>
      <c r="D108" s="908"/>
      <c r="E108" s="834"/>
      <c r="F108" s="881" t="s">
        <v>1249</v>
      </c>
    </row>
    <row r="109">
      <c r="A109" s="794"/>
      <c r="B109" s="795" t="s">
        <v>837</v>
      </c>
      <c r="C109" s="798">
        <v>12.5</v>
      </c>
      <c r="D109" s="877"/>
      <c r="E109" s="873"/>
      <c r="F109" s="877"/>
    </row>
    <row r="110">
      <c r="A110" s="794"/>
      <c r="B110" s="797" t="str">
        <f>HYPERLINK("http://www.ceresit.ru/content/dam/uac/ceresit/russia/movedAssets/master/certificates/TO2019/CT17-17Morozostoykaya.pdf","Грунтовка глубокого проникновения")</f>
        <v xml:space="preserve">Грунтовка глубокого проникновения</v>
      </c>
      <c r="C110" s="798" t="s">
        <v>613</v>
      </c>
      <c r="D110" s="877"/>
      <c r="E110" s="873"/>
      <c r="F110" s="877"/>
    </row>
    <row r="111">
      <c r="A111" s="794"/>
      <c r="B111" s="795" t="s">
        <v>839</v>
      </c>
      <c r="C111" s="798">
        <v>2</v>
      </c>
      <c r="D111" s="877"/>
      <c r="E111" s="873"/>
      <c r="F111" s="877"/>
    </row>
    <row r="112">
      <c r="A112" s="794"/>
      <c r="B112" s="797" t="str">
        <f>HYPERLINK("https://dm.henkel-dam.com/is/content/henkel/ru-ceresit-tds-in10-gruntinterier","Грунтовка под финишную отделку")</f>
        <v xml:space="preserve">Грунтовка под финишную отделку</v>
      </c>
      <c r="C112" s="798" t="s">
        <v>613</v>
      </c>
      <c r="D112" s="877"/>
      <c r="E112" s="873"/>
      <c r="F112" s="877"/>
    </row>
    <row r="113">
      <c r="A113" s="789"/>
      <c r="B113" s="841" t="s">
        <v>747</v>
      </c>
      <c r="C113" s="799" t="s">
        <v>647</v>
      </c>
      <c r="D113" s="879"/>
      <c r="E113" s="885" t="s">
        <v>1156</v>
      </c>
      <c r="F113" s="879"/>
    </row>
    <row r="114" ht="25.5" customHeight="1">
      <c r="A114" s="909" t="s">
        <v>66</v>
      </c>
      <c r="B114" s="808" t="s">
        <v>859</v>
      </c>
      <c r="C114" s="793">
        <v>27</v>
      </c>
      <c r="D114" s="898"/>
      <c r="E114" s="834"/>
      <c r="F114" s="910" t="s">
        <v>554</v>
      </c>
    </row>
    <row r="115" ht="25.5" customHeight="1">
      <c r="A115" s="789"/>
      <c r="B115" s="911" t="s">
        <v>860</v>
      </c>
      <c r="C115" s="912">
        <v>12.5</v>
      </c>
      <c r="D115" s="879"/>
      <c r="E115" s="913"/>
      <c r="F115" s="879"/>
    </row>
    <row r="116">
      <c r="A116" s="914" t="s">
        <v>307</v>
      </c>
      <c r="B116" s="915" t="s">
        <v>827</v>
      </c>
      <c r="C116" s="916">
        <v>27</v>
      </c>
      <c r="D116" s="908"/>
      <c r="E116" s="873"/>
      <c r="F116" s="881" t="s">
        <v>1250</v>
      </c>
    </row>
    <row r="117">
      <c r="A117" s="794"/>
      <c r="B117" s="905" t="s">
        <v>837</v>
      </c>
      <c r="C117" s="917">
        <v>12.5</v>
      </c>
      <c r="D117" s="877"/>
      <c r="E117" s="873"/>
      <c r="F117" s="877"/>
    </row>
    <row r="118">
      <c r="A118" s="794"/>
      <c r="B118" s="918" t="str">
        <f>HYPERLINK("http://www.ceresit.ru/content/dam/uac/ceresit/russia/movedAssets/master/certificates/TO2019/CT17-17Morozostoykaya.pdf","Грунтовка глубокого проникновения")</f>
        <v xml:space="preserve">Грунтовка глубокого проникновения</v>
      </c>
      <c r="C118" s="917" t="s">
        <v>613</v>
      </c>
      <c r="D118" s="877"/>
      <c r="E118" s="873"/>
      <c r="F118" s="877"/>
    </row>
    <row r="119">
      <c r="A119" s="794"/>
      <c r="B119" s="905" t="s">
        <v>866</v>
      </c>
      <c r="C119" s="917">
        <v>2</v>
      </c>
      <c r="D119" s="877"/>
      <c r="E119" s="873"/>
      <c r="F119" s="877"/>
    </row>
    <row r="120">
      <c r="A120" s="794"/>
      <c r="B120" s="918" t="str">
        <f>HYPERLINK("https://dm.henkel-dam.com/is/content/henkel/ru-ceresit-tds-in10-gruntinterier","Грунтовка под финишную отделку")</f>
        <v xml:space="preserve">Грунтовка под финишную отделку</v>
      </c>
      <c r="C120" s="917" t="s">
        <v>613</v>
      </c>
      <c r="D120" s="877"/>
      <c r="E120" s="873"/>
      <c r="F120" s="877"/>
    </row>
    <row r="121">
      <c r="A121" s="789"/>
      <c r="B121" s="841" t="s">
        <v>747</v>
      </c>
      <c r="C121" s="919" t="s">
        <v>647</v>
      </c>
      <c r="D121" s="879"/>
      <c r="E121" s="885" t="s">
        <v>1156</v>
      </c>
      <c r="F121" s="879"/>
    </row>
    <row r="122">
      <c r="A122" s="802"/>
      <c r="B122" s="838" t="s">
        <v>1251</v>
      </c>
      <c r="C122" s="839"/>
      <c r="D122" s="839"/>
      <c r="E122" s="900"/>
      <c r="F122" s="840"/>
    </row>
    <row r="123">
      <c r="A123" s="901" t="s">
        <v>829</v>
      </c>
      <c r="B123" s="795" t="s">
        <v>820</v>
      </c>
      <c r="C123" s="822">
        <v>5</v>
      </c>
      <c r="D123" s="872"/>
      <c r="E123" s="920"/>
      <c r="F123" s="874" t="s">
        <v>1252</v>
      </c>
    </row>
    <row r="124">
      <c r="A124" s="794"/>
      <c r="B124" s="795" t="s">
        <v>1238</v>
      </c>
      <c r="C124" s="798">
        <v>150</v>
      </c>
      <c r="D124" s="877"/>
      <c r="E124" s="873"/>
      <c r="F124" s="877"/>
    </row>
    <row r="125">
      <c r="A125" s="794"/>
      <c r="B125" s="886" t="s">
        <v>620</v>
      </c>
      <c r="C125" s="798">
        <v>10</v>
      </c>
      <c r="D125" s="877"/>
      <c r="E125" s="873"/>
      <c r="F125" s="877"/>
    </row>
    <row r="126">
      <c r="A126" s="794"/>
      <c r="B126" s="797" t="str">
        <f>HYPERLINK("http://www.ceresit.ru/content/dam/uac/ceresit/russia/movedAssets/master/certificates/TO2019/CT17-17Morozostoykaya.pdf","Грунтовка глубокого проникновения")</f>
        <v xml:space="preserve">Грунтовка глубокого проникновения</v>
      </c>
      <c r="C126" s="798" t="s">
        <v>613</v>
      </c>
      <c r="D126" s="877"/>
      <c r="E126" s="873"/>
      <c r="F126" s="877"/>
    </row>
    <row r="127">
      <c r="A127" s="794"/>
      <c r="B127" s="795" t="s">
        <v>672</v>
      </c>
      <c r="C127" s="798">
        <v>2</v>
      </c>
      <c r="D127" s="877"/>
      <c r="E127" s="873"/>
      <c r="F127" s="877"/>
    </row>
    <row r="128">
      <c r="A128" s="794"/>
      <c r="B128" s="797" t="str">
        <f>HYPERLINK("https://dm.henkel-dam.com/is/content/henkel/ru-ceresit-tds-in10-gruntinterier","Грунтовка под финишную отделку")</f>
        <v xml:space="preserve">Грунтовка под финишную отделку</v>
      </c>
      <c r="C128" s="800" t="s">
        <v>613</v>
      </c>
      <c r="D128" s="877"/>
      <c r="E128" s="883"/>
      <c r="F128" s="877"/>
    </row>
    <row r="129">
      <c r="A129" s="789"/>
      <c r="B129" s="790" t="s">
        <v>750</v>
      </c>
      <c r="C129" s="801" t="s">
        <v>647</v>
      </c>
      <c r="D129" s="879"/>
      <c r="E129" s="873" t="s">
        <v>1162</v>
      </c>
      <c r="F129" s="879"/>
    </row>
    <row r="130">
      <c r="A130" s="831" t="s">
        <v>833</v>
      </c>
      <c r="B130" s="795" t="s">
        <v>820</v>
      </c>
      <c r="C130" s="820">
        <v>5</v>
      </c>
      <c r="D130" s="880"/>
      <c r="E130" s="903"/>
      <c r="F130" s="882" t="s">
        <v>1253</v>
      </c>
    </row>
    <row r="131">
      <c r="A131" s="794"/>
      <c r="B131" s="795" t="s">
        <v>1238</v>
      </c>
      <c r="C131" s="798" t="s">
        <v>823</v>
      </c>
      <c r="D131" s="877"/>
      <c r="E131" s="873"/>
      <c r="F131" s="877"/>
    </row>
    <row r="132">
      <c r="A132" s="794"/>
      <c r="B132" s="886" t="s">
        <v>620</v>
      </c>
      <c r="C132" s="800">
        <v>10</v>
      </c>
      <c r="D132" s="877"/>
      <c r="E132" s="883"/>
      <c r="F132" s="877"/>
    </row>
    <row r="133">
      <c r="A133" s="794"/>
      <c r="B133" s="797" t="str">
        <f>HYPERLINK("https://dm.henkel-dam.com/is/content/henkel/ru-ceresit-tds-in10-gruntinterier","Грунтовка под финишную отделку")</f>
        <v xml:space="preserve">Грунтовка под финишную отделку</v>
      </c>
      <c r="C133" s="800" t="s">
        <v>613</v>
      </c>
      <c r="D133" s="877"/>
      <c r="E133" s="883"/>
      <c r="F133" s="877"/>
    </row>
    <row r="134">
      <c r="A134" s="789"/>
      <c r="B134" s="790" t="s">
        <v>832</v>
      </c>
      <c r="C134" s="801" t="s">
        <v>647</v>
      </c>
      <c r="D134" s="879"/>
      <c r="E134" s="885" t="s">
        <v>1159</v>
      </c>
      <c r="F134" s="879"/>
    </row>
    <row r="135">
      <c r="A135" s="831" t="s">
        <v>834</v>
      </c>
      <c r="B135" s="795" t="s">
        <v>820</v>
      </c>
      <c r="C135" s="820">
        <v>5</v>
      </c>
      <c r="D135" s="880"/>
      <c r="E135" s="903"/>
      <c r="F135" s="882" t="s">
        <v>1254</v>
      </c>
    </row>
    <row r="136">
      <c r="A136" s="794"/>
      <c r="B136" s="795" t="s">
        <v>1238</v>
      </c>
      <c r="C136" s="798" t="s">
        <v>823</v>
      </c>
      <c r="D136" s="877"/>
      <c r="E136" s="873"/>
      <c r="F136" s="877"/>
    </row>
    <row r="137">
      <c r="A137" s="794"/>
      <c r="B137" s="886" t="s">
        <v>620</v>
      </c>
      <c r="C137" s="798">
        <v>10</v>
      </c>
      <c r="D137" s="877"/>
      <c r="E137" s="873"/>
      <c r="F137" s="877"/>
    </row>
    <row r="138">
      <c r="A138" s="789"/>
      <c r="B138" s="897" t="str">
        <f>HYPERLINK("http://www.teohim.ru/beton/mtr/fljuat/","Пропитка упрочняющая обеспыливающая")</f>
        <v xml:space="preserve">Пропитка упрочняющая обеспыливающая</v>
      </c>
      <c r="C138" s="801" t="s">
        <v>613</v>
      </c>
      <c r="D138" s="879"/>
      <c r="E138" s="873" t="s">
        <v>1214</v>
      </c>
      <c r="F138" s="879"/>
    </row>
    <row r="139">
      <c r="A139" s="831" t="s">
        <v>855</v>
      </c>
      <c r="B139" s="808" t="s">
        <v>820</v>
      </c>
      <c r="C139" s="820">
        <v>5</v>
      </c>
      <c r="D139" s="880"/>
      <c r="E139" s="903"/>
      <c r="F139" s="882" t="s">
        <v>587</v>
      </c>
    </row>
    <row r="140">
      <c r="A140" s="794"/>
      <c r="B140" s="795" t="s">
        <v>1238</v>
      </c>
      <c r="C140" s="798">
        <v>150</v>
      </c>
      <c r="D140" s="877"/>
      <c r="E140" s="873"/>
      <c r="F140" s="877"/>
    </row>
    <row r="141">
      <c r="A141" s="794"/>
      <c r="B141" s="886" t="s">
        <v>620</v>
      </c>
      <c r="C141" s="798">
        <v>10</v>
      </c>
      <c r="D141" s="877"/>
      <c r="E141" s="873"/>
      <c r="F141" s="877"/>
    </row>
    <row r="142">
      <c r="A142" s="794"/>
      <c r="B142" s="797" t="str">
        <f>HYPERLINK("http://www.ceresit.ru/content/dam/uac/ceresit/russia/movedAssets/master/certificates/TO2019/CT17-17Morozostoykaya.pdf","Грунтовка глубокого проникновения")</f>
        <v xml:space="preserve">Грунтовка глубокого проникновения</v>
      </c>
      <c r="C142" s="798" t="s">
        <v>613</v>
      </c>
      <c r="D142" s="877"/>
      <c r="E142" s="873"/>
      <c r="F142" s="877"/>
    </row>
    <row r="143">
      <c r="A143" s="794"/>
      <c r="B143" s="795" t="s">
        <v>672</v>
      </c>
      <c r="C143" s="798">
        <v>2</v>
      </c>
      <c r="D143" s="877"/>
      <c r="E143" s="873"/>
      <c r="F143" s="877"/>
    </row>
    <row r="144">
      <c r="A144" s="794"/>
      <c r="B144" s="797" t="str">
        <f>HYPERLINK("https://dm.henkel-dam.com/is/content/henkel/ru-ceresit-tds-in10-gruntinterier","Грунтовка под финишную отделку")</f>
        <v xml:space="preserve">Грунтовка под финишную отделку</v>
      </c>
      <c r="C144" s="798" t="s">
        <v>613</v>
      </c>
      <c r="D144" s="877"/>
      <c r="E144" s="873"/>
      <c r="F144" s="877"/>
    </row>
    <row r="145">
      <c r="A145" s="789"/>
      <c r="B145" s="790" t="s">
        <v>1255</v>
      </c>
      <c r="C145" s="799" t="s">
        <v>647</v>
      </c>
      <c r="D145" s="879"/>
      <c r="E145" s="885" t="s">
        <v>1228</v>
      </c>
      <c r="F145" s="879"/>
    </row>
    <row r="146">
      <c r="A146" s="817" t="s">
        <v>305</v>
      </c>
      <c r="B146" s="808" t="s">
        <v>820</v>
      </c>
      <c r="C146" s="820">
        <v>5</v>
      </c>
      <c r="D146" s="898"/>
      <c r="E146" s="903"/>
      <c r="F146" s="910" t="s">
        <v>554</v>
      </c>
    </row>
    <row r="147">
      <c r="A147" s="794"/>
      <c r="B147" s="795" t="s">
        <v>1238</v>
      </c>
      <c r="C147" s="798">
        <v>150</v>
      </c>
      <c r="D147" s="877"/>
      <c r="E147" s="873"/>
      <c r="F147" s="877"/>
    </row>
    <row r="148">
      <c r="A148" s="789"/>
      <c r="B148" s="921" t="s">
        <v>620</v>
      </c>
      <c r="C148" s="801">
        <v>10</v>
      </c>
      <c r="D148" s="879"/>
      <c r="E148" s="922"/>
      <c r="F148" s="879"/>
    </row>
    <row r="149">
      <c r="A149" s="854" t="s">
        <v>303</v>
      </c>
      <c r="B149" s="923" t="s">
        <v>820</v>
      </c>
      <c r="C149" s="924">
        <v>5</v>
      </c>
      <c r="D149" s="898"/>
      <c r="E149" s="925"/>
      <c r="F149" s="910" t="s">
        <v>1256</v>
      </c>
    </row>
    <row r="150">
      <c r="A150" s="794"/>
      <c r="B150" s="926" t="s">
        <v>1238</v>
      </c>
      <c r="C150" s="927">
        <v>150</v>
      </c>
      <c r="D150" s="877"/>
      <c r="E150" s="928"/>
      <c r="F150" s="877"/>
    </row>
    <row r="151">
      <c r="A151" s="794"/>
      <c r="B151" s="886" t="s">
        <v>620</v>
      </c>
      <c r="C151" s="929">
        <v>10</v>
      </c>
      <c r="D151" s="877"/>
      <c r="E151" s="930"/>
      <c r="F151" s="877"/>
    </row>
    <row r="152">
      <c r="A152" s="794"/>
      <c r="B152" s="931" t="str">
        <f>HYPERLINK("https://dm.henkel-dam.com/is/content/henkel/ru-ceresit-tds-in10-gruntinterier","Грунтовка под финишную отделку")</f>
        <v xml:space="preserve">Грунтовка под финишную отделку</v>
      </c>
      <c r="C152" s="929" t="s">
        <v>613</v>
      </c>
      <c r="D152" s="877"/>
      <c r="E152" s="930"/>
      <c r="F152" s="877"/>
    </row>
    <row r="153">
      <c r="A153" s="789"/>
      <c r="B153" s="926" t="s">
        <v>826</v>
      </c>
      <c r="C153" s="929" t="s">
        <v>647</v>
      </c>
      <c r="D153" s="879"/>
      <c r="E153" s="873" t="s">
        <v>1162</v>
      </c>
      <c r="F153" s="879"/>
    </row>
    <row r="154">
      <c r="A154" s="802"/>
      <c r="B154" s="838" t="s">
        <v>1257</v>
      </c>
      <c r="C154" s="839"/>
      <c r="D154" s="839"/>
      <c r="E154" s="900"/>
      <c r="F154" s="840"/>
    </row>
    <row r="155">
      <c r="A155" s="901" t="s">
        <v>142</v>
      </c>
      <c r="B155" s="797" t="str">
        <f>HYPERLINK("http://www.teohim.ru/beton/mtr/fljuat/","Пропитка упрочняющая обеспыливающая")</f>
        <v xml:space="preserve">Пропитка упрочняющая обеспыливающая</v>
      </c>
      <c r="C155" s="798" t="s">
        <v>613</v>
      </c>
      <c r="D155" s="872"/>
      <c r="E155" s="873" t="s">
        <v>1214</v>
      </c>
      <c r="F155" s="874" t="s">
        <v>540</v>
      </c>
    </row>
    <row r="156">
      <c r="A156" s="789"/>
      <c r="B156" s="790" t="s">
        <v>840</v>
      </c>
      <c r="C156" s="799" t="s">
        <v>823</v>
      </c>
      <c r="D156" s="879"/>
      <c r="E156" s="885" t="s">
        <v>1258</v>
      </c>
      <c r="F156" s="879"/>
    </row>
    <row r="157">
      <c r="A157" s="831" t="s">
        <v>849</v>
      </c>
      <c r="B157" s="787" t="str">
        <f>HYPERLINK("http://www.teohim.ru/beton/mtr/fljuat/","Пропитка упрочняющая обеспыливающая")</f>
        <v xml:space="preserve">Пропитка упрочняющая обеспыливающая</v>
      </c>
      <c r="C157" s="788" t="s">
        <v>613</v>
      </c>
      <c r="D157" s="880"/>
      <c r="E157" s="873" t="s">
        <v>1214</v>
      </c>
      <c r="F157" s="882" t="s">
        <v>1259</v>
      </c>
    </row>
    <row r="158">
      <c r="A158" s="789"/>
      <c r="B158" s="790" t="s">
        <v>850</v>
      </c>
      <c r="C158" s="801" t="s">
        <v>823</v>
      </c>
      <c r="D158" s="879"/>
      <c r="E158" s="922" t="s">
        <v>1260</v>
      </c>
      <c r="F158" s="879"/>
    </row>
    <row r="159">
      <c r="A159" s="817" t="s">
        <v>111</v>
      </c>
      <c r="B159" s="932" t="s">
        <v>820</v>
      </c>
      <c r="C159" s="820">
        <v>5</v>
      </c>
      <c r="D159" s="898"/>
      <c r="E159" s="903"/>
      <c r="F159" s="910" t="s">
        <v>496</v>
      </c>
    </row>
    <row r="160">
      <c r="A160" s="794"/>
      <c r="B160" s="795" t="s">
        <v>1261</v>
      </c>
      <c r="C160" s="798">
        <v>200</v>
      </c>
      <c r="D160" s="877"/>
      <c r="E160" s="873"/>
      <c r="F160" s="877"/>
    </row>
    <row r="161">
      <c r="A161" s="789"/>
      <c r="B161" s="790" t="s">
        <v>865</v>
      </c>
      <c r="C161" s="799"/>
      <c r="D161" s="879"/>
      <c r="E161" s="885"/>
      <c r="F161" s="879"/>
    </row>
    <row r="162">
      <c r="A162" s="869" t="s">
        <v>868</v>
      </c>
      <c r="D162" s="869"/>
      <c r="E162" s="933"/>
      <c r="F162" s="869"/>
    </row>
    <row r="163">
      <c r="A163" s="782" t="s">
        <v>2</v>
      </c>
      <c r="B163" s="782" t="s">
        <v>609</v>
      </c>
      <c r="C163" s="782" t="s">
        <v>610</v>
      </c>
      <c r="D163" s="782" t="s">
        <v>799</v>
      </c>
      <c r="E163" s="830" t="s">
        <v>1153</v>
      </c>
      <c r="F163" s="830" t="s">
        <v>1217</v>
      </c>
    </row>
    <row r="164">
      <c r="A164" s="861" t="s">
        <v>1262</v>
      </c>
      <c r="B164" s="806" t="s">
        <v>1263</v>
      </c>
      <c r="C164" s="828">
        <v>38</v>
      </c>
      <c r="D164" s="934"/>
      <c r="E164" s="864" t="s">
        <v>436</v>
      </c>
      <c r="F164" s="935" t="s">
        <v>1259</v>
      </c>
    </row>
  </sheetData>
  <mergeCells count="98">
    <mergeCell ref="A1:C1"/>
    <mergeCell ref="A4:A7"/>
    <mergeCell ref="D4:D7"/>
    <mergeCell ref="F4:F7"/>
    <mergeCell ref="A8:A13"/>
    <mergeCell ref="D8:D13"/>
    <mergeCell ref="F8:F13"/>
    <mergeCell ref="A14:A17"/>
    <mergeCell ref="D14:D17"/>
    <mergeCell ref="F14:F17"/>
    <mergeCell ref="A18:A21"/>
    <mergeCell ref="D18:D21"/>
    <mergeCell ref="F18:F21"/>
    <mergeCell ref="A22:A25"/>
    <mergeCell ref="D22:D25"/>
    <mergeCell ref="F22:F25"/>
    <mergeCell ref="A26:A31"/>
    <mergeCell ref="D26:D31"/>
    <mergeCell ref="F26:F31"/>
    <mergeCell ref="A32:A37"/>
    <mergeCell ref="D32:D37"/>
    <mergeCell ref="F32:F37"/>
    <mergeCell ref="A38:A41"/>
    <mergeCell ref="D38:D41"/>
    <mergeCell ref="F38:F41"/>
    <mergeCell ref="A42:A45"/>
    <mergeCell ref="D42:D45"/>
    <mergeCell ref="F42:F45"/>
    <mergeCell ref="A46:A51"/>
    <mergeCell ref="D46:D51"/>
    <mergeCell ref="F46:F51"/>
    <mergeCell ref="A52:A54"/>
    <mergeCell ref="D52:D54"/>
    <mergeCell ref="F52:F54"/>
    <mergeCell ref="A57:A61"/>
    <mergeCell ref="D57:D61"/>
    <mergeCell ref="F57:F61"/>
    <mergeCell ref="A62:A66"/>
    <mergeCell ref="D62:D66"/>
    <mergeCell ref="F62:F66"/>
    <mergeCell ref="A67:A72"/>
    <mergeCell ref="D67:D72"/>
    <mergeCell ref="F67:F72"/>
    <mergeCell ref="A73:A77"/>
    <mergeCell ref="D73:D77"/>
    <mergeCell ref="F73:F77"/>
    <mergeCell ref="A78:A81"/>
    <mergeCell ref="D78:D81"/>
    <mergeCell ref="F78:F81"/>
    <mergeCell ref="A82:A87"/>
    <mergeCell ref="D82:D87"/>
    <mergeCell ref="F82:F87"/>
    <mergeCell ref="A88:A93"/>
    <mergeCell ref="D88:D93"/>
    <mergeCell ref="F88:F93"/>
    <mergeCell ref="A95:A101"/>
    <mergeCell ref="D95:D101"/>
    <mergeCell ref="F95:F101"/>
    <mergeCell ref="A102:A107"/>
    <mergeCell ref="D102:D107"/>
    <mergeCell ref="F102:F107"/>
    <mergeCell ref="A108:A113"/>
    <mergeCell ref="D108:D113"/>
    <mergeCell ref="F108:F113"/>
    <mergeCell ref="A114:A115"/>
    <mergeCell ref="D114:D115"/>
    <mergeCell ref="F114:F115"/>
    <mergeCell ref="A116:A121"/>
    <mergeCell ref="D116:D121"/>
    <mergeCell ref="F116:F121"/>
    <mergeCell ref="A123:A129"/>
    <mergeCell ref="D123:D129"/>
    <mergeCell ref="F123:F129"/>
    <mergeCell ref="A130:A134"/>
    <mergeCell ref="D130:D134"/>
    <mergeCell ref="F130:F134"/>
    <mergeCell ref="A135:A138"/>
    <mergeCell ref="D135:D138"/>
    <mergeCell ref="F135:F138"/>
    <mergeCell ref="A139:A145"/>
    <mergeCell ref="D139:D145"/>
    <mergeCell ref="F139:F145"/>
    <mergeCell ref="A146:A148"/>
    <mergeCell ref="D146:D148"/>
    <mergeCell ref="F146:F148"/>
    <mergeCell ref="A149:A153"/>
    <mergeCell ref="D149:D153"/>
    <mergeCell ref="F149:F153"/>
    <mergeCell ref="A155:A156"/>
    <mergeCell ref="D155:D156"/>
    <mergeCell ref="F155:F156"/>
    <mergeCell ref="A157:A158"/>
    <mergeCell ref="D157:D158"/>
    <mergeCell ref="F157:F158"/>
    <mergeCell ref="A159:A161"/>
    <mergeCell ref="D159:D161"/>
    <mergeCell ref="F159:F161"/>
    <mergeCell ref="A162:C162"/>
  </mergeCells>
  <hyperlinks>
    <hyperlink r:id="rId1" ref="B6"/>
    <hyperlink r:id="rId2" ref="B44"/>
  </hyperlinks>
  <printOptions headings="0" gridLines="1"/>
  <pageMargins left="0" right="0" top="0" bottom="0" header="0" footer="0"/>
  <pageSetup paperSize="9" scale="100" fitToWidth="1" fitToHeight="1" pageOrder="overThenDown"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R7-Office/2024.1.1.375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Алина Леухина</cp:lastModifiedBy>
  <cp:revision>85</cp:revision>
  <dcterms:modified xsi:type="dcterms:W3CDTF">2024-07-26T11:21:19Z</dcterms:modified>
</cp:coreProperties>
</file>