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5440" windowHeight="15390"/>
  </bookViews>
  <sheets>
    <sheet name="КЖС" sheetId="3" r:id="rId1"/>
    <sheet name="Лист1" sheetId="4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4" i="3" l="1"/>
  <c r="G24" i="3"/>
  <c r="H24" i="3"/>
  <c r="I24" i="3"/>
  <c r="J24" i="3"/>
  <c r="K24" i="3"/>
  <c r="L24" i="3"/>
  <c r="M24" i="3"/>
  <c r="N24" i="3"/>
  <c r="O24" i="3"/>
  <c r="P24" i="3"/>
  <c r="Q24" i="3"/>
  <c r="R24" i="3"/>
  <c r="F25" i="3"/>
  <c r="G25" i="3"/>
  <c r="H25" i="3"/>
  <c r="I25" i="3"/>
  <c r="J25" i="3"/>
  <c r="K25" i="3"/>
  <c r="L25" i="3"/>
  <c r="M25" i="3"/>
  <c r="N25" i="3"/>
  <c r="O25" i="3"/>
  <c r="P25" i="3"/>
  <c r="Q25" i="3"/>
  <c r="R25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F27" i="3"/>
  <c r="G27" i="3"/>
  <c r="H27" i="3"/>
  <c r="I27" i="3"/>
  <c r="J27" i="3"/>
  <c r="K27" i="3"/>
  <c r="L27" i="3"/>
  <c r="M27" i="3"/>
  <c r="N27" i="3"/>
  <c r="O27" i="3"/>
  <c r="P27" i="3"/>
  <c r="Q27" i="3"/>
  <c r="R27" i="3"/>
  <c r="F28" i="3"/>
  <c r="G28" i="3"/>
  <c r="H28" i="3"/>
  <c r="I28" i="3"/>
  <c r="J28" i="3"/>
  <c r="K28" i="3"/>
  <c r="L28" i="3"/>
  <c r="M28" i="3"/>
  <c r="N28" i="3"/>
  <c r="O28" i="3"/>
  <c r="P28" i="3"/>
  <c r="Q28" i="3"/>
  <c r="R28" i="3"/>
  <c r="F29" i="3"/>
  <c r="G29" i="3"/>
  <c r="H29" i="3"/>
  <c r="I29" i="3"/>
  <c r="J29" i="3"/>
  <c r="K29" i="3"/>
  <c r="L29" i="3"/>
  <c r="M29" i="3"/>
  <c r="N29" i="3"/>
  <c r="O29" i="3"/>
  <c r="P29" i="3"/>
  <c r="Q29" i="3"/>
  <c r="R29" i="3"/>
  <c r="F30" i="3"/>
  <c r="G30" i="3"/>
  <c r="H30" i="3"/>
  <c r="I30" i="3"/>
  <c r="J30" i="3"/>
  <c r="K30" i="3"/>
  <c r="L30" i="3"/>
  <c r="M30" i="3"/>
  <c r="N30" i="3"/>
  <c r="O30" i="3"/>
  <c r="P30" i="3"/>
  <c r="Q30" i="3"/>
  <c r="R30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F33" i="3"/>
  <c r="G33" i="3"/>
  <c r="H33" i="3"/>
  <c r="I33" i="3"/>
  <c r="J33" i="3"/>
  <c r="K33" i="3"/>
  <c r="L33" i="3"/>
  <c r="M33" i="3"/>
  <c r="N33" i="3"/>
  <c r="O33" i="3"/>
  <c r="P33" i="3"/>
  <c r="Q33" i="3"/>
  <c r="R33" i="3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F36" i="3"/>
  <c r="G36" i="3"/>
  <c r="H36" i="3"/>
  <c r="I36" i="3"/>
  <c r="J36" i="3"/>
  <c r="K36" i="3"/>
  <c r="L36" i="3"/>
  <c r="M36" i="3"/>
  <c r="N36" i="3"/>
  <c r="O36" i="3"/>
  <c r="P36" i="3"/>
  <c r="Q36" i="3"/>
  <c r="R36" i="3"/>
  <c r="E25" i="3"/>
  <c r="E26" i="3"/>
  <c r="E27" i="3"/>
  <c r="E28" i="3"/>
  <c r="E29" i="3"/>
  <c r="E30" i="3"/>
  <c r="E31" i="3"/>
  <c r="E32" i="3"/>
  <c r="E33" i="3"/>
  <c r="E34" i="3"/>
  <c r="E35" i="3"/>
  <c r="E36" i="3"/>
  <c r="E24" i="3"/>
  <c r="D25" i="3"/>
  <c r="D26" i="3"/>
  <c r="D27" i="3"/>
  <c r="D28" i="3"/>
  <c r="D29" i="3"/>
  <c r="D30" i="3"/>
  <c r="D31" i="3"/>
  <c r="D32" i="3"/>
  <c r="D33" i="3"/>
  <c r="D34" i="3"/>
  <c r="D35" i="3"/>
  <c r="D36" i="3"/>
  <c r="D24" i="3"/>
  <c r="O7" i="3"/>
  <c r="D13" i="3" l="1"/>
  <c r="O5" i="3" l="1"/>
  <c r="D6" i="3" l="1"/>
  <c r="D5" i="3"/>
  <c r="C27" i="3" l="1"/>
  <c r="G22" i="3"/>
  <c r="D9" i="3"/>
  <c r="D8" i="3"/>
  <c r="D15" i="3" s="1"/>
  <c r="H22" i="3" l="1"/>
  <c r="C28" i="3"/>
  <c r="D17" i="3"/>
  <c r="D19" i="3" s="1"/>
  <c r="C29" i="3" l="1"/>
  <c r="I22" i="3"/>
  <c r="C30" i="3" l="1"/>
  <c r="J22" i="3"/>
  <c r="K22" i="3" l="1"/>
  <c r="C31" i="3"/>
  <c r="L22" i="3" l="1"/>
  <c r="C32" i="3"/>
  <c r="M22" i="3" l="1"/>
  <c r="C33" i="3"/>
  <c r="N22" i="3" l="1"/>
  <c r="C34" i="3"/>
  <c r="O22" i="3" l="1"/>
  <c r="C35" i="3"/>
  <c r="P22" i="3" l="1"/>
  <c r="C36" i="3"/>
  <c r="Q22" i="3" l="1"/>
  <c r="R22" i="3" l="1"/>
</calcChain>
</file>

<file path=xl/sharedStrings.xml><?xml version="1.0" encoding="utf-8"?>
<sst xmlns="http://schemas.openxmlformats.org/spreadsheetml/2006/main" count="48" uniqueCount="40">
  <si>
    <t>А</t>
  </si>
  <si>
    <t>В</t>
  </si>
  <si>
    <t>L</t>
  </si>
  <si>
    <t>H</t>
  </si>
  <si>
    <t>шаг стоек</t>
  </si>
  <si>
    <t>шаг ригелей</t>
  </si>
  <si>
    <r>
      <t>F</t>
    </r>
    <r>
      <rPr>
        <sz val="12"/>
        <rFont val="Arial Cyr"/>
        <charset val="204"/>
      </rPr>
      <t>жс</t>
    </r>
  </si>
  <si>
    <t>площадь живого сечения</t>
  </si>
  <si>
    <r>
      <rPr>
        <b/>
        <sz val="12"/>
        <rFont val="Arial Cyr"/>
        <charset val="204"/>
      </rPr>
      <t>К</t>
    </r>
    <r>
      <rPr>
        <sz val="12"/>
        <rFont val="Arial Cyr"/>
        <charset val="204"/>
      </rPr>
      <t>жс</t>
    </r>
  </si>
  <si>
    <r>
      <t>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</si>
  <si>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>F</t>
    </r>
    <r>
      <rPr>
        <sz val="12"/>
        <rFont val="Arial Cyr"/>
        <charset val="204"/>
      </rPr>
      <t>р</t>
    </r>
  </si>
  <si>
    <t>расчетная площадь проема</t>
  </si>
  <si>
    <t>L1</t>
  </si>
  <si>
    <t>H1</t>
  </si>
  <si>
    <t>Ширина - расчетный габарит проема решетки</t>
  </si>
  <si>
    <t>Высота - расчетный габарит проема решетки</t>
  </si>
  <si>
    <t>=L1*H1</t>
  </si>
  <si>
    <t>=А-139</t>
  </si>
  <si>
    <t>=В-139</t>
  </si>
  <si>
    <r>
      <t xml:space="preserve">А, </t>
    </r>
    <r>
      <rPr>
        <sz val="12"/>
        <rFont val="Arial Cyr"/>
        <charset val="204"/>
      </rPr>
      <t>шаг стоек</t>
    </r>
  </si>
  <si>
    <r>
      <t xml:space="preserve">В, </t>
    </r>
    <r>
      <rPr>
        <sz val="12"/>
        <rFont val="Arial Cyr"/>
        <charset val="204"/>
      </rPr>
      <t>шаг ригелей</t>
    </r>
  </si>
  <si>
    <r>
      <rPr>
        <sz val="12"/>
        <color theme="1"/>
        <rFont val="Calibri"/>
        <family val="2"/>
        <charset val="204"/>
        <scheme val="minor"/>
      </rPr>
      <t>Площадь живого сечения, м</t>
    </r>
    <r>
      <rPr>
        <vertAlign val="superscript"/>
        <sz val="12"/>
        <color theme="1"/>
        <rFont val="Calibri"/>
        <family val="2"/>
        <charset val="204"/>
        <scheme val="minor"/>
      </rPr>
      <t>2</t>
    </r>
  </si>
  <si>
    <t>=А+18</t>
  </si>
  <si>
    <t>=В+18</t>
  </si>
  <si>
    <t>Ширина - расчетный габарит решетки</t>
  </si>
  <si>
    <t>Высота - расчетный габарит решетки</t>
  </si>
  <si>
    <t>n</t>
  </si>
  <si>
    <t>проход между ламелями</t>
  </si>
  <si>
    <t>мм</t>
  </si>
  <si>
    <r>
      <t>L</t>
    </r>
    <r>
      <rPr>
        <sz val="12"/>
        <rFont val="Arial Cyr"/>
        <charset val="204"/>
      </rPr>
      <t>лам</t>
    </r>
  </si>
  <si>
    <t>шт.</t>
  </si>
  <si>
    <t>=А-83</t>
  </si>
  <si>
    <t>длина ламели</t>
  </si>
  <si>
    <t>=27,7*L1*n</t>
  </si>
  <si>
    <t>коэф.  живого сечения</t>
  </si>
  <si>
    <t>количество проходов между ламелями</t>
  </si>
  <si>
    <t>N</t>
  </si>
  <si>
    <t>количество ламелей</t>
  </si>
  <si>
    <t>=N-1</t>
  </si>
  <si>
    <t>=Fжс/Fр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</si>
</sst>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2"/>
      <name val="Arial Cyr"/>
      <charset val="204"/>
    </font>
    <font>
      <vertAlign val="superscript"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vertAlign val="superscript"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textRotation="90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36"/>
  <sheetViews>
    <sheetView tabSelected="1" workbookViewId="0">
      <selection activeCell="U13" sqref="U13"/>
    </sheetView>
  </sheetViews>
  <sheetFormatPr defaultRowHeight="15" x14ac:dyDescent="0.25"/>
  <cols>
    <col min="3" max="3" width="10.7109375" customWidth="1"/>
    <col min="5" max="5" width="10.5703125" bestFit="1" customWidth="1"/>
    <col min="13" max="13" width="10.28515625" bestFit="1" customWidth="1"/>
  </cols>
  <sheetData>
    <row r="2" spans="2:17" ht="15.75" x14ac:dyDescent="0.25">
      <c r="B2" s="2" t="s">
        <v>0</v>
      </c>
      <c r="C2" s="4">
        <v>900</v>
      </c>
      <c r="D2" t="s">
        <v>4</v>
      </c>
    </row>
    <row r="3" spans="2:17" ht="15.75" x14ac:dyDescent="0.25">
      <c r="B3" s="2" t="s">
        <v>1</v>
      </c>
      <c r="C3" s="4">
        <v>300</v>
      </c>
      <c r="D3" t="s">
        <v>5</v>
      </c>
    </row>
    <row r="5" spans="2:17" ht="15.75" x14ac:dyDescent="0.25">
      <c r="B5" s="2" t="s">
        <v>2</v>
      </c>
      <c r="C5" s="3" t="s">
        <v>22</v>
      </c>
      <c r="D5" s="4">
        <f>C2+18</f>
        <v>918</v>
      </c>
      <c r="E5" t="s">
        <v>28</v>
      </c>
      <c r="F5" t="s">
        <v>24</v>
      </c>
      <c r="M5" s="2" t="s">
        <v>29</v>
      </c>
      <c r="N5" s="3" t="s">
        <v>31</v>
      </c>
      <c r="O5" s="12">
        <f>C2-83</f>
        <v>817</v>
      </c>
      <c r="P5" t="s">
        <v>28</v>
      </c>
      <c r="Q5" t="s">
        <v>32</v>
      </c>
    </row>
    <row r="6" spans="2:17" ht="15.75" x14ac:dyDescent="0.25">
      <c r="B6" s="2" t="s">
        <v>3</v>
      </c>
      <c r="C6" s="3" t="s">
        <v>23</v>
      </c>
      <c r="D6" s="4">
        <f>C3+18</f>
        <v>318</v>
      </c>
      <c r="E6" t="s">
        <v>28</v>
      </c>
      <c r="F6" t="s">
        <v>25</v>
      </c>
    </row>
    <row r="7" spans="2:17" x14ac:dyDescent="0.25">
      <c r="M7" t="s">
        <v>36</v>
      </c>
      <c r="N7" s="3"/>
      <c r="O7" s="4">
        <f>ROUNDDOWN((C3-88)/50,0)</f>
        <v>4</v>
      </c>
      <c r="P7" t="s">
        <v>30</v>
      </c>
      <c r="Q7" t="s">
        <v>37</v>
      </c>
    </row>
    <row r="8" spans="2:17" ht="15.75" x14ac:dyDescent="0.25">
      <c r="B8" s="2" t="s">
        <v>12</v>
      </c>
      <c r="C8" s="3" t="s">
        <v>17</v>
      </c>
      <c r="D8" s="4">
        <f>C2-139</f>
        <v>761</v>
      </c>
      <c r="E8" t="s">
        <v>28</v>
      </c>
      <c r="F8" t="s">
        <v>14</v>
      </c>
      <c r="J8" s="2"/>
      <c r="K8" s="3"/>
    </row>
    <row r="9" spans="2:17" ht="15.75" x14ac:dyDescent="0.25">
      <c r="B9" s="2" t="s">
        <v>13</v>
      </c>
      <c r="C9" s="3" t="s">
        <v>18</v>
      </c>
      <c r="D9" s="4">
        <f>C3-139</f>
        <v>161</v>
      </c>
      <c r="E9" t="s">
        <v>28</v>
      </c>
      <c r="F9" t="s">
        <v>15</v>
      </c>
    </row>
    <row r="11" spans="2:17" x14ac:dyDescent="0.25">
      <c r="D11" s="4">
        <v>27.7</v>
      </c>
      <c r="E11" t="s">
        <v>28</v>
      </c>
      <c r="F11" t="s">
        <v>27</v>
      </c>
    </row>
    <row r="12" spans="2:17" x14ac:dyDescent="0.25">
      <c r="K12" s="4"/>
    </row>
    <row r="13" spans="2:17" ht="15.75" x14ac:dyDescent="0.25">
      <c r="B13" s="2" t="s">
        <v>26</v>
      </c>
      <c r="C13" s="3" t="s">
        <v>38</v>
      </c>
      <c r="D13" s="12">
        <f>O7-1</f>
        <v>3</v>
      </c>
      <c r="E13" t="s">
        <v>30</v>
      </c>
      <c r="F13" t="s">
        <v>35</v>
      </c>
    </row>
    <row r="14" spans="2:17" x14ac:dyDescent="0.25">
      <c r="K14" s="4"/>
    </row>
    <row r="15" spans="2:17" ht="17.25" x14ac:dyDescent="0.25">
      <c r="B15" s="2" t="s">
        <v>6</v>
      </c>
      <c r="C15" s="3" t="s">
        <v>33</v>
      </c>
      <c r="D15" s="6">
        <f>D11*D8*D13/1000000</f>
        <v>6.3239100000000006E-2</v>
      </c>
      <c r="E15" t="s">
        <v>9</v>
      </c>
      <c r="F15" t="s">
        <v>7</v>
      </c>
      <c r="K15" s="8"/>
    </row>
    <row r="16" spans="2:17" x14ac:dyDescent="0.25">
      <c r="K16" s="4"/>
    </row>
    <row r="17" spans="2:18" ht="17.25" x14ac:dyDescent="0.25">
      <c r="B17" s="2" t="s">
        <v>10</v>
      </c>
      <c r="C17" s="3" t="s">
        <v>16</v>
      </c>
      <c r="D17" s="6">
        <f>D8*D9/1000000</f>
        <v>0.122521</v>
      </c>
      <c r="E17" t="s">
        <v>9</v>
      </c>
      <c r="F17" t="s">
        <v>11</v>
      </c>
      <c r="J17" s="1"/>
      <c r="K17" s="3"/>
    </row>
    <row r="18" spans="2:18" x14ac:dyDescent="0.25">
      <c r="J18" s="4"/>
      <c r="K18" s="4"/>
    </row>
    <row r="19" spans="2:18" ht="15.75" x14ac:dyDescent="0.25">
      <c r="B19" s="13" t="s">
        <v>8</v>
      </c>
      <c r="C19" s="3" t="s">
        <v>39</v>
      </c>
      <c r="D19" s="6">
        <f>D15/D17</f>
        <v>0.51614906832298135</v>
      </c>
      <c r="F19" t="s">
        <v>34</v>
      </c>
      <c r="J19" s="4"/>
      <c r="K19" s="4"/>
      <c r="M19" s="4"/>
    </row>
    <row r="21" spans="2:18" ht="15.75" x14ac:dyDescent="0.25">
      <c r="E21" s="15" t="s">
        <v>19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</row>
    <row r="22" spans="2:18" x14ac:dyDescent="0.25">
      <c r="E22" s="4">
        <v>900</v>
      </c>
      <c r="F22" s="4">
        <v>1000</v>
      </c>
      <c r="G22" s="4">
        <f>F22+100</f>
        <v>1100</v>
      </c>
      <c r="H22" s="4">
        <f>G22+100</f>
        <v>1200</v>
      </c>
      <c r="I22" s="4">
        <f t="shared" ref="I22:R22" si="0">H22+100</f>
        <v>1300</v>
      </c>
      <c r="J22" s="4">
        <f t="shared" si="0"/>
        <v>1400</v>
      </c>
      <c r="K22" s="4">
        <f t="shared" si="0"/>
        <v>1500</v>
      </c>
      <c r="L22" s="4">
        <f t="shared" si="0"/>
        <v>1600</v>
      </c>
      <c r="M22" s="4">
        <f t="shared" si="0"/>
        <v>1700</v>
      </c>
      <c r="N22" s="4">
        <f t="shared" si="0"/>
        <v>1800</v>
      </c>
      <c r="O22" s="4">
        <f t="shared" si="0"/>
        <v>1900</v>
      </c>
      <c r="P22" s="4">
        <f t="shared" si="0"/>
        <v>2000</v>
      </c>
      <c r="Q22" s="4">
        <f t="shared" si="0"/>
        <v>2100</v>
      </c>
      <c r="R22" s="4">
        <f t="shared" si="0"/>
        <v>2200</v>
      </c>
    </row>
    <row r="23" spans="2:18" ht="15" customHeight="1" x14ac:dyDescent="0.25">
      <c r="D23" s="5" t="s">
        <v>8</v>
      </c>
      <c r="E23" s="14" t="s">
        <v>21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7"/>
    </row>
    <row r="24" spans="2:18" ht="15" customHeight="1" x14ac:dyDescent="0.25">
      <c r="B24" s="17" t="s">
        <v>20</v>
      </c>
      <c r="C24">
        <v>300</v>
      </c>
      <c r="D24" s="6">
        <f>27.7*(ROUNDDOWN(($C24-88)/50,0)-1)/($C24-139)</f>
        <v>0.51614906832298135</v>
      </c>
      <c r="E24" s="6">
        <f>(27.7*(E$22-139)*(ROUNDDOWN(($C24-88)/50,0)-1))/1000000</f>
        <v>6.3239100000000006E-2</v>
      </c>
      <c r="F24" s="6">
        <f t="shared" ref="F24:R24" si="1">(27.7*(F$22-139)*(ROUNDDOWN(($C24-88)/50,0)-1))/1000000</f>
        <v>7.1549100000000004E-2</v>
      </c>
      <c r="G24" s="6">
        <f t="shared" si="1"/>
        <v>7.9859100000000002E-2</v>
      </c>
      <c r="H24" s="6">
        <f t="shared" si="1"/>
        <v>8.81691E-2</v>
      </c>
      <c r="I24" s="6">
        <f t="shared" si="1"/>
        <v>9.6479100000000012E-2</v>
      </c>
      <c r="J24" s="6">
        <f t="shared" si="1"/>
        <v>0.1047891</v>
      </c>
      <c r="K24" s="6">
        <f t="shared" si="1"/>
        <v>0.11309909999999999</v>
      </c>
      <c r="L24" s="6">
        <f t="shared" si="1"/>
        <v>0.12140909999999999</v>
      </c>
      <c r="M24" s="6">
        <f t="shared" si="1"/>
        <v>0.1297191</v>
      </c>
      <c r="N24" s="6">
        <f t="shared" si="1"/>
        <v>0.13802909999999999</v>
      </c>
      <c r="O24" s="6">
        <f t="shared" si="1"/>
        <v>0.14633909999999997</v>
      </c>
      <c r="P24" s="6">
        <f t="shared" si="1"/>
        <v>0.15464909999999998</v>
      </c>
      <c r="Q24" s="6">
        <f t="shared" si="1"/>
        <v>0.16295909999999997</v>
      </c>
      <c r="R24" s="6">
        <f t="shared" si="1"/>
        <v>0.17126909999999998</v>
      </c>
    </row>
    <row r="25" spans="2:18" ht="15" customHeight="1" x14ac:dyDescent="0.25">
      <c r="B25" s="18"/>
      <c r="C25">
        <v>400</v>
      </c>
      <c r="D25" s="6">
        <f t="shared" ref="D25:D36" si="2">27.7*(ROUNDDOWN(($C25-88)/50,0)-1)/($C25-139)</f>
        <v>0.53065134099616862</v>
      </c>
      <c r="E25" s="6">
        <f t="shared" ref="E25:R36" si="3">(27.7*(E$22-139)*(ROUNDDOWN(($C25-88)/50,0)-1))/1000000</f>
        <v>0.10539850000000001</v>
      </c>
      <c r="F25" s="6">
        <f t="shared" si="3"/>
        <v>0.11924849999999999</v>
      </c>
      <c r="G25" s="6">
        <f t="shared" si="3"/>
        <v>0.13309850000000001</v>
      </c>
      <c r="H25" s="6">
        <f t="shared" si="3"/>
        <v>0.14694850000000001</v>
      </c>
      <c r="I25" s="6">
        <f t="shared" si="3"/>
        <v>0.16079850000000001</v>
      </c>
      <c r="J25" s="6">
        <f t="shared" si="3"/>
        <v>0.17464850000000001</v>
      </c>
      <c r="K25" s="6">
        <f t="shared" si="3"/>
        <v>0.18849850000000001</v>
      </c>
      <c r="L25" s="6">
        <f t="shared" si="3"/>
        <v>0.20234849999999999</v>
      </c>
      <c r="M25" s="6">
        <f t="shared" si="3"/>
        <v>0.21619849999999999</v>
      </c>
      <c r="N25" s="6">
        <f t="shared" si="3"/>
        <v>0.23004849999999999</v>
      </c>
      <c r="O25" s="6">
        <f t="shared" si="3"/>
        <v>0.24389849999999999</v>
      </c>
      <c r="P25" s="6">
        <f t="shared" si="3"/>
        <v>0.25774849999999999</v>
      </c>
      <c r="Q25" s="6">
        <f t="shared" si="3"/>
        <v>0.27159850000000002</v>
      </c>
      <c r="R25" s="6">
        <f t="shared" si="3"/>
        <v>0.28544849999999999</v>
      </c>
    </row>
    <row r="26" spans="2:18" x14ac:dyDescent="0.25">
      <c r="B26" s="18"/>
      <c r="C26">
        <v>500</v>
      </c>
      <c r="D26" s="6">
        <f t="shared" si="2"/>
        <v>0.53711911357340725</v>
      </c>
      <c r="E26" s="6">
        <f t="shared" si="3"/>
        <v>0.14755789999999999</v>
      </c>
      <c r="F26" s="6">
        <f t="shared" si="3"/>
        <v>0.16694789999999998</v>
      </c>
      <c r="G26" s="6">
        <f t="shared" si="3"/>
        <v>0.1863379</v>
      </c>
      <c r="H26" s="6">
        <f t="shared" si="3"/>
        <v>0.20572789999999999</v>
      </c>
      <c r="I26" s="6">
        <f t="shared" si="3"/>
        <v>0.22511789999999998</v>
      </c>
      <c r="J26" s="6">
        <f t="shared" si="3"/>
        <v>0.24450789999999997</v>
      </c>
      <c r="K26" s="6">
        <f t="shared" si="3"/>
        <v>0.26389789999999996</v>
      </c>
      <c r="L26" s="6">
        <f t="shared" si="3"/>
        <v>0.28328789999999998</v>
      </c>
      <c r="M26" s="6">
        <f t="shared" si="3"/>
        <v>0.30267789999999994</v>
      </c>
      <c r="N26" s="6">
        <f t="shared" si="3"/>
        <v>0.32206789999999996</v>
      </c>
      <c r="O26" s="6">
        <f t="shared" si="3"/>
        <v>0.34145789999999998</v>
      </c>
      <c r="P26" s="6">
        <f t="shared" si="3"/>
        <v>0.36084789999999994</v>
      </c>
      <c r="Q26" s="6">
        <f t="shared" si="3"/>
        <v>0.38023789999999996</v>
      </c>
      <c r="R26" s="6">
        <f t="shared" si="3"/>
        <v>0.39962789999999998</v>
      </c>
    </row>
    <row r="27" spans="2:18" x14ac:dyDescent="0.25">
      <c r="B27" s="18"/>
      <c r="C27">
        <f>C26+100</f>
        <v>600</v>
      </c>
      <c r="D27" s="6">
        <f t="shared" si="2"/>
        <v>0.54078091106290671</v>
      </c>
      <c r="E27" s="6">
        <f t="shared" si="3"/>
        <v>0.18971730000000001</v>
      </c>
      <c r="F27" s="6">
        <f t="shared" si="3"/>
        <v>0.21464730000000001</v>
      </c>
      <c r="G27" s="6">
        <f t="shared" si="3"/>
        <v>0.23957730000000002</v>
      </c>
      <c r="H27" s="6">
        <f t="shared" si="3"/>
        <v>0.2645073</v>
      </c>
      <c r="I27" s="6">
        <f t="shared" si="3"/>
        <v>0.28943730000000001</v>
      </c>
      <c r="J27" s="6">
        <f t="shared" si="3"/>
        <v>0.31436729999999996</v>
      </c>
      <c r="K27" s="6">
        <f t="shared" si="3"/>
        <v>0.33929729999999997</v>
      </c>
      <c r="L27" s="6">
        <f t="shared" si="3"/>
        <v>0.36422729999999998</v>
      </c>
      <c r="M27" s="6">
        <f t="shared" si="3"/>
        <v>0.38915729999999998</v>
      </c>
      <c r="N27" s="6">
        <f t="shared" si="3"/>
        <v>0.41408729999999999</v>
      </c>
      <c r="O27" s="6">
        <f t="shared" si="3"/>
        <v>0.4390173</v>
      </c>
      <c r="P27" s="6">
        <f t="shared" si="3"/>
        <v>0.46394730000000001</v>
      </c>
      <c r="Q27" s="6">
        <f t="shared" si="3"/>
        <v>0.48887730000000001</v>
      </c>
      <c r="R27" s="6">
        <f t="shared" si="3"/>
        <v>0.51380729999999997</v>
      </c>
    </row>
    <row r="28" spans="2:18" x14ac:dyDescent="0.25">
      <c r="B28" s="18"/>
      <c r="C28">
        <f t="shared" ref="C28:C36" si="4">C27+100</f>
        <v>700</v>
      </c>
      <c r="D28" s="6">
        <f t="shared" si="2"/>
        <v>0.54313725490196074</v>
      </c>
      <c r="E28" s="6">
        <f t="shared" si="3"/>
        <v>0.23187670000000002</v>
      </c>
      <c r="F28" s="6">
        <f t="shared" si="3"/>
        <v>0.26234669999999999</v>
      </c>
      <c r="G28" s="6">
        <f t="shared" si="3"/>
        <v>0.29281669999999999</v>
      </c>
      <c r="H28" s="6">
        <f t="shared" si="3"/>
        <v>0.32328670000000004</v>
      </c>
      <c r="I28" s="6">
        <f t="shared" si="3"/>
        <v>0.35375670000000004</v>
      </c>
      <c r="J28" s="6">
        <f t="shared" si="3"/>
        <v>0.38422669999999998</v>
      </c>
      <c r="K28" s="6">
        <f t="shared" si="3"/>
        <v>0.41469669999999997</v>
      </c>
      <c r="L28" s="6">
        <f t="shared" si="3"/>
        <v>0.44516669999999997</v>
      </c>
      <c r="M28" s="6">
        <f t="shared" si="3"/>
        <v>0.47563669999999997</v>
      </c>
      <c r="N28" s="6">
        <f t="shared" si="3"/>
        <v>0.50610669999999991</v>
      </c>
      <c r="O28" s="6">
        <f t="shared" si="3"/>
        <v>0.53657669999999991</v>
      </c>
      <c r="P28" s="6">
        <f t="shared" si="3"/>
        <v>0.5670466999999999</v>
      </c>
      <c r="Q28" s="6">
        <f t="shared" si="3"/>
        <v>0.5975166999999999</v>
      </c>
      <c r="R28" s="6">
        <f t="shared" si="3"/>
        <v>0.62798670000000001</v>
      </c>
    </row>
    <row r="29" spans="2:18" x14ac:dyDescent="0.25">
      <c r="B29" s="18"/>
      <c r="C29">
        <f t="shared" si="4"/>
        <v>800</v>
      </c>
      <c r="D29" s="6">
        <f t="shared" si="2"/>
        <v>0.54478063540090771</v>
      </c>
      <c r="E29" s="6">
        <f t="shared" si="3"/>
        <v>0.27403610000000006</v>
      </c>
      <c r="F29" s="6">
        <f t="shared" si="3"/>
        <v>0.31004610000000005</v>
      </c>
      <c r="G29" s="6">
        <f t="shared" si="3"/>
        <v>0.34605610000000003</v>
      </c>
      <c r="H29" s="6">
        <f t="shared" si="3"/>
        <v>0.38206610000000002</v>
      </c>
      <c r="I29" s="6">
        <f t="shared" si="3"/>
        <v>0.41807610000000006</v>
      </c>
      <c r="J29" s="6">
        <f t="shared" si="3"/>
        <v>0.45408609999999999</v>
      </c>
      <c r="K29" s="6">
        <f t="shared" si="3"/>
        <v>0.49009609999999998</v>
      </c>
      <c r="L29" s="6">
        <f t="shared" si="3"/>
        <v>0.52610610000000002</v>
      </c>
      <c r="M29" s="6">
        <f t="shared" si="3"/>
        <v>0.56211610000000001</v>
      </c>
      <c r="N29" s="6">
        <f t="shared" si="3"/>
        <v>0.59812609999999999</v>
      </c>
      <c r="O29" s="6">
        <f t="shared" si="3"/>
        <v>0.63413609999999998</v>
      </c>
      <c r="P29" s="6">
        <f t="shared" si="3"/>
        <v>0.67014609999999997</v>
      </c>
      <c r="Q29" s="6">
        <f t="shared" si="3"/>
        <v>0.70615609999999995</v>
      </c>
      <c r="R29" s="6">
        <f t="shared" si="3"/>
        <v>0.74216609999999994</v>
      </c>
    </row>
    <row r="30" spans="2:18" x14ac:dyDescent="0.25">
      <c r="B30" s="18"/>
      <c r="C30">
        <f t="shared" si="4"/>
        <v>900</v>
      </c>
      <c r="D30" s="6">
        <f t="shared" si="2"/>
        <v>0.54599211563731931</v>
      </c>
      <c r="E30" s="6">
        <f t="shared" si="3"/>
        <v>0.31619550000000002</v>
      </c>
      <c r="F30" s="6">
        <f t="shared" si="3"/>
        <v>0.35774549999999999</v>
      </c>
      <c r="G30" s="6">
        <f t="shared" si="3"/>
        <v>0.39929550000000003</v>
      </c>
      <c r="H30" s="6">
        <f t="shared" si="3"/>
        <v>0.4408455</v>
      </c>
      <c r="I30" s="6">
        <f t="shared" si="3"/>
        <v>0.48239549999999998</v>
      </c>
      <c r="J30" s="6">
        <f t="shared" si="3"/>
        <v>0.52394549999999995</v>
      </c>
      <c r="K30" s="6">
        <f t="shared" si="3"/>
        <v>0.56549550000000004</v>
      </c>
      <c r="L30" s="6">
        <f t="shared" si="3"/>
        <v>0.60704550000000002</v>
      </c>
      <c r="M30" s="6">
        <f t="shared" si="3"/>
        <v>0.64859549999999999</v>
      </c>
      <c r="N30" s="6">
        <f t="shared" si="3"/>
        <v>0.69014549999999997</v>
      </c>
      <c r="O30" s="6">
        <f t="shared" si="3"/>
        <v>0.73169550000000005</v>
      </c>
      <c r="P30" s="6">
        <f t="shared" si="3"/>
        <v>0.77324550000000003</v>
      </c>
      <c r="Q30" s="6">
        <f t="shared" si="3"/>
        <v>0.81479550000000001</v>
      </c>
      <c r="R30" s="6">
        <f t="shared" si="3"/>
        <v>0.85634549999999998</v>
      </c>
    </row>
    <row r="31" spans="2:18" x14ac:dyDescent="0.25">
      <c r="B31" s="18"/>
      <c r="C31">
        <f t="shared" si="4"/>
        <v>1000</v>
      </c>
      <c r="D31" s="6">
        <f t="shared" si="2"/>
        <v>0.54692218350754929</v>
      </c>
      <c r="E31" s="6">
        <f t="shared" si="3"/>
        <v>0.35835490000000003</v>
      </c>
      <c r="F31" s="6">
        <f t="shared" si="3"/>
        <v>0.4054449</v>
      </c>
      <c r="G31" s="6">
        <f t="shared" si="3"/>
        <v>0.45253490000000002</v>
      </c>
      <c r="H31" s="6">
        <f t="shared" si="3"/>
        <v>0.49962490000000004</v>
      </c>
      <c r="I31" s="6">
        <f t="shared" si="3"/>
        <v>0.5467149</v>
      </c>
      <c r="J31" s="6">
        <f t="shared" si="3"/>
        <v>0.59380489999999986</v>
      </c>
      <c r="K31" s="6">
        <f t="shared" si="3"/>
        <v>0.64089489999999993</v>
      </c>
      <c r="L31" s="6">
        <f t="shared" si="3"/>
        <v>0.6879848999999999</v>
      </c>
      <c r="M31" s="6">
        <f t="shared" si="3"/>
        <v>0.73507489999999986</v>
      </c>
      <c r="N31" s="6">
        <f t="shared" si="3"/>
        <v>0.78216489999999994</v>
      </c>
      <c r="O31" s="6">
        <f t="shared" si="3"/>
        <v>0.82925489999999991</v>
      </c>
      <c r="P31" s="6">
        <f t="shared" si="3"/>
        <v>0.87634489999999987</v>
      </c>
      <c r="Q31" s="6">
        <f t="shared" si="3"/>
        <v>0.92343489999999995</v>
      </c>
      <c r="R31" s="6">
        <f t="shared" si="3"/>
        <v>0.97052489999999991</v>
      </c>
    </row>
    <row r="32" spans="2:18" x14ac:dyDescent="0.25">
      <c r="B32" s="18"/>
      <c r="C32">
        <f t="shared" si="4"/>
        <v>1100</v>
      </c>
      <c r="D32" s="6">
        <f t="shared" si="2"/>
        <v>0.54765868886576474</v>
      </c>
      <c r="E32" s="6">
        <f t="shared" si="3"/>
        <v>0.40051429999999999</v>
      </c>
      <c r="F32" s="6">
        <f t="shared" si="3"/>
        <v>0.4531443</v>
      </c>
      <c r="G32" s="6">
        <f t="shared" si="3"/>
        <v>0.50577430000000001</v>
      </c>
      <c r="H32" s="6">
        <f t="shared" si="3"/>
        <v>0.55840430000000008</v>
      </c>
      <c r="I32" s="6">
        <f t="shared" si="3"/>
        <v>0.61103430000000003</v>
      </c>
      <c r="J32" s="6">
        <f t="shared" si="3"/>
        <v>0.66366429999999998</v>
      </c>
      <c r="K32" s="6">
        <f t="shared" si="3"/>
        <v>0.71629429999999994</v>
      </c>
      <c r="L32" s="6">
        <f t="shared" si="3"/>
        <v>0.76892429999999989</v>
      </c>
      <c r="M32" s="6">
        <f t="shared" si="3"/>
        <v>0.82155429999999996</v>
      </c>
      <c r="N32" s="6">
        <f t="shared" si="3"/>
        <v>0.87418429999999991</v>
      </c>
      <c r="O32" s="6">
        <f t="shared" si="3"/>
        <v>0.92681429999999998</v>
      </c>
      <c r="P32" s="6">
        <f t="shared" si="3"/>
        <v>0.97944429999999993</v>
      </c>
      <c r="Q32" s="6">
        <f t="shared" si="3"/>
        <v>1.0320742999999999</v>
      </c>
      <c r="R32" s="6">
        <f t="shared" si="3"/>
        <v>1.0847043000000001</v>
      </c>
    </row>
    <row r="33" spans="2:18" x14ac:dyDescent="0.25">
      <c r="B33" s="18"/>
      <c r="C33">
        <f t="shared" si="4"/>
        <v>1200</v>
      </c>
      <c r="D33" s="6">
        <f t="shared" si="2"/>
        <v>0.54825636192271432</v>
      </c>
      <c r="E33" s="6">
        <f t="shared" si="3"/>
        <v>0.4426737</v>
      </c>
      <c r="F33" s="6">
        <f t="shared" si="3"/>
        <v>0.5008437</v>
      </c>
      <c r="G33" s="6">
        <f t="shared" si="3"/>
        <v>0.55901370000000006</v>
      </c>
      <c r="H33" s="6">
        <f t="shared" si="3"/>
        <v>0.61718370000000011</v>
      </c>
      <c r="I33" s="6">
        <f t="shared" si="3"/>
        <v>0.67535370000000006</v>
      </c>
      <c r="J33" s="6">
        <f t="shared" si="3"/>
        <v>0.7335237</v>
      </c>
      <c r="K33" s="6">
        <f t="shared" si="3"/>
        <v>0.79169369999999994</v>
      </c>
      <c r="L33" s="6">
        <f t="shared" si="3"/>
        <v>0.8498637</v>
      </c>
      <c r="M33" s="6">
        <f t="shared" si="3"/>
        <v>0.90803369999999994</v>
      </c>
      <c r="N33" s="6">
        <f t="shared" si="3"/>
        <v>0.9662037</v>
      </c>
      <c r="O33" s="6">
        <f t="shared" si="3"/>
        <v>1.0243736999999999</v>
      </c>
      <c r="P33" s="6">
        <f t="shared" si="3"/>
        <v>1.0825437</v>
      </c>
      <c r="Q33" s="6">
        <f t="shared" si="3"/>
        <v>1.1407137000000001</v>
      </c>
      <c r="R33" s="6">
        <f t="shared" si="3"/>
        <v>1.1988836999999999</v>
      </c>
    </row>
    <row r="34" spans="2:18" x14ac:dyDescent="0.25">
      <c r="B34" s="18"/>
      <c r="C34">
        <f t="shared" si="4"/>
        <v>1300</v>
      </c>
      <c r="D34" s="6">
        <f t="shared" si="2"/>
        <v>0.54875107665805345</v>
      </c>
      <c r="E34" s="6">
        <f t="shared" si="3"/>
        <v>0.48483310000000002</v>
      </c>
      <c r="F34" s="6">
        <f t="shared" si="3"/>
        <v>0.54854309999999995</v>
      </c>
      <c r="G34" s="6">
        <f t="shared" si="3"/>
        <v>0.61225309999999999</v>
      </c>
      <c r="H34" s="6">
        <f t="shared" si="3"/>
        <v>0.67596309999999993</v>
      </c>
      <c r="I34" s="6">
        <f t="shared" si="3"/>
        <v>0.73967309999999997</v>
      </c>
      <c r="J34" s="6">
        <f t="shared" si="3"/>
        <v>0.80338310000000002</v>
      </c>
      <c r="K34" s="6">
        <f t="shared" si="3"/>
        <v>0.86709309999999995</v>
      </c>
      <c r="L34" s="6">
        <f t="shared" si="3"/>
        <v>0.93080309999999999</v>
      </c>
      <c r="M34" s="6">
        <f t="shared" si="3"/>
        <v>0.99451309999999993</v>
      </c>
      <c r="N34" s="6">
        <f t="shared" si="3"/>
        <v>1.0582230999999998</v>
      </c>
      <c r="O34" s="6">
        <f t="shared" si="3"/>
        <v>1.1219330999999999</v>
      </c>
      <c r="P34" s="6">
        <f t="shared" si="3"/>
        <v>1.1856430999999998</v>
      </c>
      <c r="Q34" s="6">
        <f t="shared" si="3"/>
        <v>1.2493530999999998</v>
      </c>
      <c r="R34" s="6">
        <f t="shared" si="3"/>
        <v>1.3130630999999999</v>
      </c>
    </row>
    <row r="35" spans="2:18" x14ac:dyDescent="0.25">
      <c r="B35" s="18"/>
      <c r="C35">
        <f>C34+100</f>
        <v>1400</v>
      </c>
      <c r="D35" s="6">
        <f t="shared" si="2"/>
        <v>0.54916732751784303</v>
      </c>
      <c r="E35" s="6">
        <f t="shared" si="3"/>
        <v>0.52699249999999997</v>
      </c>
      <c r="F35" s="6">
        <f t="shared" si="3"/>
        <v>0.59624250000000001</v>
      </c>
      <c r="G35" s="6">
        <f t="shared" si="3"/>
        <v>0.66549250000000004</v>
      </c>
      <c r="H35" s="6">
        <f t="shared" si="3"/>
        <v>0.73474249999999997</v>
      </c>
      <c r="I35" s="6">
        <f t="shared" si="3"/>
        <v>0.8039925</v>
      </c>
      <c r="J35" s="6">
        <f t="shared" si="3"/>
        <v>0.87324249999999992</v>
      </c>
      <c r="K35" s="6">
        <f t="shared" si="3"/>
        <v>0.94249249999999984</v>
      </c>
      <c r="L35" s="6">
        <f t="shared" si="3"/>
        <v>1.0117425</v>
      </c>
      <c r="M35" s="6">
        <f t="shared" si="3"/>
        <v>1.0809925</v>
      </c>
      <c r="N35" s="6">
        <f t="shared" si="3"/>
        <v>1.1502425000000001</v>
      </c>
      <c r="O35" s="6">
        <f t="shared" si="3"/>
        <v>1.2194925000000001</v>
      </c>
      <c r="P35" s="6">
        <f t="shared" si="3"/>
        <v>1.2887424999999999</v>
      </c>
      <c r="Q35" s="6">
        <f t="shared" si="3"/>
        <v>1.3579924999999999</v>
      </c>
      <c r="R35" s="6">
        <f t="shared" si="3"/>
        <v>1.4272425</v>
      </c>
    </row>
    <row r="36" spans="2:18" x14ac:dyDescent="0.25">
      <c r="B36" s="18"/>
      <c r="C36">
        <f t="shared" si="4"/>
        <v>1500</v>
      </c>
      <c r="D36" s="6">
        <f t="shared" si="2"/>
        <v>0.54952240999265245</v>
      </c>
      <c r="E36" s="6">
        <f t="shared" si="3"/>
        <v>0.56915190000000004</v>
      </c>
      <c r="F36" s="6">
        <f t="shared" si="3"/>
        <v>0.64394190000000007</v>
      </c>
      <c r="G36" s="6">
        <f t="shared" si="3"/>
        <v>0.71873189999999998</v>
      </c>
      <c r="H36" s="6">
        <f t="shared" si="3"/>
        <v>0.7935219</v>
      </c>
      <c r="I36" s="6">
        <f t="shared" si="3"/>
        <v>0.86831190000000003</v>
      </c>
      <c r="J36" s="6">
        <f t="shared" si="3"/>
        <v>0.94310189999999994</v>
      </c>
      <c r="K36" s="6">
        <f t="shared" si="3"/>
        <v>1.0178919</v>
      </c>
      <c r="L36" s="6">
        <f t="shared" si="3"/>
        <v>1.0926818999999999</v>
      </c>
      <c r="M36" s="6">
        <f t="shared" si="3"/>
        <v>1.1674719</v>
      </c>
      <c r="N36" s="6">
        <f t="shared" si="3"/>
        <v>1.2422618999999999</v>
      </c>
      <c r="O36" s="6">
        <f t="shared" si="3"/>
        <v>1.3170518999999998</v>
      </c>
      <c r="P36" s="6">
        <f t="shared" si="3"/>
        <v>1.3918419</v>
      </c>
      <c r="Q36" s="6">
        <f t="shared" si="3"/>
        <v>1.4666318999999999</v>
      </c>
      <c r="R36" s="6">
        <f t="shared" si="3"/>
        <v>1.5414219</v>
      </c>
    </row>
  </sheetData>
  <mergeCells count="3">
    <mergeCell ref="E23:Q23"/>
    <mergeCell ref="E21:R21"/>
    <mergeCell ref="B24:B36"/>
  </mergeCells>
  <pageMargins left="0.25" right="0.25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23"/>
  <sheetViews>
    <sheetView workbookViewId="0">
      <selection activeCell="J29" sqref="J29"/>
    </sheetView>
  </sheetViews>
  <sheetFormatPr defaultRowHeight="15" x14ac:dyDescent="0.25"/>
  <cols>
    <col min="2" max="2" width="5.7109375" customWidth="1"/>
    <col min="3" max="18" width="9.28515625" customWidth="1"/>
  </cols>
  <sheetData>
    <row r="2" spans="2:19" x14ac:dyDescent="0.2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2:19" ht="15.75" x14ac:dyDescent="0.25">
      <c r="B3" s="7"/>
      <c r="C3" s="7"/>
      <c r="D3" s="7"/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7"/>
    </row>
    <row r="4" spans="2:19" x14ac:dyDescent="0.25">
      <c r="B4" s="7"/>
      <c r="C4" s="7"/>
      <c r="D4" s="7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7"/>
    </row>
    <row r="5" spans="2:19" ht="15.75" x14ac:dyDescent="0.25">
      <c r="B5" s="7"/>
      <c r="C5" s="7"/>
      <c r="D5" s="5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7"/>
      <c r="S5" s="7"/>
    </row>
    <row r="6" spans="2:19" x14ac:dyDescent="0.25">
      <c r="B6" s="9"/>
      <c r="C6" s="12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7"/>
    </row>
    <row r="7" spans="2:19" x14ac:dyDescent="0.25">
      <c r="B7" s="7"/>
      <c r="C7" s="12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7"/>
    </row>
    <row r="8" spans="2:19" x14ac:dyDescent="0.25">
      <c r="B8" s="7"/>
      <c r="C8" s="12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7"/>
    </row>
    <row r="9" spans="2:19" x14ac:dyDescent="0.25">
      <c r="B9" s="7"/>
      <c r="C9" s="12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7"/>
    </row>
    <row r="10" spans="2:19" x14ac:dyDescent="0.25">
      <c r="B10" s="7"/>
      <c r="C10" s="12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7"/>
    </row>
    <row r="11" spans="2:19" x14ac:dyDescent="0.25">
      <c r="B11" s="7"/>
      <c r="C11" s="12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7"/>
    </row>
    <row r="12" spans="2:19" x14ac:dyDescent="0.25">
      <c r="B12" s="7"/>
      <c r="C12" s="12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7"/>
    </row>
    <row r="13" spans="2:19" x14ac:dyDescent="0.25">
      <c r="B13" s="7"/>
      <c r="C13" s="12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7"/>
    </row>
    <row r="14" spans="2:19" x14ac:dyDescent="0.25">
      <c r="B14" s="7"/>
      <c r="C14" s="12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7"/>
    </row>
    <row r="15" spans="2:19" x14ac:dyDescent="0.25">
      <c r="B15" s="7"/>
      <c r="C15" s="12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7"/>
    </row>
    <row r="16" spans="2:19" x14ac:dyDescent="0.25">
      <c r="B16" s="7"/>
      <c r="C16" s="12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7"/>
    </row>
    <row r="17" spans="2:19" x14ac:dyDescent="0.25">
      <c r="B17" s="7"/>
      <c r="C17" s="12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7"/>
    </row>
    <row r="18" spans="2:19" x14ac:dyDescent="0.25">
      <c r="B18" s="7"/>
      <c r="C18" s="12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7"/>
    </row>
    <row r="19" spans="2:19" x14ac:dyDescent="0.25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spans="2:19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2:19" x14ac:dyDescent="0.2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spans="2:19" x14ac:dyDescent="0.2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 spans="2:19" x14ac:dyDescent="0.2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КЖС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2022-12-08T11:24:46Z</dcterms:modified>
</cp:coreProperties>
</file>