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То, что загрузить на облако\"/>
    </mc:Choice>
  </mc:AlternateContent>
  <bookViews>
    <workbookView xWindow="0" yWindow="0" windowWidth="28800" windowHeight="12300" activeTab="3"/>
  </bookViews>
  <sheets>
    <sheet name="Лист1" sheetId="1" r:id="rId1"/>
    <sheet name="ФИНАНСЫ" sheetId="2" r:id="rId2"/>
    <sheet name="Постоянные затраты" sheetId="11" r:id="rId3"/>
    <sheet name="(46)" sheetId="8" r:id="rId4"/>
    <sheet name="(52)" sheetId="10" r:id="rId5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1" l="1"/>
  <c r="G6" i="11"/>
  <c r="G7" i="11"/>
  <c r="G8" i="11"/>
  <c r="G9" i="11"/>
  <c r="G5" i="11"/>
  <c r="H7" i="2"/>
  <c r="H6" i="2"/>
  <c r="G6" i="2"/>
  <c r="G7" i="2"/>
  <c r="F7" i="2"/>
  <c r="F6" i="2"/>
  <c r="I5" i="2"/>
  <c r="H5" i="2"/>
  <c r="F16" i="11"/>
  <c r="F5" i="2"/>
  <c r="G5" i="2" s="1"/>
  <c r="I6" i="10"/>
  <c r="I5" i="10"/>
  <c r="I7" i="10" s="1"/>
  <c r="I7" i="8" l="1"/>
  <c r="I6" i="8"/>
  <c r="I5" i="8"/>
</calcChain>
</file>

<file path=xl/sharedStrings.xml><?xml version="1.0" encoding="utf-8"?>
<sst xmlns="http://schemas.openxmlformats.org/spreadsheetml/2006/main" count="58" uniqueCount="49">
  <si>
    <t>Наименование проекта.  Информация об объекте</t>
  </si>
  <si>
    <t>Заказчик. Информация о Заказчике</t>
  </si>
  <si>
    <t>Откуда заказ. Описание.</t>
  </si>
  <si>
    <t>Площадь объекта</t>
  </si>
  <si>
    <t>Стадия П</t>
  </si>
  <si>
    <t>Стадия Р</t>
  </si>
  <si>
    <t>Срок выполнения по Договору</t>
  </si>
  <si>
    <t>Стоимость по Договору</t>
  </si>
  <si>
    <t>БЮДЖЕТ (Себестоимость работ)</t>
  </si>
  <si>
    <t>Фактически затраченное время. Комментарии</t>
  </si>
  <si>
    <t>Качество выполнения работ. Сбор информации от разных людей: (1) от клиента. Заказчика; (2) от руководителя, кто управлял процессом; (3) еще от кого нибудь</t>
  </si>
  <si>
    <t>Маржинальная прибыль по ОБЪЕКТУ (заказу). Это (МАРЖА), то, что заработал. Т.е. ВЫРУЧКА (минус) ЗАТРАТЫ в год</t>
  </si>
  <si>
    <t>Договор с ГП МФС это подразделение от ГК ПИК. Поскольку нужна была акредитация, то подавался через Леонардо, заплатив им за участие 15% от суммы без НДС.</t>
  </si>
  <si>
    <t xml:space="preserve">Юрий Ивонин, он Руководитель проектов  в ПИК брат Ильи Ивонина, который вел проект по Больнице Романов переулок.  </t>
  </si>
  <si>
    <t>??</t>
  </si>
  <si>
    <t>да</t>
  </si>
  <si>
    <t>6 мес. Без согласований</t>
  </si>
  <si>
    <t>2 года. Мазер фака</t>
  </si>
  <si>
    <r>
      <t xml:space="preserve">Проектирование РД раздела АИ. Жилые дома про программе реновации. Объект:  Жилые дома с инженерными сетями
 и благоустройством территории по адресу: г. Москва, </t>
    </r>
    <r>
      <rPr>
        <b/>
        <sz val="10"/>
        <color theme="1"/>
        <rFont val="Calibri"/>
        <family val="2"/>
        <charset val="204"/>
        <scheme val="minor"/>
      </rPr>
      <t>район Очаково-Матвеевское, ш</t>
    </r>
    <r>
      <rPr>
        <sz val="10"/>
        <color theme="1"/>
        <rFont val="Calibri"/>
        <family val="2"/>
        <charset val="204"/>
        <scheme val="minor"/>
      </rPr>
      <t>.
Очаковское, (Очаковское шоссе, влд. 3А,5А) (Западный административный округ)</t>
    </r>
  </si>
  <si>
    <t>Наименование объекта</t>
  </si>
  <si>
    <t>Период</t>
  </si>
  <si>
    <t>ИП</t>
  </si>
  <si>
    <t>ООО</t>
  </si>
  <si>
    <t>Комп. Клуб</t>
  </si>
  <si>
    <t>(46) 02-01_ЖК ул. Очаковская от Ильи Ивонина-2023</t>
  </si>
  <si>
    <t>Стоимость по договору</t>
  </si>
  <si>
    <t>Планируемые затраты</t>
  </si>
  <si>
    <t>Фактические затраты</t>
  </si>
  <si>
    <t>Эуард</t>
  </si>
  <si>
    <t>Я</t>
  </si>
  <si>
    <t>Нужно посчитать факт затраты на ЗП с налогами</t>
  </si>
  <si>
    <t>Зарплата</t>
  </si>
  <si>
    <t>Кол-во мес</t>
  </si>
  <si>
    <t>Наименование объекта по папке хранения</t>
  </si>
  <si>
    <t>Начали работать над РД с 18.11.24</t>
  </si>
  <si>
    <t>Выручка, т.е. оборот компании (сумма закрытых документов в год по АКТам)</t>
  </si>
  <si>
    <t>Выручка, т.е. оборот компании (сумма закрытых документов в год  по АКТам)</t>
  </si>
  <si>
    <t>Затраты на работы (ФОТ)</t>
  </si>
  <si>
    <t>Постоянные затраты (аренда, закупка оборудования, маркетинговые акции, содержание компании и т.д)</t>
  </si>
  <si>
    <t>Постоянные затраты</t>
  </si>
  <si>
    <t>Аренда</t>
  </si>
  <si>
    <t>Бухгалтер</t>
  </si>
  <si>
    <t>Уборка</t>
  </si>
  <si>
    <t>Составление рилс в истаграмм</t>
  </si>
  <si>
    <t>Ассистент</t>
  </si>
  <si>
    <t>ИТОГО</t>
  </si>
  <si>
    <t xml:space="preserve">Чистая прибыль. Это маржинальная прибыль минус затраты </t>
  </si>
  <si>
    <t>Затраты в мес.</t>
  </si>
  <si>
    <t>Затраты в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</si>
</sst>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mediumGray">
        <fgColor theme="7" tint="0.39994506668294322"/>
        <bgColor auto="1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 style="thin">
        <color theme="6" tint="-0.2499465926084170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3" fontId="1" fillId="4" borderId="0" xfId="0" applyNumberFormat="1" applyFont="1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4" borderId="5" xfId="0" applyNumberFormat="1" applyFill="1" applyBorder="1" applyAlignment="1">
      <alignment horizontal="center" vertical="center" wrapText="1"/>
    </xf>
    <xf numFmtId="164" fontId="0" fillId="4" borderId="0" xfId="0" applyNumberFormat="1" applyFill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4" fontId="0" fillId="4" borderId="8" xfId="0" applyNumberFormat="1" applyFill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T6"/>
  <sheetViews>
    <sheetView zoomScaleNormal="100" workbookViewId="0">
      <pane xSplit="11" ySplit="5" topLeftCell="L6" activePane="bottomRight" state="frozen"/>
      <selection pane="topRight" activeCell="K1" sqref="K1"/>
      <selection pane="bottomLeft" activeCell="A6" sqref="A6"/>
      <selection pane="bottomRight" activeCell="J6" sqref="J6"/>
    </sheetView>
  </sheetViews>
  <sheetFormatPr defaultRowHeight="12.75" x14ac:dyDescent="0.25"/>
  <cols>
    <col min="1" max="1" width="9.140625" style="3"/>
    <col min="2" max="2" width="9.140625" style="3" customWidth="1"/>
    <col min="3" max="3" width="17.42578125" style="3" customWidth="1"/>
    <col min="4" max="4" width="24" style="3" bestFit="1" customWidth="1"/>
    <col min="5" max="5" width="22" style="3" customWidth="1"/>
    <col min="6" max="6" width="13.28515625" style="3" bestFit="1" customWidth="1"/>
    <col min="7" max="7" width="9.28515625" style="3" bestFit="1" customWidth="1"/>
    <col min="8" max="8" width="9" style="3" bestFit="1" customWidth="1"/>
    <col min="9" max="9" width="8.85546875" style="3" bestFit="1" customWidth="1"/>
    <col min="10" max="10" width="13.140625" style="4" customWidth="1"/>
    <col min="11" max="11" width="16.140625" style="3" customWidth="1"/>
    <col min="12" max="12" width="17.28515625" style="3" customWidth="1"/>
    <col min="13" max="13" width="20" style="3" customWidth="1"/>
    <col min="14" max="15" width="9.140625" style="3"/>
    <col min="16" max="16" width="36" style="3" customWidth="1"/>
    <col min="17" max="16384" width="9.140625" style="3"/>
  </cols>
  <sheetData>
    <row r="4" spans="3:20" ht="63.75" x14ac:dyDescent="0.25">
      <c r="L4" s="12" t="s">
        <v>36</v>
      </c>
    </row>
    <row r="5" spans="3:20" s="5" customFormat="1" ht="63.75" x14ac:dyDescent="0.25">
      <c r="C5" s="6" t="s">
        <v>33</v>
      </c>
      <c r="D5" s="6" t="s">
        <v>0</v>
      </c>
      <c r="E5" s="7" t="s">
        <v>1</v>
      </c>
      <c r="F5" s="7" t="s">
        <v>2</v>
      </c>
      <c r="G5" s="7" t="s">
        <v>3</v>
      </c>
      <c r="H5" s="7" t="s">
        <v>4</v>
      </c>
      <c r="I5" s="7" t="s">
        <v>5</v>
      </c>
      <c r="J5" s="8" t="s">
        <v>7</v>
      </c>
      <c r="K5" s="7" t="s">
        <v>6</v>
      </c>
      <c r="L5" s="7" t="s">
        <v>8</v>
      </c>
      <c r="M5" s="7" t="s">
        <v>9</v>
      </c>
      <c r="N5" s="7"/>
      <c r="O5" s="7"/>
      <c r="P5" s="10" t="s">
        <v>10</v>
      </c>
      <c r="Q5" s="7"/>
      <c r="R5" s="7"/>
      <c r="S5" s="7"/>
      <c r="T5" s="9"/>
    </row>
    <row r="6" spans="3:20" ht="165.75" x14ac:dyDescent="0.25">
      <c r="C6" s="3" t="s">
        <v>24</v>
      </c>
      <c r="D6" s="3" t="s">
        <v>18</v>
      </c>
      <c r="E6" s="3" t="s">
        <v>12</v>
      </c>
      <c r="F6" s="3" t="s">
        <v>13</v>
      </c>
      <c r="G6" s="3" t="s">
        <v>14</v>
      </c>
      <c r="I6" s="3" t="s">
        <v>15</v>
      </c>
      <c r="J6" s="4">
        <v>5000000</v>
      </c>
      <c r="K6" s="3" t="s">
        <v>16</v>
      </c>
      <c r="L6" s="13">
        <v>2000000</v>
      </c>
      <c r="M6" s="3" t="s">
        <v>17</v>
      </c>
    </row>
  </sheetData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B4:I11"/>
  <sheetViews>
    <sheetView workbookViewId="0">
      <selection activeCell="H5" sqref="H5"/>
    </sheetView>
  </sheetViews>
  <sheetFormatPr defaultRowHeight="15" x14ac:dyDescent="0.25"/>
  <cols>
    <col min="1" max="2" width="9.140625" style="1"/>
    <col min="3" max="3" width="54.85546875" style="1" customWidth="1"/>
    <col min="4" max="4" width="8" style="1" bestFit="1" customWidth="1"/>
    <col min="5" max="6" width="27.7109375" style="2" customWidth="1"/>
    <col min="7" max="7" width="53.28515625" style="1" customWidth="1"/>
    <col min="8" max="8" width="27.7109375" style="2" customWidth="1"/>
    <col min="9" max="9" width="15.140625" style="1" customWidth="1"/>
    <col min="10" max="16384" width="9.140625" style="1"/>
  </cols>
  <sheetData>
    <row r="4" spans="2:9" ht="75" x14ac:dyDescent="0.25">
      <c r="C4" s="1" t="s">
        <v>19</v>
      </c>
      <c r="D4" s="1" t="s">
        <v>20</v>
      </c>
      <c r="E4" s="2" t="s">
        <v>35</v>
      </c>
      <c r="F4" s="2" t="s">
        <v>37</v>
      </c>
      <c r="G4" s="1" t="s">
        <v>11</v>
      </c>
      <c r="H4" s="2" t="s">
        <v>38</v>
      </c>
      <c r="I4" s="1" t="s">
        <v>46</v>
      </c>
    </row>
    <row r="5" spans="2:9" x14ac:dyDescent="0.25">
      <c r="B5" s="29" t="s">
        <v>22</v>
      </c>
      <c r="C5" s="28" t="s">
        <v>24</v>
      </c>
      <c r="D5" s="1">
        <v>2023</v>
      </c>
      <c r="E5" s="2">
        <v>2000000</v>
      </c>
      <c r="F5" s="2">
        <f>'(46)'!I7</f>
        <v>1920000</v>
      </c>
      <c r="G5" s="2">
        <f>E5-F5</f>
        <v>80000</v>
      </c>
      <c r="H5" s="2">
        <f>'Постоянные затраты'!F16/4</f>
        <v>32500</v>
      </c>
      <c r="I5" s="2">
        <f>G5-H5</f>
        <v>47500</v>
      </c>
    </row>
    <row r="6" spans="2:9" x14ac:dyDescent="0.25">
      <c r="B6" s="29"/>
      <c r="C6" s="28"/>
      <c r="D6" s="1">
        <v>2024</v>
      </c>
      <c r="E6" s="2">
        <v>1500000</v>
      </c>
      <c r="F6" s="2">
        <f>'(46)'!I7</f>
        <v>1920000</v>
      </c>
      <c r="G6" s="2">
        <f t="shared" ref="G6:G7" si="0">E6-F6</f>
        <v>-420000</v>
      </c>
      <c r="H6" s="2">
        <f>'Постоянные затраты'!F16/4</f>
        <v>32500</v>
      </c>
    </row>
    <row r="7" spans="2:9" x14ac:dyDescent="0.25">
      <c r="B7" s="29"/>
      <c r="C7" s="28"/>
      <c r="D7" s="1">
        <v>2025</v>
      </c>
      <c r="E7" s="2">
        <v>5000000</v>
      </c>
      <c r="F7" s="2">
        <f>'(46)'!I7</f>
        <v>1920000</v>
      </c>
      <c r="G7" s="2">
        <f t="shared" si="0"/>
        <v>3080000</v>
      </c>
      <c r="H7" s="2">
        <f>'Постоянные затраты'!F16/4</f>
        <v>32500</v>
      </c>
    </row>
    <row r="11" spans="2:9" x14ac:dyDescent="0.25">
      <c r="B11" s="11" t="s">
        <v>21</v>
      </c>
      <c r="C11" s="1" t="s">
        <v>23</v>
      </c>
      <c r="D11" s="1">
        <v>2024</v>
      </c>
      <c r="E11" s="2">
        <v>300000</v>
      </c>
    </row>
  </sheetData>
  <mergeCells count="2">
    <mergeCell ref="C5:C7"/>
    <mergeCell ref="B5:B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D4:G16"/>
  <sheetViews>
    <sheetView workbookViewId="0">
      <selection activeCell="F21" sqref="F21"/>
    </sheetView>
  </sheetViews>
  <sheetFormatPr defaultRowHeight="15" x14ac:dyDescent="0.25"/>
  <cols>
    <col min="1" max="4" width="9.140625" style="1"/>
    <col min="5" max="5" width="19.85546875" style="1" customWidth="1"/>
    <col min="6" max="6" width="9.140625" style="2"/>
    <col min="7" max="7" width="10.42578125" style="2" bestFit="1" customWidth="1"/>
    <col min="8" max="16384" width="9.140625" style="1"/>
  </cols>
  <sheetData>
    <row r="4" spans="4:7" ht="30" x14ac:dyDescent="0.25">
      <c r="E4" s="1" t="s">
        <v>39</v>
      </c>
      <c r="F4" s="2" t="s">
        <v>47</v>
      </c>
      <c r="G4" s="2" t="s">
        <v>48</v>
      </c>
    </row>
    <row r="5" spans="4:7" x14ac:dyDescent="0.25">
      <c r="D5" s="1">
        <v>1</v>
      </c>
      <c r="E5" s="1" t="s">
        <v>40</v>
      </c>
      <c r="F5" s="2">
        <v>40000</v>
      </c>
      <c r="G5" s="2">
        <f>F5*12</f>
        <v>480000</v>
      </c>
    </row>
    <row r="6" spans="4:7" x14ac:dyDescent="0.25">
      <c r="D6" s="1">
        <v>2</v>
      </c>
      <c r="E6" s="1" t="s">
        <v>41</v>
      </c>
      <c r="F6" s="2">
        <v>40000</v>
      </c>
      <c r="G6" s="2">
        <f t="shared" ref="G6:G9" si="0">F6*12</f>
        <v>480000</v>
      </c>
    </row>
    <row r="7" spans="4:7" x14ac:dyDescent="0.25">
      <c r="D7" s="1">
        <v>3</v>
      </c>
      <c r="E7" s="1" t="s">
        <v>42</v>
      </c>
      <c r="F7" s="2">
        <v>10000</v>
      </c>
      <c r="G7" s="2">
        <f t="shared" si="0"/>
        <v>120000</v>
      </c>
    </row>
    <row r="8" spans="4:7" ht="30" x14ac:dyDescent="0.25">
      <c r="D8" s="1">
        <v>4</v>
      </c>
      <c r="E8" s="1" t="s">
        <v>43</v>
      </c>
      <c r="F8" s="2">
        <v>10000</v>
      </c>
      <c r="G8" s="2">
        <f t="shared" si="0"/>
        <v>120000</v>
      </c>
    </row>
    <row r="9" spans="4:7" x14ac:dyDescent="0.25">
      <c r="D9" s="1">
        <v>5</v>
      </c>
      <c r="E9" s="1" t="s">
        <v>44</v>
      </c>
      <c r="F9" s="2">
        <v>30000</v>
      </c>
      <c r="G9" s="2">
        <f t="shared" si="0"/>
        <v>360000</v>
      </c>
    </row>
    <row r="10" spans="4:7" x14ac:dyDescent="0.25">
      <c r="D10" s="1">
        <v>6</v>
      </c>
    </row>
    <row r="16" spans="4:7" x14ac:dyDescent="0.25">
      <c r="D16" s="1" t="s">
        <v>45</v>
      </c>
      <c r="F16" s="2">
        <f>SUM(F5:F15)</f>
        <v>130000</v>
      </c>
      <c r="G16" s="2">
        <f>SUM(G5:G15)</f>
        <v>1560000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I17"/>
  <sheetViews>
    <sheetView tabSelected="1" workbookViewId="0">
      <selection activeCell="E21" sqref="E21"/>
    </sheetView>
  </sheetViews>
  <sheetFormatPr defaultRowHeight="15" x14ac:dyDescent="0.25"/>
  <cols>
    <col min="1" max="3" width="9.140625" style="1"/>
    <col min="4" max="4" width="17.42578125" style="2" customWidth="1"/>
    <col min="5" max="5" width="18.85546875" style="2" customWidth="1"/>
    <col min="6" max="6" width="9.7109375" style="1" bestFit="1" customWidth="1"/>
    <col min="7" max="7" width="21.5703125" style="2" customWidth="1"/>
    <col min="8" max="8" width="9.140625" style="1"/>
    <col min="9" max="9" width="10.42578125" style="2" bestFit="1" customWidth="1"/>
    <col min="10" max="16384" width="9.140625" style="1"/>
  </cols>
  <sheetData>
    <row r="3" spans="4:9" ht="15.75" thickBot="1" x14ac:dyDescent="0.3">
      <c r="F3" s="30" t="s">
        <v>27</v>
      </c>
      <c r="G3" s="30"/>
      <c r="H3" s="30"/>
      <c r="I3" s="30"/>
    </row>
    <row r="4" spans="4:9" ht="30" x14ac:dyDescent="0.25">
      <c r="F4" s="14"/>
      <c r="G4" s="20" t="s">
        <v>31</v>
      </c>
      <c r="H4" s="15" t="s">
        <v>32</v>
      </c>
      <c r="I4" s="24"/>
    </row>
    <row r="5" spans="4:9" ht="30" x14ac:dyDescent="0.25">
      <c r="D5" s="2" t="s">
        <v>25</v>
      </c>
      <c r="E5" s="2" t="s">
        <v>26</v>
      </c>
      <c r="F5" s="16" t="s">
        <v>28</v>
      </c>
      <c r="G5" s="21">
        <v>60000</v>
      </c>
      <c r="H5" s="17">
        <v>12</v>
      </c>
      <c r="I5" s="25">
        <f>G5*H5</f>
        <v>720000</v>
      </c>
    </row>
    <row r="6" spans="4:9" x14ac:dyDescent="0.25">
      <c r="D6" s="2">
        <v>5000000</v>
      </c>
      <c r="E6" s="2">
        <v>2000000</v>
      </c>
      <c r="F6" s="16" t="s">
        <v>29</v>
      </c>
      <c r="G6" s="22">
        <v>100000</v>
      </c>
      <c r="H6" s="17">
        <v>12</v>
      </c>
      <c r="I6" s="25">
        <f>G6*H6</f>
        <v>1200000</v>
      </c>
    </row>
    <row r="7" spans="4:9" x14ac:dyDescent="0.25">
      <c r="F7" s="16"/>
      <c r="G7" s="22"/>
      <c r="H7" s="17"/>
      <c r="I7" s="26">
        <f>SUM(I5:I6)</f>
        <v>1920000</v>
      </c>
    </row>
    <row r="8" spans="4:9" x14ac:dyDescent="0.25">
      <c r="F8" s="16"/>
      <c r="G8" s="22"/>
      <c r="H8" s="17"/>
      <c r="I8" s="25"/>
    </row>
    <row r="9" spans="4:9" ht="15.75" thickBot="1" x14ac:dyDescent="0.3">
      <c r="F9" s="18"/>
      <c r="G9" s="23"/>
      <c r="H9" s="19"/>
      <c r="I9" s="27"/>
    </row>
    <row r="16" spans="4:9" ht="15.75" thickBot="1" x14ac:dyDescent="0.3"/>
    <row r="17" spans="7:7" ht="45" x14ac:dyDescent="0.25">
      <c r="G17" s="20" t="s">
        <v>30</v>
      </c>
    </row>
  </sheetData>
  <mergeCells count="1">
    <mergeCell ref="F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I25"/>
  <sheetViews>
    <sheetView workbookViewId="0">
      <selection activeCell="M15" sqref="M15"/>
    </sheetView>
  </sheetViews>
  <sheetFormatPr defaultRowHeight="15" x14ac:dyDescent="0.25"/>
  <cols>
    <col min="1" max="3" width="9.140625" style="1"/>
    <col min="4" max="4" width="17.42578125" style="2" customWidth="1"/>
    <col min="5" max="5" width="18.85546875" style="2" customWidth="1"/>
    <col min="6" max="6" width="9.7109375" style="1" bestFit="1" customWidth="1"/>
    <col min="7" max="7" width="21.5703125" style="2" customWidth="1"/>
    <col min="8" max="8" width="9.140625" style="1"/>
    <col min="9" max="9" width="10.42578125" style="2" bestFit="1" customWidth="1"/>
    <col min="10" max="16384" width="9.140625" style="1"/>
  </cols>
  <sheetData>
    <row r="3" spans="4:9" ht="15.75" thickBot="1" x14ac:dyDescent="0.3">
      <c r="F3" s="30" t="s">
        <v>27</v>
      </c>
      <c r="G3" s="30"/>
      <c r="H3" s="30"/>
      <c r="I3" s="30"/>
    </row>
    <row r="4" spans="4:9" ht="30" x14ac:dyDescent="0.25">
      <c r="F4" s="14"/>
      <c r="G4" s="20" t="s">
        <v>31</v>
      </c>
      <c r="H4" s="15" t="s">
        <v>32</v>
      </c>
      <c r="I4" s="24"/>
    </row>
    <row r="5" spans="4:9" ht="30" x14ac:dyDescent="0.25">
      <c r="D5" s="2" t="s">
        <v>25</v>
      </c>
      <c r="E5" s="2" t="s">
        <v>26</v>
      </c>
      <c r="F5" s="16" t="s">
        <v>28</v>
      </c>
      <c r="G5" s="21">
        <v>60000</v>
      </c>
      <c r="H5" s="17">
        <v>12</v>
      </c>
      <c r="I5" s="25">
        <f>G5*H5</f>
        <v>720000</v>
      </c>
    </row>
    <row r="6" spans="4:9" x14ac:dyDescent="0.25">
      <c r="D6" s="2">
        <v>5000000</v>
      </c>
      <c r="E6" s="2">
        <v>2000000</v>
      </c>
      <c r="F6" s="16" t="s">
        <v>29</v>
      </c>
      <c r="G6" s="22">
        <v>100000</v>
      </c>
      <c r="H6" s="17">
        <v>12</v>
      </c>
      <c r="I6" s="25">
        <f>G6*H6</f>
        <v>1200000</v>
      </c>
    </row>
    <row r="7" spans="4:9" x14ac:dyDescent="0.25">
      <c r="F7" s="16"/>
      <c r="G7" s="22"/>
      <c r="H7" s="17"/>
      <c r="I7" s="26">
        <f>SUM(I5:I6)</f>
        <v>1920000</v>
      </c>
    </row>
    <row r="8" spans="4:9" x14ac:dyDescent="0.25">
      <c r="F8" s="16"/>
      <c r="G8" s="22"/>
      <c r="H8" s="17"/>
      <c r="I8" s="25"/>
    </row>
    <row r="9" spans="4:9" ht="15.75" thickBot="1" x14ac:dyDescent="0.3">
      <c r="F9" s="18"/>
      <c r="G9" s="23"/>
      <c r="H9" s="19"/>
      <c r="I9" s="27"/>
    </row>
    <row r="16" spans="4:9" ht="15.75" thickBot="1" x14ac:dyDescent="0.3"/>
    <row r="17" spans="7:7" ht="45" x14ac:dyDescent="0.25">
      <c r="G17" s="20" t="s">
        <v>30</v>
      </c>
    </row>
    <row r="25" spans="7:7" ht="30" x14ac:dyDescent="0.25">
      <c r="G25" s="2" t="s">
        <v>34</v>
      </c>
    </row>
  </sheetData>
  <mergeCells count="1">
    <mergeCell ref="F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ФИНАНСЫ</vt:lpstr>
      <vt:lpstr>Постоянные затраты</vt:lpstr>
      <vt:lpstr>(46)</vt:lpstr>
      <vt:lpstr>(52)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Мурад</cp:lastModifiedBy>
  <dcterms:created xsi:type="dcterms:W3CDTF">2024-11-20T15:25:59Z</dcterms:created>
  <dcterms:modified xsi:type="dcterms:W3CDTF">2024-12-19T16:43:59Z</dcterms:modified>
</cp:coreProperties>
</file>